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YBI Foundation\Day 2\"/>
    </mc:Choice>
  </mc:AlternateContent>
  <xr:revisionPtr revIDLastSave="0" documentId="13_ncr:1_{D1E4B876-3425-4656-AB37-05B80DB9CDA2}" xr6:coauthVersionLast="47" xr6:coauthVersionMax="47" xr10:uidLastSave="{00000000-0000-0000-0000-000000000000}"/>
  <bookViews>
    <workbookView xWindow="-120" yWindow="-120" windowWidth="20730" windowHeight="11160" firstSheet="2" activeTab="4" xr2:uid="{00000000-000D-0000-FFFF-FFFF00000000}"/>
  </bookViews>
  <sheets>
    <sheet name="Assignment" sheetId="2" r:id="rId1"/>
    <sheet name="AutomobileDataset" sheetId="1" r:id="rId2"/>
    <sheet name="Moving AVG" sheetId="3" r:id="rId3"/>
    <sheet name="Weighted Mov Avg" sheetId="4" r:id="rId4"/>
    <sheet name="WMA_ Solver" sheetId="5" r:id="rId5"/>
    <sheet name="Exponential Smoothing" sheetId="8" r:id="rId6"/>
  </sheets>
  <definedNames>
    <definedName name="solver_adj" localSheetId="5" hidden="1">'Exponential Smoothing'!$C$3</definedName>
    <definedName name="solver_adj" localSheetId="4" hidden="1">'WMA_ Solver'!$M$23:$M$25</definedName>
    <definedName name="solver_cvg" localSheetId="5" hidden="1">0.0001</definedName>
    <definedName name="solver_cvg" localSheetId="4" hidden="1">0.0001</definedName>
    <definedName name="solver_drv" localSheetId="5" hidden="1">1</definedName>
    <definedName name="solver_drv" localSheetId="4" hidden="1">2</definedName>
    <definedName name="solver_eng" localSheetId="5" hidden="1">1</definedName>
    <definedName name="solver_eng" localSheetId="4" hidden="1">1</definedName>
    <definedName name="solver_est" localSheetId="5" hidden="1">1</definedName>
    <definedName name="solver_est" localSheetId="4" hidden="1">1</definedName>
    <definedName name="solver_itr" localSheetId="5" hidden="1">2147483647</definedName>
    <definedName name="solver_itr" localSheetId="4" hidden="1">2147483647</definedName>
    <definedName name="solver_lhs1" localSheetId="5" hidden="1">'Exponential Smoothing'!$C$3</definedName>
    <definedName name="solver_lhs1" localSheetId="4" hidden="1">'WMA_ Solver'!$M$21</definedName>
    <definedName name="solver_lhs2" localSheetId="5" hidden="1">'Exponential Smoothing'!$M$1</definedName>
    <definedName name="solver_lhs2" localSheetId="4" hidden="1">'WMA_ Solver'!$M$1</definedName>
    <definedName name="solver_mip" localSheetId="5" hidden="1">2147483647</definedName>
    <definedName name="solver_mip" localSheetId="4" hidden="1">2147483647</definedName>
    <definedName name="solver_mni" localSheetId="5" hidden="1">30</definedName>
    <definedName name="solver_mni" localSheetId="4" hidden="1">30</definedName>
    <definedName name="solver_mrt" localSheetId="5" hidden="1">0.075</definedName>
    <definedName name="solver_mrt" localSheetId="4" hidden="1">0.075</definedName>
    <definedName name="solver_msl" localSheetId="5" hidden="1">2</definedName>
    <definedName name="solver_msl" localSheetId="4" hidden="1">2</definedName>
    <definedName name="solver_neg" localSheetId="5" hidden="1">1</definedName>
    <definedName name="solver_neg" localSheetId="4" hidden="1">1</definedName>
    <definedName name="solver_nod" localSheetId="5" hidden="1">2147483647</definedName>
    <definedName name="solver_nod" localSheetId="4" hidden="1">2147483647</definedName>
    <definedName name="solver_num" localSheetId="5" hidden="1">1</definedName>
    <definedName name="solver_num" localSheetId="4" hidden="1">1</definedName>
    <definedName name="solver_nwt" localSheetId="5" hidden="1">1</definedName>
    <definedName name="solver_nwt" localSheetId="4" hidden="1">1</definedName>
    <definedName name="solver_opt" localSheetId="5" hidden="1">'Exponential Smoothing'!$H$1</definedName>
    <definedName name="solver_opt" localSheetId="4" hidden="1">'WMA_ Solver'!$P$21</definedName>
    <definedName name="solver_pre" localSheetId="5" hidden="1">0.000001</definedName>
    <definedName name="solver_pre" localSheetId="4" hidden="1">0.000001</definedName>
    <definedName name="solver_rbv" localSheetId="5" hidden="1">1</definedName>
    <definedName name="solver_rbv" localSheetId="4" hidden="1">2</definedName>
    <definedName name="solver_rel1" localSheetId="5" hidden="1">1</definedName>
    <definedName name="solver_rel1" localSheetId="4" hidden="1">2</definedName>
    <definedName name="solver_rel2" localSheetId="5" hidden="1">2</definedName>
    <definedName name="solver_rel2" localSheetId="4" hidden="1">2</definedName>
    <definedName name="solver_rhs1" localSheetId="5" hidden="1">1</definedName>
    <definedName name="solver_rhs1" localSheetId="4" hidden="1">1</definedName>
    <definedName name="solver_rhs2" localSheetId="5" hidden="1">1</definedName>
    <definedName name="solver_rhs2" localSheetId="4" hidden="1">1</definedName>
    <definedName name="solver_rlx" localSheetId="5" hidden="1">2</definedName>
    <definedName name="solver_rlx" localSheetId="4" hidden="1">2</definedName>
    <definedName name="solver_rsd" localSheetId="5" hidden="1">0</definedName>
    <definedName name="solver_rsd" localSheetId="4" hidden="1">0</definedName>
    <definedName name="solver_scl" localSheetId="5" hidden="1">1</definedName>
    <definedName name="solver_scl" localSheetId="4" hidden="1">2</definedName>
    <definedName name="solver_sho" localSheetId="5" hidden="1">2</definedName>
    <definedName name="solver_sho" localSheetId="4" hidden="1">2</definedName>
    <definedName name="solver_ssz" localSheetId="5" hidden="1">100</definedName>
    <definedName name="solver_ssz" localSheetId="4" hidden="1">100</definedName>
    <definedName name="solver_tim" localSheetId="5" hidden="1">2147483647</definedName>
    <definedName name="solver_tim" localSheetId="4" hidden="1">2147483647</definedName>
    <definedName name="solver_tol" localSheetId="5" hidden="1">0.01</definedName>
    <definedName name="solver_tol" localSheetId="4" hidden="1">0.01</definedName>
    <definedName name="solver_typ" localSheetId="5" hidden="1">1</definedName>
    <definedName name="solver_typ" localSheetId="4" hidden="1">2</definedName>
    <definedName name="solver_val" localSheetId="5" hidden="1">0</definedName>
    <definedName name="solver_val" localSheetId="4" hidden="1">0</definedName>
    <definedName name="solver_ver" localSheetId="5" hidden="1">3</definedName>
    <definedName name="solver_ver" localSheetId="4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6" i="8" l="1"/>
  <c r="O36" i="8" s="1"/>
  <c r="N37" i="8"/>
  <c r="O37" i="8" s="1"/>
  <c r="D36" i="8"/>
  <c r="E36" i="8" s="1"/>
  <c r="D37" i="8"/>
  <c r="E37" i="8" s="1"/>
  <c r="N16" i="8"/>
  <c r="O16" i="8" s="1"/>
  <c r="N17" i="8"/>
  <c r="O17" i="8" s="1"/>
  <c r="D16" i="8"/>
  <c r="E16" i="8" s="1"/>
  <c r="D17" i="8"/>
  <c r="E17" i="8" s="1"/>
  <c r="G16" i="5"/>
  <c r="G17" i="5"/>
  <c r="F16" i="5"/>
  <c r="F17" i="5"/>
  <c r="E16" i="5"/>
  <c r="E17" i="5"/>
  <c r="D16" i="5"/>
  <c r="D17" i="5"/>
  <c r="Q16" i="5"/>
  <c r="Q17" i="5"/>
  <c r="P16" i="5"/>
  <c r="P17" i="5"/>
  <c r="O16" i="5"/>
  <c r="O17" i="5"/>
  <c r="N16" i="5"/>
  <c r="N17" i="5"/>
  <c r="Q36" i="5"/>
  <c r="Q37" i="5"/>
  <c r="P36" i="5"/>
  <c r="P37" i="5"/>
  <c r="O36" i="5"/>
  <c r="O37" i="5"/>
  <c r="N36" i="5"/>
  <c r="N37" i="5"/>
  <c r="G36" i="5"/>
  <c r="G37" i="5"/>
  <c r="F36" i="5"/>
  <c r="F37" i="5"/>
  <c r="E36" i="5"/>
  <c r="E37" i="5"/>
  <c r="D36" i="5"/>
  <c r="D37" i="5"/>
  <c r="Q16" i="4"/>
  <c r="Q17" i="4"/>
  <c r="P16" i="4"/>
  <c r="P17" i="4"/>
  <c r="O16" i="4"/>
  <c r="O17" i="4"/>
  <c r="N16" i="4"/>
  <c r="N17" i="4"/>
  <c r="G16" i="4"/>
  <c r="G17" i="4"/>
  <c r="F16" i="4"/>
  <c r="F17" i="4"/>
  <c r="E16" i="4"/>
  <c r="E17" i="4"/>
  <c r="D16" i="4"/>
  <c r="D17" i="4"/>
  <c r="Q36" i="4"/>
  <c r="Q37" i="4"/>
  <c r="P36" i="4"/>
  <c r="P37" i="4"/>
  <c r="O36" i="4"/>
  <c r="O37" i="4"/>
  <c r="N36" i="4"/>
  <c r="N37" i="4"/>
  <c r="G36" i="4"/>
  <c r="G37" i="4"/>
  <c r="F36" i="4"/>
  <c r="F37" i="4"/>
  <c r="E36" i="4"/>
  <c r="E37" i="4"/>
  <c r="D36" i="4"/>
  <c r="D37" i="4"/>
  <c r="O36" i="3"/>
  <c r="O37" i="3"/>
  <c r="N36" i="3"/>
  <c r="N37" i="3"/>
  <c r="M36" i="3"/>
  <c r="M37" i="3"/>
  <c r="L36" i="3"/>
  <c r="L37" i="3"/>
  <c r="F36" i="3"/>
  <c r="F37" i="3"/>
  <c r="E36" i="3"/>
  <c r="E37" i="3"/>
  <c r="D36" i="3"/>
  <c r="D37" i="3"/>
  <c r="C36" i="3"/>
  <c r="C37" i="3"/>
  <c r="O16" i="3"/>
  <c r="O17" i="3"/>
  <c r="N16" i="3"/>
  <c r="N17" i="3"/>
  <c r="M16" i="3"/>
  <c r="M17" i="3"/>
  <c r="L16" i="3"/>
  <c r="L17" i="3"/>
  <c r="F16" i="3"/>
  <c r="F17" i="3"/>
  <c r="E16" i="3"/>
  <c r="E17" i="3"/>
  <c r="D16" i="3"/>
  <c r="D17" i="3"/>
  <c r="C16" i="3"/>
  <c r="C17" i="3"/>
  <c r="N35" i="8"/>
  <c r="O35" i="8" s="1"/>
  <c r="D35" i="8"/>
  <c r="E35" i="8" s="1"/>
  <c r="N34" i="8"/>
  <c r="O34" i="8" s="1"/>
  <c r="D34" i="8"/>
  <c r="E34" i="8" s="1"/>
  <c r="N33" i="8"/>
  <c r="O33" i="8" s="1"/>
  <c r="D33" i="8"/>
  <c r="E33" i="8" s="1"/>
  <c r="N32" i="8"/>
  <c r="O32" i="8" s="1"/>
  <c r="D32" i="8"/>
  <c r="E32" i="8" s="1"/>
  <c r="N31" i="8"/>
  <c r="O31" i="8" s="1"/>
  <c r="D31" i="8"/>
  <c r="E31" i="8" s="1"/>
  <c r="N30" i="8"/>
  <c r="O30" i="8" s="1"/>
  <c r="D30" i="8"/>
  <c r="E30" i="8" s="1"/>
  <c r="N29" i="8"/>
  <c r="O29" i="8" s="1"/>
  <c r="D29" i="8"/>
  <c r="E29" i="8" s="1"/>
  <c r="N28" i="8"/>
  <c r="O28" i="8" s="1"/>
  <c r="D28" i="8"/>
  <c r="E28" i="8" s="1"/>
  <c r="N27" i="8"/>
  <c r="O27" i="8" s="1"/>
  <c r="D27" i="8"/>
  <c r="E27" i="8" s="1"/>
  <c r="N26" i="8"/>
  <c r="O26" i="8" s="1"/>
  <c r="D26" i="8"/>
  <c r="E26" i="8" s="1"/>
  <c r="M21" i="8"/>
  <c r="C21" i="8"/>
  <c r="N15" i="8"/>
  <c r="O15" i="8" s="1"/>
  <c r="D15" i="8"/>
  <c r="E15" i="8" s="1"/>
  <c r="N14" i="8"/>
  <c r="O14" i="8" s="1"/>
  <c r="D14" i="8"/>
  <c r="E14" i="8" s="1"/>
  <c r="N13" i="8"/>
  <c r="O13" i="8" s="1"/>
  <c r="D13" i="8"/>
  <c r="E13" i="8" s="1"/>
  <c r="N12" i="8"/>
  <c r="O12" i="8" s="1"/>
  <c r="D12" i="8"/>
  <c r="E12" i="8" s="1"/>
  <c r="N11" i="8"/>
  <c r="O11" i="8" s="1"/>
  <c r="D11" i="8"/>
  <c r="E11" i="8" s="1"/>
  <c r="N10" i="8"/>
  <c r="O10" i="8" s="1"/>
  <c r="D10" i="8"/>
  <c r="E10" i="8" s="1"/>
  <c r="N9" i="8"/>
  <c r="O9" i="8" s="1"/>
  <c r="D9" i="8"/>
  <c r="E9" i="8" s="1"/>
  <c r="N8" i="8"/>
  <c r="O8" i="8" s="1"/>
  <c r="D8" i="8"/>
  <c r="E8" i="8" s="1"/>
  <c r="N7" i="8"/>
  <c r="O7" i="8" s="1"/>
  <c r="D7" i="8"/>
  <c r="E7" i="8" s="1"/>
  <c r="N6" i="8"/>
  <c r="O6" i="8" s="1"/>
  <c r="D6" i="8"/>
  <c r="E6" i="8" s="1"/>
  <c r="M1" i="8"/>
  <c r="C1" i="8"/>
  <c r="M21" i="5"/>
  <c r="C21" i="5"/>
  <c r="M1" i="5"/>
  <c r="C1" i="5"/>
  <c r="N35" i="5"/>
  <c r="O35" i="5" s="1"/>
  <c r="D35" i="5"/>
  <c r="E35" i="5" s="1"/>
  <c r="N34" i="5"/>
  <c r="O34" i="5" s="1"/>
  <c r="D34" i="5"/>
  <c r="E34" i="5" s="1"/>
  <c r="N33" i="5"/>
  <c r="O33" i="5" s="1"/>
  <c r="D33" i="5"/>
  <c r="E33" i="5" s="1"/>
  <c r="N32" i="5"/>
  <c r="O32" i="5" s="1"/>
  <c r="D32" i="5"/>
  <c r="E32" i="5" s="1"/>
  <c r="N31" i="5"/>
  <c r="O31" i="5" s="1"/>
  <c r="D31" i="5"/>
  <c r="E31" i="5" s="1"/>
  <c r="N30" i="5"/>
  <c r="O30" i="5" s="1"/>
  <c r="D30" i="5"/>
  <c r="E30" i="5" s="1"/>
  <c r="N29" i="5"/>
  <c r="O29" i="5" s="1"/>
  <c r="D29" i="5"/>
  <c r="E29" i="5" s="1"/>
  <c r="N28" i="5"/>
  <c r="O28" i="5" s="1"/>
  <c r="D28" i="5"/>
  <c r="E28" i="5" s="1"/>
  <c r="N27" i="5"/>
  <c r="O27" i="5" s="1"/>
  <c r="D27" i="5"/>
  <c r="E27" i="5" s="1"/>
  <c r="N26" i="5"/>
  <c r="O26" i="5" s="1"/>
  <c r="D26" i="5"/>
  <c r="E26" i="5" s="1"/>
  <c r="N15" i="5"/>
  <c r="O15" i="5" s="1"/>
  <c r="Q15" i="5" s="1"/>
  <c r="D15" i="5"/>
  <c r="E15" i="5" s="1"/>
  <c r="G15" i="5" s="1"/>
  <c r="N14" i="5"/>
  <c r="O14" i="5" s="1"/>
  <c r="Q14" i="5" s="1"/>
  <c r="D14" i="5"/>
  <c r="E14" i="5" s="1"/>
  <c r="G14" i="5" s="1"/>
  <c r="N13" i="5"/>
  <c r="O13" i="5" s="1"/>
  <c r="Q13" i="5" s="1"/>
  <c r="D13" i="5"/>
  <c r="E13" i="5" s="1"/>
  <c r="G13" i="5" s="1"/>
  <c r="N12" i="5"/>
  <c r="O12" i="5" s="1"/>
  <c r="Q12" i="5" s="1"/>
  <c r="D12" i="5"/>
  <c r="E12" i="5" s="1"/>
  <c r="G12" i="5" s="1"/>
  <c r="N11" i="5"/>
  <c r="O11" i="5" s="1"/>
  <c r="Q11" i="5" s="1"/>
  <c r="D11" i="5"/>
  <c r="E11" i="5" s="1"/>
  <c r="G11" i="5" s="1"/>
  <c r="N10" i="5"/>
  <c r="O10" i="5" s="1"/>
  <c r="Q10" i="5" s="1"/>
  <c r="D10" i="5"/>
  <c r="E10" i="5" s="1"/>
  <c r="G10" i="5" s="1"/>
  <c r="N9" i="5"/>
  <c r="O9" i="5" s="1"/>
  <c r="Q9" i="5" s="1"/>
  <c r="D9" i="5"/>
  <c r="E9" i="5" s="1"/>
  <c r="G9" i="5" s="1"/>
  <c r="N8" i="5"/>
  <c r="O8" i="5" s="1"/>
  <c r="Q8" i="5" s="1"/>
  <c r="D8" i="5"/>
  <c r="E8" i="5" s="1"/>
  <c r="G8" i="5" s="1"/>
  <c r="N7" i="5"/>
  <c r="O7" i="5" s="1"/>
  <c r="Q7" i="5" s="1"/>
  <c r="D7" i="5"/>
  <c r="E7" i="5" s="1"/>
  <c r="G7" i="5" s="1"/>
  <c r="N6" i="5"/>
  <c r="O6" i="5" s="1"/>
  <c r="Q6" i="5" s="1"/>
  <c r="D6" i="5"/>
  <c r="E6" i="5" s="1"/>
  <c r="G6" i="5" s="1"/>
  <c r="N27" i="4"/>
  <c r="N28" i="4"/>
  <c r="N29" i="4"/>
  <c r="N30" i="4"/>
  <c r="O30" i="4" s="1"/>
  <c r="Q30" i="4" s="1"/>
  <c r="N31" i="4"/>
  <c r="N32" i="4"/>
  <c r="N33" i="4"/>
  <c r="N34" i="4"/>
  <c r="O34" i="4" s="1"/>
  <c r="Q34" i="4" s="1"/>
  <c r="N35" i="4"/>
  <c r="O35" i="4" s="1"/>
  <c r="Q35" i="4" s="1"/>
  <c r="N26" i="4"/>
  <c r="O26" i="4" s="1"/>
  <c r="Q26" i="4" s="1"/>
  <c r="N7" i="4"/>
  <c r="N8" i="4"/>
  <c r="N9" i="4"/>
  <c r="N10" i="4"/>
  <c r="O10" i="4" s="1"/>
  <c r="N11" i="4"/>
  <c r="N12" i="4"/>
  <c r="N13" i="4"/>
  <c r="N14" i="4"/>
  <c r="O14" i="4" s="1"/>
  <c r="N15" i="4"/>
  <c r="O15" i="4" s="1"/>
  <c r="N6" i="4"/>
  <c r="O6" i="4" s="1"/>
  <c r="D7" i="4"/>
  <c r="D8" i="4"/>
  <c r="D9" i="4"/>
  <c r="D10" i="4"/>
  <c r="E10" i="4" s="1"/>
  <c r="D11" i="4"/>
  <c r="D12" i="4"/>
  <c r="D13" i="4"/>
  <c r="D14" i="4"/>
  <c r="E14" i="4" s="1"/>
  <c r="D15" i="4"/>
  <c r="E15" i="4" s="1"/>
  <c r="F15" i="4" s="1"/>
  <c r="D6" i="4"/>
  <c r="E6" i="4" s="1"/>
  <c r="D27" i="4"/>
  <c r="D28" i="4"/>
  <c r="D29" i="4"/>
  <c r="D30" i="4"/>
  <c r="E30" i="4" s="1"/>
  <c r="G30" i="4" s="1"/>
  <c r="D31" i="4"/>
  <c r="D32" i="4"/>
  <c r="D33" i="4"/>
  <c r="D34" i="4"/>
  <c r="E34" i="4" s="1"/>
  <c r="G34" i="4" s="1"/>
  <c r="D35" i="4"/>
  <c r="E35" i="4" s="1"/>
  <c r="G35" i="4" s="1"/>
  <c r="D26" i="4"/>
  <c r="E26" i="4" s="1"/>
  <c r="G26" i="4" s="1"/>
  <c r="O33" i="4"/>
  <c r="Q33" i="4" s="1"/>
  <c r="E33" i="4"/>
  <c r="G33" i="4" s="1"/>
  <c r="O32" i="4"/>
  <c r="Q32" i="4" s="1"/>
  <c r="E32" i="4"/>
  <c r="G32" i="4" s="1"/>
  <c r="O31" i="4"/>
  <c r="Q31" i="4" s="1"/>
  <c r="E31" i="4"/>
  <c r="G31" i="4" s="1"/>
  <c r="O29" i="4"/>
  <c r="Q29" i="4" s="1"/>
  <c r="E29" i="4"/>
  <c r="G29" i="4" s="1"/>
  <c r="O28" i="4"/>
  <c r="Q28" i="4" s="1"/>
  <c r="E28" i="4"/>
  <c r="G28" i="4" s="1"/>
  <c r="O27" i="4"/>
  <c r="Q27" i="4" s="1"/>
  <c r="E27" i="4"/>
  <c r="G27" i="4" s="1"/>
  <c r="O13" i="4"/>
  <c r="E13" i="4"/>
  <c r="F13" i="4" s="1"/>
  <c r="O12" i="4"/>
  <c r="E12" i="4"/>
  <c r="O11" i="4"/>
  <c r="E11" i="4"/>
  <c r="F11" i="4" s="1"/>
  <c r="O9" i="4"/>
  <c r="E9" i="4"/>
  <c r="F9" i="4" s="1"/>
  <c r="O8" i="4"/>
  <c r="E8" i="4"/>
  <c r="O7" i="4"/>
  <c r="E7" i="4"/>
  <c r="F7" i="4" s="1"/>
  <c r="L27" i="3"/>
  <c r="M27" i="3" s="1"/>
  <c r="L28" i="3"/>
  <c r="M28" i="3" s="1"/>
  <c r="L29" i="3"/>
  <c r="M29" i="3" s="1"/>
  <c r="L30" i="3"/>
  <c r="M30" i="3" s="1"/>
  <c r="L31" i="3"/>
  <c r="M31" i="3" s="1"/>
  <c r="L32" i="3"/>
  <c r="M32" i="3" s="1"/>
  <c r="L33" i="3"/>
  <c r="M33" i="3" s="1"/>
  <c r="L34" i="3"/>
  <c r="M34" i="3" s="1"/>
  <c r="L35" i="3"/>
  <c r="M35" i="3" s="1"/>
  <c r="C27" i="3"/>
  <c r="D27" i="3" s="1"/>
  <c r="C28" i="3"/>
  <c r="D28" i="3" s="1"/>
  <c r="C29" i="3"/>
  <c r="D29" i="3" s="1"/>
  <c r="C30" i="3"/>
  <c r="D30" i="3" s="1"/>
  <c r="F30" i="3" s="1"/>
  <c r="C31" i="3"/>
  <c r="D31" i="3" s="1"/>
  <c r="C32" i="3"/>
  <c r="D32" i="3" s="1"/>
  <c r="C33" i="3"/>
  <c r="D33" i="3" s="1"/>
  <c r="C34" i="3"/>
  <c r="D34" i="3" s="1"/>
  <c r="F34" i="3" s="1"/>
  <c r="C35" i="3"/>
  <c r="D35" i="3" s="1"/>
  <c r="L26" i="3"/>
  <c r="M26" i="3" s="1"/>
  <c r="O26" i="3" s="1"/>
  <c r="C26" i="3"/>
  <c r="D26" i="3" s="1"/>
  <c r="L7" i="3"/>
  <c r="M7" i="3" s="1"/>
  <c r="L8" i="3"/>
  <c r="M8" i="3" s="1"/>
  <c r="L9" i="3"/>
  <c r="M9" i="3" s="1"/>
  <c r="L10" i="3"/>
  <c r="M10" i="3" s="1"/>
  <c r="L11" i="3"/>
  <c r="M11" i="3" s="1"/>
  <c r="L12" i="3"/>
  <c r="M12" i="3" s="1"/>
  <c r="L13" i="3"/>
  <c r="M13" i="3" s="1"/>
  <c r="L14" i="3"/>
  <c r="M14" i="3" s="1"/>
  <c r="L15" i="3"/>
  <c r="M15" i="3" s="1"/>
  <c r="L6" i="3"/>
  <c r="M6" i="3" s="1"/>
  <c r="C7" i="3"/>
  <c r="D7" i="3" s="1"/>
  <c r="C8" i="3"/>
  <c r="D8" i="3" s="1"/>
  <c r="C9" i="3"/>
  <c r="D9" i="3" s="1"/>
  <c r="C10" i="3"/>
  <c r="D10" i="3" s="1"/>
  <c r="C11" i="3"/>
  <c r="D11" i="3" s="1"/>
  <c r="C12" i="3"/>
  <c r="D12" i="3" s="1"/>
  <c r="C13" i="3"/>
  <c r="D13" i="3" s="1"/>
  <c r="C14" i="3"/>
  <c r="D14" i="3" s="1"/>
  <c r="C15" i="3"/>
  <c r="D15" i="3" s="1"/>
  <c r="C6" i="3"/>
  <c r="D6" i="3" s="1"/>
  <c r="F37" i="8" l="1"/>
  <c r="G37" i="8"/>
  <c r="F36" i="8"/>
  <c r="G36" i="8"/>
  <c r="Q36" i="8"/>
  <c r="P36" i="8"/>
  <c r="Q37" i="8"/>
  <c r="P37" i="8"/>
  <c r="Q16" i="8"/>
  <c r="P16" i="8"/>
  <c r="Q17" i="8"/>
  <c r="P17" i="8"/>
  <c r="G17" i="8"/>
  <c r="F17" i="8"/>
  <c r="G16" i="8"/>
  <c r="F16" i="8"/>
  <c r="G7" i="8"/>
  <c r="F7" i="8"/>
  <c r="G9" i="8"/>
  <c r="F9" i="8"/>
  <c r="G11" i="8"/>
  <c r="F11" i="8"/>
  <c r="G13" i="8"/>
  <c r="F13" i="8"/>
  <c r="G15" i="8"/>
  <c r="F15" i="8"/>
  <c r="G26" i="8"/>
  <c r="F26" i="8"/>
  <c r="G28" i="8"/>
  <c r="F28" i="8"/>
  <c r="G34" i="8"/>
  <c r="F34" i="8"/>
  <c r="Q7" i="8"/>
  <c r="P7" i="8"/>
  <c r="Q9" i="8"/>
  <c r="P9" i="8"/>
  <c r="Q11" i="8"/>
  <c r="P11" i="8"/>
  <c r="Q13" i="8"/>
  <c r="P13" i="8"/>
  <c r="Q15" i="8"/>
  <c r="P15" i="8"/>
  <c r="Q26" i="8"/>
  <c r="P26" i="8"/>
  <c r="Q28" i="8"/>
  <c r="P28" i="8"/>
  <c r="Q30" i="8"/>
  <c r="P30" i="8"/>
  <c r="Q32" i="8"/>
  <c r="P32" i="8"/>
  <c r="Q34" i="8"/>
  <c r="P34" i="8"/>
  <c r="G30" i="8"/>
  <c r="F30" i="8"/>
  <c r="G6" i="8"/>
  <c r="F6" i="8"/>
  <c r="G8" i="8"/>
  <c r="F8" i="8"/>
  <c r="G10" i="8"/>
  <c r="F10" i="8"/>
  <c r="G12" i="8"/>
  <c r="F12" i="8"/>
  <c r="G14" i="8"/>
  <c r="F14" i="8"/>
  <c r="G27" i="8"/>
  <c r="F27" i="8"/>
  <c r="G29" i="8"/>
  <c r="F29" i="8"/>
  <c r="G31" i="8"/>
  <c r="F31" i="8"/>
  <c r="G33" i="8"/>
  <c r="F33" i="8"/>
  <c r="G35" i="8"/>
  <c r="F35" i="8"/>
  <c r="G32" i="8"/>
  <c r="F32" i="8"/>
  <c r="Q6" i="8"/>
  <c r="P6" i="8"/>
  <c r="Q8" i="8"/>
  <c r="P8" i="8"/>
  <c r="Q10" i="8"/>
  <c r="P10" i="8"/>
  <c r="Q12" i="8"/>
  <c r="P12" i="8"/>
  <c r="Q14" i="8"/>
  <c r="P14" i="8"/>
  <c r="Q27" i="8"/>
  <c r="P27" i="8"/>
  <c r="Q29" i="8"/>
  <c r="P29" i="8"/>
  <c r="Q31" i="8"/>
  <c r="P31" i="8"/>
  <c r="Q33" i="8"/>
  <c r="P33" i="8"/>
  <c r="Q35" i="8"/>
  <c r="P35" i="8"/>
  <c r="Q1" i="5"/>
  <c r="R1" i="5" s="1"/>
  <c r="G1" i="5"/>
  <c r="H1" i="5" s="1"/>
  <c r="F26" i="5"/>
  <c r="G26" i="5"/>
  <c r="F30" i="5"/>
  <c r="G30" i="5"/>
  <c r="P26" i="5"/>
  <c r="Q26" i="5"/>
  <c r="P28" i="5"/>
  <c r="Q28" i="5"/>
  <c r="P30" i="5"/>
  <c r="Q30" i="5"/>
  <c r="P32" i="5"/>
  <c r="Q32" i="5"/>
  <c r="P34" i="5"/>
  <c r="Q34" i="5"/>
  <c r="F34" i="5"/>
  <c r="G34" i="5"/>
  <c r="F27" i="5"/>
  <c r="G27" i="5"/>
  <c r="F29" i="5"/>
  <c r="G29" i="5"/>
  <c r="F31" i="5"/>
  <c r="G31" i="5"/>
  <c r="F33" i="5"/>
  <c r="G33" i="5"/>
  <c r="F35" i="5"/>
  <c r="G35" i="5"/>
  <c r="F28" i="5"/>
  <c r="G28" i="5"/>
  <c r="F32" i="5"/>
  <c r="G32" i="5"/>
  <c r="P27" i="5"/>
  <c r="Q27" i="5"/>
  <c r="P29" i="5"/>
  <c r="Q29" i="5"/>
  <c r="P31" i="5"/>
  <c r="Q31" i="5"/>
  <c r="P33" i="5"/>
  <c r="Q33" i="5"/>
  <c r="P35" i="5"/>
  <c r="Q35" i="5"/>
  <c r="F6" i="5"/>
  <c r="P6" i="5"/>
  <c r="F7" i="5"/>
  <c r="P7" i="5"/>
  <c r="F8" i="5"/>
  <c r="P8" i="5"/>
  <c r="F9" i="5"/>
  <c r="P9" i="5"/>
  <c r="F10" i="5"/>
  <c r="P10" i="5"/>
  <c r="F11" i="5"/>
  <c r="P11" i="5"/>
  <c r="F12" i="5"/>
  <c r="P12" i="5"/>
  <c r="F13" i="5"/>
  <c r="P13" i="5"/>
  <c r="F14" i="5"/>
  <c r="P14" i="5"/>
  <c r="F15" i="5"/>
  <c r="P15" i="5"/>
  <c r="Q21" i="4"/>
  <c r="R21" i="4" s="1"/>
  <c r="P10" i="4"/>
  <c r="Q10" i="4"/>
  <c r="F12" i="4"/>
  <c r="G12" i="4"/>
  <c r="P13" i="4"/>
  <c r="Q13" i="4"/>
  <c r="F6" i="4"/>
  <c r="G6" i="4"/>
  <c r="P7" i="4"/>
  <c r="Q7" i="4"/>
  <c r="P12" i="4"/>
  <c r="Q12" i="4"/>
  <c r="F14" i="4"/>
  <c r="G14" i="4"/>
  <c r="P15" i="4"/>
  <c r="Q15" i="4"/>
  <c r="P6" i="4"/>
  <c r="Q6" i="4"/>
  <c r="F8" i="4"/>
  <c r="G8" i="4"/>
  <c r="P9" i="4"/>
  <c r="Q9" i="4"/>
  <c r="P14" i="4"/>
  <c r="Q14" i="4"/>
  <c r="G21" i="4"/>
  <c r="H21" i="4" s="1"/>
  <c r="P8" i="4"/>
  <c r="Q8" i="4"/>
  <c r="F10" i="4"/>
  <c r="G10" i="4"/>
  <c r="P11" i="4"/>
  <c r="Q11" i="4"/>
  <c r="G7" i="4"/>
  <c r="G9" i="4"/>
  <c r="G11" i="4"/>
  <c r="G13" i="4"/>
  <c r="G15" i="4"/>
  <c r="F26" i="4"/>
  <c r="P26" i="4"/>
  <c r="F27" i="4"/>
  <c r="P27" i="4"/>
  <c r="F28" i="4"/>
  <c r="P28" i="4"/>
  <c r="F29" i="4"/>
  <c r="P29" i="4"/>
  <c r="F30" i="4"/>
  <c r="P30" i="4"/>
  <c r="F31" i="4"/>
  <c r="P31" i="4"/>
  <c r="F32" i="4"/>
  <c r="P32" i="4"/>
  <c r="F33" i="4"/>
  <c r="P33" i="4"/>
  <c r="F34" i="4"/>
  <c r="P34" i="4"/>
  <c r="F35" i="4"/>
  <c r="P35" i="4"/>
  <c r="F11" i="3"/>
  <c r="E11" i="3"/>
  <c r="N15" i="3"/>
  <c r="O15" i="3"/>
  <c r="N7" i="3"/>
  <c r="O7" i="3"/>
  <c r="E28" i="3"/>
  <c r="F28" i="3"/>
  <c r="N27" i="3"/>
  <c r="O27" i="3"/>
  <c r="F6" i="3"/>
  <c r="E6" i="3"/>
  <c r="E14" i="3"/>
  <c r="E1" i="3" s="1"/>
  <c r="F14" i="3"/>
  <c r="F1" i="3" s="1"/>
  <c r="G1" i="3" s="1"/>
  <c r="E10" i="3"/>
  <c r="F10" i="3"/>
  <c r="O6" i="3"/>
  <c r="N6" i="3"/>
  <c r="N14" i="3"/>
  <c r="N1" i="3" s="1"/>
  <c r="O14" i="3"/>
  <c r="O1" i="3" s="1"/>
  <c r="P1" i="3" s="1"/>
  <c r="O10" i="3"/>
  <c r="N10" i="3"/>
  <c r="E26" i="3"/>
  <c r="F26" i="3"/>
  <c r="E35" i="3"/>
  <c r="F35" i="3"/>
  <c r="F21" i="3" s="1"/>
  <c r="G21" i="3" s="1"/>
  <c r="E31" i="3"/>
  <c r="F31" i="3"/>
  <c r="E27" i="3"/>
  <c r="F27" i="3"/>
  <c r="N34" i="3"/>
  <c r="O34" i="3"/>
  <c r="O21" i="3" s="1"/>
  <c r="P21" i="3" s="1"/>
  <c r="O30" i="3"/>
  <c r="N30" i="3"/>
  <c r="F15" i="3"/>
  <c r="E15" i="3"/>
  <c r="F7" i="3"/>
  <c r="E7" i="3"/>
  <c r="N11" i="3"/>
  <c r="O11" i="3"/>
  <c r="E32" i="3"/>
  <c r="F32" i="3"/>
  <c r="N31" i="3"/>
  <c r="O31" i="3"/>
  <c r="F13" i="3"/>
  <c r="E13" i="3"/>
  <c r="F9" i="3"/>
  <c r="E9" i="3"/>
  <c r="O13" i="3"/>
  <c r="N13" i="3"/>
  <c r="O9" i="3"/>
  <c r="N9" i="3"/>
  <c r="O33" i="3"/>
  <c r="N33" i="3"/>
  <c r="O29" i="3"/>
  <c r="N29" i="3"/>
  <c r="N35" i="3"/>
  <c r="O35" i="3"/>
  <c r="F12" i="3"/>
  <c r="E12" i="3"/>
  <c r="F8" i="3"/>
  <c r="E8" i="3"/>
  <c r="O12" i="3"/>
  <c r="N12" i="3"/>
  <c r="O8" i="3"/>
  <c r="N8" i="3"/>
  <c r="F33" i="3"/>
  <c r="E33" i="3"/>
  <c r="F29" i="3"/>
  <c r="E29" i="3"/>
  <c r="O32" i="3"/>
  <c r="N32" i="3"/>
  <c r="O28" i="3"/>
  <c r="N28" i="3"/>
  <c r="N26" i="3"/>
  <c r="E34" i="3"/>
  <c r="E30" i="3"/>
  <c r="F1" i="8" l="1"/>
  <c r="P21" i="8"/>
  <c r="F21" i="8"/>
  <c r="G1" i="8"/>
  <c r="H1" i="8" s="1"/>
  <c r="Q21" i="8"/>
  <c r="R21" i="8" s="1"/>
  <c r="G21" i="8"/>
  <c r="H21" i="8" s="1"/>
  <c r="P1" i="8"/>
  <c r="Q1" i="8"/>
  <c r="R1" i="8" s="1"/>
  <c r="N21" i="3"/>
  <c r="E21" i="3"/>
  <c r="P1" i="5"/>
  <c r="Q21" i="5"/>
  <c r="R21" i="5" s="1"/>
  <c r="G21" i="5"/>
  <c r="H21" i="5" s="1"/>
  <c r="F1" i="5"/>
  <c r="P21" i="5"/>
  <c r="F21" i="5"/>
  <c r="F1" i="4"/>
  <c r="Q1" i="4"/>
  <c r="R1" i="4" s="1"/>
  <c r="G1" i="4"/>
  <c r="H1" i="4" s="1"/>
  <c r="P1" i="4"/>
  <c r="P21" i="4"/>
  <c r="F21" i="4"/>
</calcChain>
</file>

<file path=xl/sharedStrings.xml><?xml version="1.0" encoding="utf-8"?>
<sst xmlns="http://schemas.openxmlformats.org/spreadsheetml/2006/main" count="401" uniqueCount="29">
  <si>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</si>
  <si>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</si>
  <si>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</si>
  <si>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</si>
  <si>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</si>
  <si>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</si>
  <si>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</si>
  <si>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</si>
  <si>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</si>
  <si>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</si>
  <si>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</si>
  <si>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Three Wheelers</t>
  </si>
  <si>
    <t>2020-21</t>
  </si>
  <si>
    <t>2021-22</t>
  </si>
  <si>
    <t>Passenger Vehicles</t>
  </si>
  <si>
    <t>Commercial Vehicles</t>
  </si>
  <si>
    <t>Two Wheelers</t>
  </si>
  <si>
    <t>2022-23</t>
  </si>
  <si>
    <t>2023-24</t>
  </si>
  <si>
    <t>Period</t>
  </si>
  <si>
    <t>Financial year wise production data is given from FY2009-10 to FY2021-22. You are asked to apply different time series forecast techniques and check MAE.
Method 1: Moving Average Method
Method 2: Weighted Moving Average Method
Method 3: Weighted Moving Average Method with Solver
Method 4: Exponential Smothening method
Check which method performs best.
Due to covid 2020-21 is an outlier period. Interplolate the actuals of 2020-21 period and then check the performance of your models.</t>
  </si>
  <si>
    <t>Error</t>
  </si>
  <si>
    <t>MSE</t>
  </si>
  <si>
    <t>ABS( Error)/MAE</t>
  </si>
  <si>
    <t>Y Predicted</t>
  </si>
  <si>
    <t>Avg</t>
  </si>
  <si>
    <t>RMSE</t>
  </si>
  <si>
    <t>Weights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</si>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</sst>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18" fillId="0" borderId="0" xfId="0" applyFont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0" fontId="19" fillId="0" borderId="0" xfId="0" applyFont="1" applyAlignment="1">
      <alignment wrapText="1"/>
    </xf>
    <xf numFmtId="0" fontId="19" fillId="33" borderId="11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wrapText="1"/>
    </xf>
    <xf numFmtId="169" fontId="0" fillId="0" borderId="0" xfId="0" applyNumberFormat="1"/>
    <xf numFmtId="0" fontId="18" fillId="0" borderId="0" xfId="0" applyFont="1" applyBorder="1" applyAlignment="1">
      <alignment horizontal="center" vertical="center"/>
    </xf>
    <xf numFmtId="0" fontId="16" fillId="0" borderId="12" xfId="0" applyFont="1" applyFill="1" applyBorder="1" applyAlignment="1">
      <alignment horizontal="center" wrapText="1"/>
    </xf>
    <xf numFmtId="0" fontId="0" fillId="34" borderId="0" xfId="0" applyFill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169" fontId="0" fillId="0" borderId="16" xfId="0" applyNumberFormat="1" applyBorder="1"/>
    <xf numFmtId="169" fontId="0" fillId="0" borderId="0" xfId="0" applyNumberFormat="1" applyBorder="1"/>
    <xf numFmtId="169" fontId="0" fillId="0" borderId="17" xfId="0" applyNumberFormat="1" applyBorder="1"/>
    <xf numFmtId="0" fontId="18" fillId="0" borderId="13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0" fillId="35" borderId="0" xfId="0" applyFill="1"/>
    <xf numFmtId="169" fontId="0" fillId="34" borderId="0" xfId="0" applyNumberFormat="1" applyFill="1"/>
    <xf numFmtId="0" fontId="0" fillId="36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cols>
    <col min="1" max="1" width="135.85546875" customWidth="1"/>
  </cols>
  <sheetData>
    <row r="1" spans="1:1" ht="252" x14ac:dyDescent="0.25">
      <c r="A1" s="4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"/>
  <sheetViews>
    <sheetView workbookViewId="0">
      <selection activeCell="E1" sqref="E1:E16"/>
    </sheetView>
  </sheetViews>
  <sheetFormatPr defaultRowHeight="15.75" x14ac:dyDescent="0.25"/>
  <cols>
    <col min="1" max="1" width="8.5703125" style="1" bestFit="1" customWidth="1"/>
    <col min="2" max="2" width="19.42578125" style="1" bestFit="1" customWidth="1"/>
    <col min="3" max="3" width="21.140625" style="1" bestFit="1" customWidth="1"/>
    <col min="4" max="4" width="16.42578125" style="1" bestFit="1" customWidth="1"/>
    <col min="5" max="5" width="15" style="1" bestFit="1" customWidth="1"/>
    <col min="6" max="1995" width="9.140625" style="1"/>
    <col min="1996" max="1996" width="2.7109375" style="1" customWidth="1"/>
    <col min="1997" max="16384" width="9.140625" style="1"/>
  </cols>
  <sheetData>
    <row r="1" spans="1:5" x14ac:dyDescent="0.25">
      <c r="A1" s="3" t="s">
        <v>19</v>
      </c>
      <c r="B1" s="3" t="s">
        <v>14</v>
      </c>
      <c r="C1" s="3" t="s">
        <v>15</v>
      </c>
      <c r="D1" s="3" t="s">
        <v>11</v>
      </c>
      <c r="E1" s="3" t="s">
        <v>16</v>
      </c>
    </row>
    <row r="2" spans="1:5" x14ac:dyDescent="0.25">
      <c r="A2" s="2" t="s">
        <v>0</v>
      </c>
      <c r="B2" s="2">
        <v>446145</v>
      </c>
      <c r="C2" s="2">
        <v>45009</v>
      </c>
      <c r="D2" s="2">
        <v>173214</v>
      </c>
      <c r="E2" s="2">
        <v>1140058</v>
      </c>
    </row>
    <row r="3" spans="1:5" x14ac:dyDescent="0.25">
      <c r="A3" s="2" t="s">
        <v>1</v>
      </c>
      <c r="B3" s="2">
        <v>453479</v>
      </c>
      <c r="C3" s="2">
        <v>76297</v>
      </c>
      <c r="D3" s="2">
        <v>269967</v>
      </c>
      <c r="E3" s="2">
        <v>1539590</v>
      </c>
    </row>
    <row r="4" spans="1:5" x14ac:dyDescent="0.25">
      <c r="A4" s="2" t="s">
        <v>2</v>
      </c>
      <c r="B4" s="2">
        <v>508783</v>
      </c>
      <c r="C4" s="2">
        <v>92258</v>
      </c>
      <c r="D4" s="2">
        <v>361753</v>
      </c>
      <c r="E4" s="2">
        <v>1975111</v>
      </c>
    </row>
    <row r="5" spans="1:5" x14ac:dyDescent="0.25">
      <c r="A5" s="2" t="s">
        <v>3</v>
      </c>
      <c r="B5" s="2">
        <v>554686</v>
      </c>
      <c r="C5" s="2">
        <v>79944</v>
      </c>
      <c r="D5" s="2">
        <v>303088</v>
      </c>
      <c r="E5" s="2">
        <v>1960941</v>
      </c>
    </row>
    <row r="6" spans="1:5" x14ac:dyDescent="0.25">
      <c r="A6" s="2" t="s">
        <v>4</v>
      </c>
      <c r="B6" s="2">
        <v>596142</v>
      </c>
      <c r="C6" s="2">
        <v>77050</v>
      </c>
      <c r="D6" s="2">
        <v>353392</v>
      </c>
      <c r="E6" s="2">
        <v>2084000</v>
      </c>
    </row>
    <row r="7" spans="1:5" x14ac:dyDescent="0.25">
      <c r="A7" s="2" t="s">
        <v>5</v>
      </c>
      <c r="B7" s="2">
        <v>622470</v>
      </c>
      <c r="C7" s="2">
        <v>85782</v>
      </c>
      <c r="D7" s="2">
        <v>407957</v>
      </c>
      <c r="E7" s="2">
        <v>2457597</v>
      </c>
    </row>
    <row r="8" spans="1:5" x14ac:dyDescent="0.25">
      <c r="A8" s="2" t="s">
        <v>6</v>
      </c>
      <c r="B8" s="2">
        <v>653053</v>
      </c>
      <c r="C8" s="2">
        <v>103124</v>
      </c>
      <c r="D8" s="2">
        <v>404441</v>
      </c>
      <c r="E8" s="2">
        <v>2482876</v>
      </c>
    </row>
    <row r="9" spans="1:5" x14ac:dyDescent="0.25">
      <c r="A9" s="2" t="s">
        <v>7</v>
      </c>
      <c r="B9" s="2">
        <v>758727</v>
      </c>
      <c r="C9" s="2">
        <v>108271</v>
      </c>
      <c r="D9" s="2">
        <v>271894</v>
      </c>
      <c r="E9" s="2">
        <v>2340277</v>
      </c>
    </row>
    <row r="10" spans="1:5" x14ac:dyDescent="0.25">
      <c r="A10" s="2" t="s">
        <v>8</v>
      </c>
      <c r="B10" s="2">
        <v>748366</v>
      </c>
      <c r="C10" s="2">
        <v>96865</v>
      </c>
      <c r="D10" s="2">
        <v>381002</v>
      </c>
      <c r="E10" s="2">
        <v>2815003</v>
      </c>
    </row>
    <row r="11" spans="1:5" x14ac:dyDescent="0.25">
      <c r="A11" s="2" t="s">
        <v>9</v>
      </c>
      <c r="B11" s="2">
        <v>676192</v>
      </c>
      <c r="C11" s="2">
        <v>99933</v>
      </c>
      <c r="D11" s="2">
        <v>567683</v>
      </c>
      <c r="E11" s="2">
        <v>3280841</v>
      </c>
    </row>
    <row r="12" spans="1:5" x14ac:dyDescent="0.25">
      <c r="A12" s="2" t="s">
        <v>10</v>
      </c>
      <c r="B12" s="2">
        <v>677311</v>
      </c>
      <c r="C12" s="2">
        <v>60713</v>
      </c>
      <c r="D12" s="2">
        <v>502169</v>
      </c>
      <c r="E12" s="2">
        <v>3520376</v>
      </c>
    </row>
    <row r="13" spans="1:5" x14ac:dyDescent="0.25">
      <c r="A13" s="2" t="s">
        <v>12</v>
      </c>
      <c r="B13" s="2">
        <v>404397</v>
      </c>
      <c r="C13" s="2">
        <v>50334</v>
      </c>
      <c r="D13" s="2">
        <v>393001</v>
      </c>
      <c r="E13" s="2">
        <v>3282786</v>
      </c>
    </row>
    <row r="14" spans="1:5" x14ac:dyDescent="0.25">
      <c r="A14" s="2" t="s">
        <v>13</v>
      </c>
      <c r="B14" s="2">
        <v>577875</v>
      </c>
      <c r="C14" s="2">
        <v>92297</v>
      </c>
      <c r="D14" s="2">
        <v>499730</v>
      </c>
      <c r="E14" s="2">
        <v>4443018</v>
      </c>
    </row>
    <row r="15" spans="1:5" x14ac:dyDescent="0.25">
      <c r="A15" s="2" t="s">
        <v>17</v>
      </c>
      <c r="B15" s="2"/>
      <c r="C15" s="2"/>
      <c r="D15" s="2"/>
      <c r="E15" s="2"/>
    </row>
    <row r="16" spans="1:5" x14ac:dyDescent="0.25">
      <c r="A16" s="2" t="s">
        <v>18</v>
      </c>
      <c r="B16" s="2"/>
      <c r="C16" s="2"/>
      <c r="D16" s="2"/>
      <c r="E1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8029E-0EC9-44F1-AE1A-1BD089FE20EF}">
  <dimension ref="A1:P37"/>
  <sheetViews>
    <sheetView workbookViewId="0">
      <selection activeCell="O35" sqref="O35:O37"/>
    </sheetView>
  </sheetViews>
  <sheetFormatPr defaultRowHeight="15" x14ac:dyDescent="0.25"/>
  <cols>
    <col min="1" max="1" width="8.5703125" bestFit="1" customWidth="1"/>
    <col min="2" max="2" width="19.42578125" bestFit="1" customWidth="1"/>
    <col min="3" max="3" width="11.5703125" customWidth="1"/>
    <col min="4" max="4" width="9.28515625" bestFit="1" customWidth="1"/>
    <col min="5" max="5" width="11.5703125" customWidth="1"/>
    <col min="6" max="6" width="22.5703125" customWidth="1"/>
    <col min="11" max="11" width="21.140625" bestFit="1" customWidth="1"/>
    <col min="12" max="12" width="11.28515625" customWidth="1"/>
    <col min="13" max="13" width="10.7109375" customWidth="1"/>
    <col min="15" max="15" width="15.42578125" customWidth="1"/>
  </cols>
  <sheetData>
    <row r="1" spans="1:16" x14ac:dyDescent="0.25">
      <c r="C1" t="s">
        <v>25</v>
      </c>
      <c r="D1" s="7"/>
      <c r="E1" s="7">
        <f t="shared" ref="E1:F1" si="0">AVERAGE(E6:E17)</f>
        <v>149274.52777777778</v>
      </c>
      <c r="F1" s="7">
        <f t="shared" si="0"/>
        <v>51595766907.19445</v>
      </c>
      <c r="G1" s="10">
        <f>SQRT(F1)</f>
        <v>227147.01606491432</v>
      </c>
      <c r="L1" t="s">
        <v>25</v>
      </c>
      <c r="N1">
        <f t="shared" ref="N1:O1" si="1">AVERAGE(N6:N17)</f>
        <v>21699.722222222223</v>
      </c>
      <c r="O1">
        <f t="shared" si="1"/>
        <v>997376595.51851857</v>
      </c>
      <c r="P1" s="10">
        <f>SQRT(O1)</f>
        <v>31581.269694528095</v>
      </c>
    </row>
    <row r="2" spans="1:16" ht="30.75" customHeight="1" x14ac:dyDescent="0.25">
      <c r="A2" s="3" t="s">
        <v>19</v>
      </c>
      <c r="B2" s="5" t="s">
        <v>14</v>
      </c>
      <c r="C2" s="6" t="s">
        <v>24</v>
      </c>
      <c r="D2" s="6" t="s">
        <v>21</v>
      </c>
      <c r="E2" s="6" t="s">
        <v>23</v>
      </c>
      <c r="F2" s="6" t="s">
        <v>22</v>
      </c>
      <c r="G2" s="9" t="s">
        <v>26</v>
      </c>
      <c r="J2" s="3" t="s">
        <v>19</v>
      </c>
      <c r="K2" s="3" t="s">
        <v>15</v>
      </c>
      <c r="L2" s="6" t="s">
        <v>24</v>
      </c>
      <c r="M2" s="6" t="s">
        <v>21</v>
      </c>
      <c r="N2" s="6" t="s">
        <v>23</v>
      </c>
      <c r="O2" s="6" t="s">
        <v>22</v>
      </c>
      <c r="P2" s="9" t="s">
        <v>26</v>
      </c>
    </row>
    <row r="3" spans="1:16" ht="15.75" x14ac:dyDescent="0.25">
      <c r="A3" s="2" t="s">
        <v>0</v>
      </c>
      <c r="B3" s="2">
        <v>446145</v>
      </c>
      <c r="C3" s="11"/>
      <c r="D3" s="12"/>
      <c r="E3" s="12"/>
      <c r="F3" s="13"/>
      <c r="J3" s="2" t="s">
        <v>0</v>
      </c>
      <c r="K3" s="2">
        <v>45009</v>
      </c>
      <c r="L3" s="11"/>
      <c r="M3" s="12"/>
      <c r="N3" s="12"/>
      <c r="O3" s="13"/>
    </row>
    <row r="4" spans="1:16" ht="15.75" x14ac:dyDescent="0.25">
      <c r="A4" s="2" t="s">
        <v>1</v>
      </c>
      <c r="B4" s="2">
        <v>453479</v>
      </c>
      <c r="C4" s="14"/>
      <c r="D4" s="15"/>
      <c r="E4" s="15"/>
      <c r="F4" s="16"/>
      <c r="J4" s="2" t="s">
        <v>1</v>
      </c>
      <c r="K4" s="2">
        <v>76297</v>
      </c>
      <c r="L4" s="14"/>
      <c r="M4" s="15"/>
      <c r="N4" s="15"/>
      <c r="O4" s="16"/>
    </row>
    <row r="5" spans="1:16" ht="15.75" x14ac:dyDescent="0.25">
      <c r="A5" s="2" t="s">
        <v>2</v>
      </c>
      <c r="B5" s="2">
        <v>508783</v>
      </c>
      <c r="C5" s="14"/>
      <c r="D5" s="15"/>
      <c r="E5" s="15"/>
      <c r="F5" s="16"/>
      <c r="J5" s="2" t="s">
        <v>2</v>
      </c>
      <c r="K5" s="2">
        <v>92258</v>
      </c>
      <c r="L5" s="14"/>
      <c r="M5" s="15"/>
      <c r="N5" s="15"/>
      <c r="O5" s="16"/>
    </row>
    <row r="6" spans="1:16" ht="15.75" x14ac:dyDescent="0.25">
      <c r="A6" s="2" t="s">
        <v>3</v>
      </c>
      <c r="B6" s="2">
        <v>554686</v>
      </c>
      <c r="C6" s="17">
        <f>SUM(B3:B5)/3</f>
        <v>469469</v>
      </c>
      <c r="D6" s="18">
        <f>B6-C6</f>
        <v>85217</v>
      </c>
      <c r="E6" s="18">
        <f>ABS(D6)</f>
        <v>85217</v>
      </c>
      <c r="F6" s="19">
        <f>D6^2</f>
        <v>7261937089</v>
      </c>
      <c r="J6" s="2" t="s">
        <v>3</v>
      </c>
      <c r="K6" s="2">
        <v>79944</v>
      </c>
      <c r="L6" s="17">
        <f>SUM(K3:K5)/3</f>
        <v>71188</v>
      </c>
      <c r="M6" s="18">
        <f>K6-L6</f>
        <v>8756</v>
      </c>
      <c r="N6" s="18">
        <f>ABS(M6)</f>
        <v>8756</v>
      </c>
      <c r="O6" s="19">
        <f>M6^2</f>
        <v>76667536</v>
      </c>
    </row>
    <row r="7" spans="1:16" ht="15.75" x14ac:dyDescent="0.25">
      <c r="A7" s="2" t="s">
        <v>4</v>
      </c>
      <c r="B7" s="2">
        <v>596142</v>
      </c>
      <c r="C7" s="17">
        <f t="shared" ref="C7:C17" si="2">SUM(B4:B6)/3</f>
        <v>505649.33333333331</v>
      </c>
      <c r="D7" s="18">
        <f t="shared" ref="D7:D17" si="3">B7-C7</f>
        <v>90492.666666666686</v>
      </c>
      <c r="E7" s="18">
        <f t="shared" ref="E7:E17" si="4">ABS(D7)</f>
        <v>90492.666666666686</v>
      </c>
      <c r="F7" s="19">
        <f t="shared" ref="F7:F17" si="5">D7^2</f>
        <v>8188922720.4444475</v>
      </c>
      <c r="J7" s="2" t="s">
        <v>4</v>
      </c>
      <c r="K7" s="2">
        <v>77050</v>
      </c>
      <c r="L7" s="17">
        <f t="shared" ref="L7:L17" si="6">SUM(K4:K6)/3</f>
        <v>82833</v>
      </c>
      <c r="M7" s="18">
        <f t="shared" ref="M7:M17" si="7">K7-L7</f>
        <v>-5783</v>
      </c>
      <c r="N7" s="18">
        <f t="shared" ref="N7:N17" si="8">ABS(M7)</f>
        <v>5783</v>
      </c>
      <c r="O7" s="19">
        <f t="shared" ref="O7:O17" si="9">M7^2</f>
        <v>33443089</v>
      </c>
    </row>
    <row r="8" spans="1:16" ht="15.75" x14ac:dyDescent="0.25">
      <c r="A8" s="2" t="s">
        <v>5</v>
      </c>
      <c r="B8" s="2">
        <v>622470</v>
      </c>
      <c r="C8" s="17">
        <f t="shared" si="2"/>
        <v>553203.66666666663</v>
      </c>
      <c r="D8" s="18">
        <f t="shared" si="3"/>
        <v>69266.333333333372</v>
      </c>
      <c r="E8" s="18">
        <f t="shared" si="4"/>
        <v>69266.333333333372</v>
      </c>
      <c r="F8" s="19">
        <f t="shared" si="5"/>
        <v>4797824933.4444494</v>
      </c>
      <c r="J8" s="2" t="s">
        <v>5</v>
      </c>
      <c r="K8" s="2">
        <v>85782</v>
      </c>
      <c r="L8" s="17">
        <f t="shared" si="6"/>
        <v>83084</v>
      </c>
      <c r="M8" s="18">
        <f t="shared" si="7"/>
        <v>2698</v>
      </c>
      <c r="N8" s="18">
        <f t="shared" si="8"/>
        <v>2698</v>
      </c>
      <c r="O8" s="19">
        <f t="shared" si="9"/>
        <v>7279204</v>
      </c>
    </row>
    <row r="9" spans="1:16" ht="15.75" x14ac:dyDescent="0.25">
      <c r="A9" s="2" t="s">
        <v>6</v>
      </c>
      <c r="B9" s="2">
        <v>653053</v>
      </c>
      <c r="C9" s="17">
        <f t="shared" si="2"/>
        <v>591099.33333333337</v>
      </c>
      <c r="D9" s="18">
        <f t="shared" si="3"/>
        <v>61953.666666666628</v>
      </c>
      <c r="E9" s="18">
        <f t="shared" si="4"/>
        <v>61953.666666666628</v>
      </c>
      <c r="F9" s="19">
        <f t="shared" si="5"/>
        <v>3838256813.4444394</v>
      </c>
      <c r="J9" s="2" t="s">
        <v>6</v>
      </c>
      <c r="K9" s="2">
        <v>103124</v>
      </c>
      <c r="L9" s="17">
        <f t="shared" si="6"/>
        <v>80925.333333333328</v>
      </c>
      <c r="M9" s="18">
        <f t="shared" si="7"/>
        <v>22198.666666666672</v>
      </c>
      <c r="N9" s="18">
        <f t="shared" si="8"/>
        <v>22198.666666666672</v>
      </c>
      <c r="O9" s="19">
        <f t="shared" si="9"/>
        <v>492780801.77777797</v>
      </c>
    </row>
    <row r="10" spans="1:16" ht="15.75" x14ac:dyDescent="0.25">
      <c r="A10" s="2" t="s">
        <v>7</v>
      </c>
      <c r="B10" s="2">
        <v>758727</v>
      </c>
      <c r="C10" s="17">
        <f t="shared" si="2"/>
        <v>623888.33333333337</v>
      </c>
      <c r="D10" s="18">
        <f t="shared" si="3"/>
        <v>134838.66666666663</v>
      </c>
      <c r="E10" s="18">
        <f t="shared" si="4"/>
        <v>134838.66666666663</v>
      </c>
      <c r="F10" s="19">
        <f t="shared" si="5"/>
        <v>18181466028.444435</v>
      </c>
      <c r="J10" s="2" t="s">
        <v>7</v>
      </c>
      <c r="K10" s="2">
        <v>108271</v>
      </c>
      <c r="L10" s="17">
        <f t="shared" si="6"/>
        <v>88652</v>
      </c>
      <c r="M10" s="18">
        <f t="shared" si="7"/>
        <v>19619</v>
      </c>
      <c r="N10" s="18">
        <f t="shared" si="8"/>
        <v>19619</v>
      </c>
      <c r="O10" s="19">
        <f t="shared" si="9"/>
        <v>384905161</v>
      </c>
    </row>
    <row r="11" spans="1:16" ht="15.75" x14ac:dyDescent="0.25">
      <c r="A11" s="2" t="s">
        <v>8</v>
      </c>
      <c r="B11" s="2">
        <v>748366</v>
      </c>
      <c r="C11" s="17">
        <f t="shared" si="2"/>
        <v>678083.33333333337</v>
      </c>
      <c r="D11" s="18">
        <f t="shared" si="3"/>
        <v>70282.666666666628</v>
      </c>
      <c r="E11" s="18">
        <f t="shared" si="4"/>
        <v>70282.666666666628</v>
      </c>
      <c r="F11" s="19">
        <f t="shared" si="5"/>
        <v>4939653233.7777719</v>
      </c>
      <c r="J11" s="2" t="s">
        <v>8</v>
      </c>
      <c r="K11" s="2">
        <v>96865</v>
      </c>
      <c r="L11" s="17">
        <f t="shared" si="6"/>
        <v>99059</v>
      </c>
      <c r="M11" s="18">
        <f t="shared" si="7"/>
        <v>-2194</v>
      </c>
      <c r="N11" s="18">
        <f t="shared" si="8"/>
        <v>2194</v>
      </c>
      <c r="O11" s="19">
        <f t="shared" si="9"/>
        <v>4813636</v>
      </c>
    </row>
    <row r="12" spans="1:16" ht="15.75" x14ac:dyDescent="0.25">
      <c r="A12" s="2" t="s">
        <v>9</v>
      </c>
      <c r="B12" s="2">
        <v>676192</v>
      </c>
      <c r="C12" s="17">
        <f t="shared" si="2"/>
        <v>720048.66666666663</v>
      </c>
      <c r="D12" s="18">
        <f t="shared" si="3"/>
        <v>-43856.666666666628</v>
      </c>
      <c r="E12" s="18">
        <f t="shared" si="4"/>
        <v>43856.666666666628</v>
      </c>
      <c r="F12" s="19">
        <f t="shared" si="5"/>
        <v>1923407211.1111078</v>
      </c>
      <c r="J12" s="2" t="s">
        <v>9</v>
      </c>
      <c r="K12" s="2">
        <v>99933</v>
      </c>
      <c r="L12" s="17">
        <f t="shared" si="6"/>
        <v>102753.33333333333</v>
      </c>
      <c r="M12" s="18">
        <f t="shared" si="7"/>
        <v>-2820.3333333333285</v>
      </c>
      <c r="N12" s="18">
        <f t="shared" si="8"/>
        <v>2820.3333333333285</v>
      </c>
      <c r="O12" s="19">
        <f t="shared" si="9"/>
        <v>7954280.111111084</v>
      </c>
    </row>
    <row r="13" spans="1:16" ht="15.75" x14ac:dyDescent="0.25">
      <c r="A13" s="2" t="s">
        <v>10</v>
      </c>
      <c r="B13" s="2">
        <v>677311</v>
      </c>
      <c r="C13" s="17">
        <f t="shared" si="2"/>
        <v>727761.66666666663</v>
      </c>
      <c r="D13" s="18">
        <f t="shared" si="3"/>
        <v>-50450.666666666628</v>
      </c>
      <c r="E13" s="18">
        <f t="shared" si="4"/>
        <v>50450.666666666628</v>
      </c>
      <c r="F13" s="19">
        <f t="shared" si="5"/>
        <v>2545269767.1111073</v>
      </c>
      <c r="J13" s="2" t="s">
        <v>10</v>
      </c>
      <c r="K13" s="2">
        <v>60713</v>
      </c>
      <c r="L13" s="17">
        <f t="shared" si="6"/>
        <v>101689.66666666667</v>
      </c>
      <c r="M13" s="18">
        <f t="shared" si="7"/>
        <v>-40976.666666666672</v>
      </c>
      <c r="N13" s="18">
        <f t="shared" si="8"/>
        <v>40976.666666666672</v>
      </c>
      <c r="O13" s="19">
        <f t="shared" si="9"/>
        <v>1679087211.1111114</v>
      </c>
    </row>
    <row r="14" spans="1:16" ht="15.75" x14ac:dyDescent="0.25">
      <c r="A14" s="2" t="s">
        <v>12</v>
      </c>
      <c r="B14" s="2">
        <v>627593</v>
      </c>
      <c r="C14" s="17">
        <f t="shared" si="2"/>
        <v>700623</v>
      </c>
      <c r="D14" s="18">
        <f t="shared" si="3"/>
        <v>-73030</v>
      </c>
      <c r="E14" s="18">
        <f t="shared" si="4"/>
        <v>73030</v>
      </c>
      <c r="F14" s="19">
        <f t="shared" si="5"/>
        <v>5333380900</v>
      </c>
      <c r="J14" s="2" t="s">
        <v>12</v>
      </c>
      <c r="K14" s="2">
        <v>76505</v>
      </c>
      <c r="L14" s="17">
        <f t="shared" si="6"/>
        <v>85837</v>
      </c>
      <c r="M14" s="18">
        <f t="shared" si="7"/>
        <v>-9332</v>
      </c>
      <c r="N14" s="18">
        <f t="shared" si="8"/>
        <v>9332</v>
      </c>
      <c r="O14" s="19">
        <f t="shared" si="9"/>
        <v>87086224</v>
      </c>
    </row>
    <row r="15" spans="1:16" ht="15.75" x14ac:dyDescent="0.25">
      <c r="A15" s="2" t="s">
        <v>13</v>
      </c>
      <c r="B15" s="2">
        <v>577875</v>
      </c>
      <c r="C15" s="17">
        <f t="shared" si="2"/>
        <v>660365.33333333337</v>
      </c>
      <c r="D15" s="18">
        <f t="shared" si="3"/>
        <v>-82490.333333333372</v>
      </c>
      <c r="E15" s="18">
        <f t="shared" si="4"/>
        <v>82490.333333333372</v>
      </c>
      <c r="F15" s="19">
        <f t="shared" si="5"/>
        <v>6804655093.4444504</v>
      </c>
      <c r="J15" s="2" t="s">
        <v>13</v>
      </c>
      <c r="K15" s="2">
        <v>92297</v>
      </c>
      <c r="L15" s="17">
        <f t="shared" si="6"/>
        <v>79050.333333333328</v>
      </c>
      <c r="M15" s="18">
        <f t="shared" si="7"/>
        <v>13246.666666666672</v>
      </c>
      <c r="N15" s="18">
        <f t="shared" si="8"/>
        <v>13246.666666666672</v>
      </c>
      <c r="O15" s="19">
        <f t="shared" si="9"/>
        <v>175474177.77777791</v>
      </c>
    </row>
    <row r="16" spans="1:16" ht="15.75" x14ac:dyDescent="0.25">
      <c r="A16" s="2" t="s">
        <v>17</v>
      </c>
      <c r="B16" s="2"/>
      <c r="C16" s="17">
        <f t="shared" si="2"/>
        <v>627593</v>
      </c>
      <c r="D16" s="18">
        <f t="shared" si="3"/>
        <v>-627593</v>
      </c>
      <c r="E16" s="18">
        <f t="shared" si="4"/>
        <v>627593</v>
      </c>
      <c r="F16" s="19">
        <f t="shared" si="5"/>
        <v>393872973649</v>
      </c>
      <c r="J16" s="2" t="s">
        <v>17</v>
      </c>
      <c r="K16" s="2"/>
      <c r="L16" s="17">
        <f t="shared" si="6"/>
        <v>76505</v>
      </c>
      <c r="M16" s="18">
        <f t="shared" si="7"/>
        <v>-76505</v>
      </c>
      <c r="N16" s="18">
        <f t="shared" si="8"/>
        <v>76505</v>
      </c>
      <c r="O16" s="19">
        <f t="shared" si="9"/>
        <v>5853015025</v>
      </c>
    </row>
    <row r="17" spans="1:16" ht="15.75" x14ac:dyDescent="0.25">
      <c r="A17" s="2" t="s">
        <v>18</v>
      </c>
      <c r="B17" s="2"/>
      <c r="C17" s="17">
        <f t="shared" si="2"/>
        <v>401822.66666666669</v>
      </c>
      <c r="D17" s="18">
        <f t="shared" si="3"/>
        <v>-401822.66666666669</v>
      </c>
      <c r="E17" s="18">
        <f t="shared" si="4"/>
        <v>401822.66666666669</v>
      </c>
      <c r="F17" s="19">
        <f t="shared" si="5"/>
        <v>161461455447.11111</v>
      </c>
      <c r="J17" s="2" t="s">
        <v>18</v>
      </c>
      <c r="K17" s="2"/>
      <c r="L17" s="17">
        <f t="shared" si="6"/>
        <v>56267.333333333336</v>
      </c>
      <c r="M17" s="18">
        <f t="shared" si="7"/>
        <v>-56267.333333333336</v>
      </c>
      <c r="N17" s="18">
        <f t="shared" si="8"/>
        <v>56267.333333333336</v>
      </c>
      <c r="O17" s="19">
        <f t="shared" si="9"/>
        <v>3166012800.4444447</v>
      </c>
    </row>
    <row r="18" spans="1:16" ht="15.75" x14ac:dyDescent="0.25">
      <c r="A18" s="8"/>
      <c r="B18" s="8"/>
      <c r="E18" s="7"/>
      <c r="J18" s="8"/>
      <c r="K18" s="8"/>
      <c r="N18" s="7"/>
    </row>
    <row r="21" spans="1:16" x14ac:dyDescent="0.25">
      <c r="C21" t="s">
        <v>25</v>
      </c>
      <c r="D21" s="7"/>
      <c r="E21" s="7">
        <f t="shared" ref="E21:F21" si="10">AVERAGE(E26:E37)</f>
        <v>126439.30555555555</v>
      </c>
      <c r="F21" s="7">
        <f t="shared" si="10"/>
        <v>36884441161.731483</v>
      </c>
      <c r="G21" s="10">
        <f>SQRT(F21)</f>
        <v>192053.22481471507</v>
      </c>
      <c r="L21" t="s">
        <v>25</v>
      </c>
      <c r="N21">
        <f t="shared" ref="N21:O21" si="11">AVERAGE(N26:N37)</f>
        <v>973481.75000000012</v>
      </c>
      <c r="O21">
        <f t="shared" si="11"/>
        <v>2232719942501.9536</v>
      </c>
      <c r="P21" s="10">
        <f>SQRT(O21)</f>
        <v>1494228.8788876869</v>
      </c>
    </row>
    <row r="22" spans="1:16" ht="45" x14ac:dyDescent="0.25">
      <c r="A22" s="3" t="s">
        <v>19</v>
      </c>
      <c r="B22" s="3" t="s">
        <v>11</v>
      </c>
      <c r="C22" s="6" t="s">
        <v>24</v>
      </c>
      <c r="D22" s="6" t="s">
        <v>21</v>
      </c>
      <c r="E22" s="6" t="s">
        <v>23</v>
      </c>
      <c r="F22" s="6" t="s">
        <v>22</v>
      </c>
      <c r="G22" s="9" t="s">
        <v>26</v>
      </c>
      <c r="J22" s="3" t="s">
        <v>19</v>
      </c>
      <c r="K22" s="3" t="s">
        <v>16</v>
      </c>
      <c r="L22" s="6" t="s">
        <v>24</v>
      </c>
      <c r="M22" s="6" t="s">
        <v>21</v>
      </c>
      <c r="N22" s="6" t="s">
        <v>23</v>
      </c>
      <c r="O22" s="6" t="s">
        <v>22</v>
      </c>
      <c r="P22" s="9" t="s">
        <v>26</v>
      </c>
    </row>
    <row r="23" spans="1:16" ht="15.75" x14ac:dyDescent="0.25">
      <c r="A23" s="2" t="s">
        <v>0</v>
      </c>
      <c r="B23" s="2">
        <v>173214</v>
      </c>
      <c r="C23" s="11"/>
      <c r="D23" s="12"/>
      <c r="E23" s="12"/>
      <c r="F23" s="13"/>
      <c r="J23" s="2" t="s">
        <v>0</v>
      </c>
      <c r="K23" s="2">
        <v>1140058</v>
      </c>
      <c r="L23" s="11"/>
      <c r="M23" s="12"/>
      <c r="N23" s="12"/>
      <c r="O23" s="13"/>
    </row>
    <row r="24" spans="1:16" ht="15.75" x14ac:dyDescent="0.25">
      <c r="A24" s="2" t="s">
        <v>1</v>
      </c>
      <c r="B24" s="2">
        <v>269967</v>
      </c>
      <c r="C24" s="14"/>
      <c r="D24" s="15"/>
      <c r="E24" s="15"/>
      <c r="F24" s="16"/>
      <c r="J24" s="2" t="s">
        <v>1</v>
      </c>
      <c r="K24" s="2">
        <v>1539590</v>
      </c>
      <c r="L24" s="14"/>
      <c r="M24" s="15"/>
      <c r="N24" s="15"/>
      <c r="O24" s="16"/>
    </row>
    <row r="25" spans="1:16" ht="15.75" x14ac:dyDescent="0.25">
      <c r="A25" s="2" t="s">
        <v>2</v>
      </c>
      <c r="B25" s="2">
        <v>361753</v>
      </c>
      <c r="C25" s="14"/>
      <c r="D25" s="15"/>
      <c r="E25" s="15"/>
      <c r="F25" s="16"/>
      <c r="J25" s="2" t="s">
        <v>2</v>
      </c>
      <c r="K25" s="2">
        <v>1975111</v>
      </c>
      <c r="L25" s="14"/>
      <c r="M25" s="15"/>
      <c r="N25" s="15"/>
      <c r="O25" s="16"/>
    </row>
    <row r="26" spans="1:16" ht="15.75" x14ac:dyDescent="0.25">
      <c r="A26" s="2" t="s">
        <v>3</v>
      </c>
      <c r="B26" s="2">
        <v>303088</v>
      </c>
      <c r="C26" s="17">
        <f>SUM(B23:B25)/3</f>
        <v>268311.33333333331</v>
      </c>
      <c r="D26" s="15">
        <f>B26-C26</f>
        <v>34776.666666666686</v>
      </c>
      <c r="E26" s="18">
        <f>ABS(D26)</f>
        <v>34776.666666666686</v>
      </c>
      <c r="F26" s="16">
        <f>D26^2</f>
        <v>1209416544.4444458</v>
      </c>
      <c r="J26" s="2" t="s">
        <v>3</v>
      </c>
      <c r="K26" s="2">
        <v>1960941</v>
      </c>
      <c r="L26" s="17">
        <f>SUM(K23:K25)/3</f>
        <v>1551586.3333333333</v>
      </c>
      <c r="M26" s="18">
        <f>K26-L26</f>
        <v>409354.66666666674</v>
      </c>
      <c r="N26" s="15">
        <f>ABS(M26)</f>
        <v>409354.66666666674</v>
      </c>
      <c r="O26" s="16">
        <f>M26^2</f>
        <v>167571243121.77783</v>
      </c>
    </row>
    <row r="27" spans="1:16" ht="15.75" x14ac:dyDescent="0.25">
      <c r="A27" s="2" t="s">
        <v>4</v>
      </c>
      <c r="B27" s="2">
        <v>353392</v>
      </c>
      <c r="C27" s="17">
        <f t="shared" ref="C27:C37" si="12">SUM(B24:B26)/3</f>
        <v>311602.66666666669</v>
      </c>
      <c r="D27" s="15">
        <f t="shared" ref="D27:D37" si="13">B27-C27</f>
        <v>41789.333333333314</v>
      </c>
      <c r="E27" s="18">
        <f t="shared" ref="E27:E37" si="14">ABS(D27)</f>
        <v>41789.333333333314</v>
      </c>
      <c r="F27" s="16">
        <f t="shared" ref="F27:F37" si="15">D27^2</f>
        <v>1746348380.4444427</v>
      </c>
      <c r="J27" s="2" t="s">
        <v>4</v>
      </c>
      <c r="K27" s="2">
        <v>2084000</v>
      </c>
      <c r="L27" s="17">
        <f t="shared" ref="L27:L37" si="16">SUM(K24:K26)/3</f>
        <v>1825214</v>
      </c>
      <c r="M27" s="18">
        <f t="shared" ref="M27:M37" si="17">K27-L27</f>
        <v>258786</v>
      </c>
      <c r="N27" s="15">
        <f t="shared" ref="N27:N37" si="18">ABS(M27)</f>
        <v>258786</v>
      </c>
      <c r="O27" s="16">
        <f t="shared" ref="O27:O37" si="19">M27^2</f>
        <v>66970193796</v>
      </c>
    </row>
    <row r="28" spans="1:16" ht="15.75" x14ac:dyDescent="0.25">
      <c r="A28" s="2" t="s">
        <v>5</v>
      </c>
      <c r="B28" s="2">
        <v>407957</v>
      </c>
      <c r="C28" s="17">
        <f t="shared" si="12"/>
        <v>339411</v>
      </c>
      <c r="D28" s="15">
        <f t="shared" si="13"/>
        <v>68546</v>
      </c>
      <c r="E28" s="18">
        <f t="shared" si="14"/>
        <v>68546</v>
      </c>
      <c r="F28" s="16">
        <f t="shared" si="15"/>
        <v>4698554116</v>
      </c>
      <c r="J28" s="2" t="s">
        <v>5</v>
      </c>
      <c r="K28" s="2">
        <v>2457597</v>
      </c>
      <c r="L28" s="17">
        <f t="shared" si="16"/>
        <v>2006684</v>
      </c>
      <c r="M28" s="18">
        <f t="shared" si="17"/>
        <v>450913</v>
      </c>
      <c r="N28" s="15">
        <f t="shared" si="18"/>
        <v>450913</v>
      </c>
      <c r="O28" s="16">
        <f t="shared" si="19"/>
        <v>203322533569</v>
      </c>
    </row>
    <row r="29" spans="1:16" ht="15.75" x14ac:dyDescent="0.25">
      <c r="A29" s="2" t="s">
        <v>6</v>
      </c>
      <c r="B29" s="2">
        <v>404441</v>
      </c>
      <c r="C29" s="17">
        <f t="shared" si="12"/>
        <v>354812.33333333331</v>
      </c>
      <c r="D29" s="15">
        <f t="shared" si="13"/>
        <v>49628.666666666686</v>
      </c>
      <c r="E29" s="18">
        <f t="shared" si="14"/>
        <v>49628.666666666686</v>
      </c>
      <c r="F29" s="16">
        <f t="shared" si="15"/>
        <v>2463004555.1111131</v>
      </c>
      <c r="J29" s="2" t="s">
        <v>6</v>
      </c>
      <c r="K29" s="2">
        <v>2482876</v>
      </c>
      <c r="L29" s="17">
        <f t="shared" si="16"/>
        <v>2167512.6666666665</v>
      </c>
      <c r="M29" s="18">
        <f t="shared" si="17"/>
        <v>315363.33333333349</v>
      </c>
      <c r="N29" s="15">
        <f t="shared" si="18"/>
        <v>315363.33333333349</v>
      </c>
      <c r="O29" s="16">
        <f t="shared" si="19"/>
        <v>99454032011.111206</v>
      </c>
    </row>
    <row r="30" spans="1:16" ht="15.75" x14ac:dyDescent="0.25">
      <c r="A30" s="2" t="s">
        <v>7</v>
      </c>
      <c r="B30" s="2">
        <v>271894</v>
      </c>
      <c r="C30" s="17">
        <f t="shared" si="12"/>
        <v>388596.66666666669</v>
      </c>
      <c r="D30" s="15">
        <f t="shared" si="13"/>
        <v>-116702.66666666669</v>
      </c>
      <c r="E30" s="18">
        <f t="shared" si="14"/>
        <v>116702.66666666669</v>
      </c>
      <c r="F30" s="16">
        <f t="shared" si="15"/>
        <v>13619512407.111116</v>
      </c>
      <c r="J30" s="2" t="s">
        <v>7</v>
      </c>
      <c r="K30" s="2">
        <v>2340277</v>
      </c>
      <c r="L30" s="17">
        <f t="shared" si="16"/>
        <v>2341491</v>
      </c>
      <c r="M30" s="18">
        <f t="shared" si="17"/>
        <v>-1214</v>
      </c>
      <c r="N30" s="15">
        <f t="shared" si="18"/>
        <v>1214</v>
      </c>
      <c r="O30" s="16">
        <f t="shared" si="19"/>
        <v>1473796</v>
      </c>
    </row>
    <row r="31" spans="1:16" ht="15.75" x14ac:dyDescent="0.25">
      <c r="A31" s="2" t="s">
        <v>8</v>
      </c>
      <c r="B31" s="2">
        <v>381002</v>
      </c>
      <c r="C31" s="17">
        <f t="shared" si="12"/>
        <v>361430.66666666669</v>
      </c>
      <c r="D31" s="15">
        <f t="shared" si="13"/>
        <v>19571.333333333314</v>
      </c>
      <c r="E31" s="18">
        <f t="shared" si="14"/>
        <v>19571.333333333314</v>
      </c>
      <c r="F31" s="16">
        <f t="shared" si="15"/>
        <v>383037088.4444437</v>
      </c>
      <c r="J31" s="2" t="s">
        <v>8</v>
      </c>
      <c r="K31" s="2">
        <v>2815003</v>
      </c>
      <c r="L31" s="17">
        <f t="shared" si="16"/>
        <v>2426916.6666666665</v>
      </c>
      <c r="M31" s="18">
        <f t="shared" si="17"/>
        <v>388086.33333333349</v>
      </c>
      <c r="N31" s="15">
        <f t="shared" si="18"/>
        <v>388086.33333333349</v>
      </c>
      <c r="O31" s="16">
        <f t="shared" si="19"/>
        <v>150611002120.11124</v>
      </c>
    </row>
    <row r="32" spans="1:16" ht="15.75" x14ac:dyDescent="0.25">
      <c r="A32" s="2" t="s">
        <v>9</v>
      </c>
      <c r="B32" s="2">
        <v>567683</v>
      </c>
      <c r="C32" s="17">
        <f t="shared" si="12"/>
        <v>352445.66666666669</v>
      </c>
      <c r="D32" s="15">
        <f t="shared" si="13"/>
        <v>215237.33333333331</v>
      </c>
      <c r="E32" s="18">
        <f t="shared" si="14"/>
        <v>215237.33333333331</v>
      </c>
      <c r="F32" s="16">
        <f t="shared" si="15"/>
        <v>46327109660.444435</v>
      </c>
      <c r="J32" s="2" t="s">
        <v>9</v>
      </c>
      <c r="K32" s="2">
        <v>3280841</v>
      </c>
      <c r="L32" s="17">
        <f t="shared" si="16"/>
        <v>2546052</v>
      </c>
      <c r="M32" s="18">
        <f t="shared" si="17"/>
        <v>734789</v>
      </c>
      <c r="N32" s="15">
        <f t="shared" si="18"/>
        <v>734789</v>
      </c>
      <c r="O32" s="16">
        <f t="shared" si="19"/>
        <v>539914874521</v>
      </c>
    </row>
    <row r="33" spans="1:15" ht="15.75" x14ac:dyDescent="0.25">
      <c r="A33" s="2" t="s">
        <v>10</v>
      </c>
      <c r="B33" s="2">
        <v>502169</v>
      </c>
      <c r="C33" s="17">
        <f t="shared" si="12"/>
        <v>406859.66666666669</v>
      </c>
      <c r="D33" s="15">
        <f t="shared" si="13"/>
        <v>95309.333333333314</v>
      </c>
      <c r="E33" s="18">
        <f t="shared" si="14"/>
        <v>95309.333333333314</v>
      </c>
      <c r="F33" s="16">
        <f t="shared" si="15"/>
        <v>9083869020.4444408</v>
      </c>
      <c r="J33" s="2" t="s">
        <v>10</v>
      </c>
      <c r="K33" s="2">
        <v>3520376</v>
      </c>
      <c r="L33" s="17">
        <f t="shared" si="16"/>
        <v>2812040.3333333335</v>
      </c>
      <c r="M33" s="18">
        <f t="shared" si="17"/>
        <v>708335.66666666651</v>
      </c>
      <c r="N33" s="15">
        <f t="shared" si="18"/>
        <v>708335.66666666651</v>
      </c>
      <c r="O33" s="16">
        <f t="shared" si="19"/>
        <v>501739416672.1109</v>
      </c>
    </row>
    <row r="34" spans="1:15" ht="15.75" x14ac:dyDescent="0.25">
      <c r="A34" s="2" t="s">
        <v>12</v>
      </c>
      <c r="B34" s="2">
        <v>500949</v>
      </c>
      <c r="C34" s="17">
        <f t="shared" si="12"/>
        <v>483618</v>
      </c>
      <c r="D34" s="15">
        <f t="shared" si="13"/>
        <v>17331</v>
      </c>
      <c r="E34" s="18">
        <f t="shared" si="14"/>
        <v>17331</v>
      </c>
      <c r="F34" s="16">
        <f t="shared" si="15"/>
        <v>300363561</v>
      </c>
      <c r="J34" s="2" t="s">
        <v>12</v>
      </c>
      <c r="K34" s="2">
        <v>3981697</v>
      </c>
      <c r="L34" s="17">
        <f t="shared" si="16"/>
        <v>3205406.6666666665</v>
      </c>
      <c r="M34" s="18">
        <f t="shared" si="17"/>
        <v>776290.33333333349</v>
      </c>
      <c r="N34" s="15">
        <f t="shared" si="18"/>
        <v>776290.33333333349</v>
      </c>
      <c r="O34" s="16">
        <f t="shared" si="19"/>
        <v>602626681626.77808</v>
      </c>
    </row>
    <row r="35" spans="1:15" ht="15.75" x14ac:dyDescent="0.25">
      <c r="A35" s="2" t="s">
        <v>13</v>
      </c>
      <c r="B35" s="2">
        <v>499730</v>
      </c>
      <c r="C35" s="17">
        <f t="shared" si="12"/>
        <v>523600.33333333331</v>
      </c>
      <c r="D35" s="15">
        <f t="shared" si="13"/>
        <v>-23870.333333333314</v>
      </c>
      <c r="E35" s="18">
        <f t="shared" si="14"/>
        <v>23870.333333333314</v>
      </c>
      <c r="F35" s="16">
        <f t="shared" si="15"/>
        <v>569792813.44444346</v>
      </c>
      <c r="J35" s="2" t="s">
        <v>13</v>
      </c>
      <c r="K35" s="2">
        <v>4443018</v>
      </c>
      <c r="L35" s="17">
        <f t="shared" si="16"/>
        <v>3594304.6666666665</v>
      </c>
      <c r="M35" s="18">
        <f t="shared" si="17"/>
        <v>848713.33333333349</v>
      </c>
      <c r="N35" s="15">
        <f t="shared" si="18"/>
        <v>848713.33333333349</v>
      </c>
      <c r="O35" s="16">
        <f t="shared" si="19"/>
        <v>720314322177.77808</v>
      </c>
    </row>
    <row r="36" spans="1:15" ht="15.75" x14ac:dyDescent="0.25">
      <c r="A36" s="2" t="s">
        <v>17</v>
      </c>
      <c r="B36" s="2"/>
      <c r="C36" s="17">
        <f t="shared" si="12"/>
        <v>500949.33333333331</v>
      </c>
      <c r="D36" s="15">
        <f t="shared" si="13"/>
        <v>-500949.33333333331</v>
      </c>
      <c r="E36" s="18">
        <f t="shared" si="14"/>
        <v>500949.33333333331</v>
      </c>
      <c r="F36" s="16">
        <f t="shared" si="15"/>
        <v>250950234567.11108</v>
      </c>
      <c r="J36" s="2" t="s">
        <v>17</v>
      </c>
      <c r="K36" s="2"/>
      <c r="L36" s="17">
        <f t="shared" si="16"/>
        <v>3981697</v>
      </c>
      <c r="M36" s="18">
        <f t="shared" si="17"/>
        <v>-3981697</v>
      </c>
      <c r="N36" s="15">
        <f t="shared" si="18"/>
        <v>3981697</v>
      </c>
      <c r="O36" s="16">
        <f t="shared" si="19"/>
        <v>15853910999809</v>
      </c>
    </row>
    <row r="37" spans="1:15" ht="15.75" x14ac:dyDescent="0.25">
      <c r="A37" s="2" t="s">
        <v>18</v>
      </c>
      <c r="B37" s="2"/>
      <c r="C37" s="17">
        <f t="shared" si="12"/>
        <v>333559.66666666669</v>
      </c>
      <c r="D37" s="15">
        <f t="shared" si="13"/>
        <v>-333559.66666666669</v>
      </c>
      <c r="E37" s="18">
        <f t="shared" si="14"/>
        <v>333559.66666666669</v>
      </c>
      <c r="F37" s="16">
        <f t="shared" si="15"/>
        <v>111262051226.77779</v>
      </c>
      <c r="J37" s="2" t="s">
        <v>18</v>
      </c>
      <c r="K37" s="2"/>
      <c r="L37" s="17">
        <f t="shared" si="16"/>
        <v>2808238.3333333335</v>
      </c>
      <c r="M37" s="18">
        <f t="shared" si="17"/>
        <v>-2808238.3333333335</v>
      </c>
      <c r="N37" s="15">
        <f t="shared" si="18"/>
        <v>2808238.3333333335</v>
      </c>
      <c r="O37" s="16">
        <f t="shared" si="19"/>
        <v>7886202536802.7783</v>
      </c>
    </row>
  </sheetData>
  <pageMargins left="0.7" right="0.7" top="0.75" bottom="0.75" header="0.3" footer="0.3"/>
  <ignoredErrors>
    <ignoredError sqref="C6:C15 L6:L15 C26:C35 L26:L35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635F6-8FB0-49FC-93B1-EBEDF293A5D4}">
  <dimension ref="A1:R37"/>
  <sheetViews>
    <sheetView topLeftCell="C1" workbookViewId="0">
      <selection activeCell="Q15" sqref="Q15:Q17"/>
    </sheetView>
  </sheetViews>
  <sheetFormatPr defaultRowHeight="15" x14ac:dyDescent="0.25"/>
  <cols>
    <col min="1" max="1" width="8.5703125" bestFit="1" customWidth="1"/>
    <col min="2" max="2" width="19.42578125" bestFit="1" customWidth="1"/>
    <col min="3" max="3" width="11.7109375" customWidth="1"/>
    <col min="4" max="4" width="11.5703125" customWidth="1"/>
    <col min="5" max="5" width="9.28515625" bestFit="1" customWidth="1"/>
    <col min="6" max="6" width="11.5703125" customWidth="1"/>
    <col min="7" max="7" width="15.7109375" customWidth="1"/>
    <col min="12" max="12" width="21.140625" bestFit="1" customWidth="1"/>
    <col min="13" max="13" width="11.140625" customWidth="1"/>
    <col min="14" max="14" width="11.28515625" customWidth="1"/>
    <col min="15" max="15" width="10.7109375" customWidth="1"/>
    <col min="17" max="17" width="15.42578125" customWidth="1"/>
  </cols>
  <sheetData>
    <row r="1" spans="1:18" x14ac:dyDescent="0.25">
      <c r="D1" t="s">
        <v>25</v>
      </c>
      <c r="E1" s="7"/>
      <c r="F1" s="24">
        <f t="shared" ref="F1:G1" si="0">AVERAGE(F6:F17)</f>
        <v>130579.23611111111</v>
      </c>
      <c r="G1" s="7">
        <f t="shared" si="0"/>
        <v>42535765485.650459</v>
      </c>
      <c r="H1" s="10">
        <f>SQRT(G1)</f>
        <v>206242.0070830636</v>
      </c>
      <c r="N1" t="s">
        <v>25</v>
      </c>
      <c r="P1" s="10">
        <f t="shared" ref="P1:Q1" si="1">AVERAGE(P6:P17)</f>
        <v>20171.125</v>
      </c>
      <c r="Q1" s="23">
        <f t="shared" si="1"/>
        <v>936946607.52083337</v>
      </c>
      <c r="R1" s="10">
        <f>SQRT(Q1)</f>
        <v>30609.583589471342</v>
      </c>
    </row>
    <row r="2" spans="1:18" ht="30.75" customHeight="1" x14ac:dyDescent="0.25">
      <c r="A2" s="3" t="s">
        <v>19</v>
      </c>
      <c r="B2" s="5" t="s">
        <v>14</v>
      </c>
      <c r="C2" s="5" t="s">
        <v>27</v>
      </c>
      <c r="D2" s="6" t="s">
        <v>24</v>
      </c>
      <c r="E2" s="6" t="s">
        <v>21</v>
      </c>
      <c r="F2" s="6" t="s">
        <v>23</v>
      </c>
      <c r="G2" s="6" t="s">
        <v>22</v>
      </c>
      <c r="H2" s="9" t="s">
        <v>26</v>
      </c>
      <c r="K2" s="3" t="s">
        <v>19</v>
      </c>
      <c r="L2" s="3" t="s">
        <v>15</v>
      </c>
      <c r="M2" s="5" t="s">
        <v>27</v>
      </c>
      <c r="N2" s="6" t="s">
        <v>24</v>
      </c>
      <c r="O2" s="6" t="s">
        <v>21</v>
      </c>
      <c r="P2" s="6" t="s">
        <v>23</v>
      </c>
      <c r="Q2" s="6" t="s">
        <v>22</v>
      </c>
      <c r="R2" s="9" t="s">
        <v>26</v>
      </c>
    </row>
    <row r="3" spans="1:18" ht="15.75" x14ac:dyDescent="0.25">
      <c r="A3" s="2" t="s">
        <v>0</v>
      </c>
      <c r="B3" s="2">
        <v>446145</v>
      </c>
      <c r="C3" s="20">
        <v>1</v>
      </c>
      <c r="D3" s="11"/>
      <c r="E3" s="12"/>
      <c r="F3" s="12"/>
      <c r="G3" s="13"/>
      <c r="K3" s="2" t="s">
        <v>0</v>
      </c>
      <c r="L3" s="2">
        <v>45009</v>
      </c>
      <c r="M3" s="20">
        <v>1</v>
      </c>
      <c r="N3" s="11"/>
      <c r="O3" s="12"/>
      <c r="P3" s="12"/>
      <c r="Q3" s="13"/>
    </row>
    <row r="4" spans="1:18" ht="15.75" x14ac:dyDescent="0.25">
      <c r="A4" s="2" t="s">
        <v>1</v>
      </c>
      <c r="B4" s="2">
        <v>453479</v>
      </c>
      <c r="C4" s="21">
        <v>2</v>
      </c>
      <c r="D4" s="14"/>
      <c r="E4" s="15"/>
      <c r="F4" s="15"/>
      <c r="G4" s="16"/>
      <c r="K4" s="2" t="s">
        <v>1</v>
      </c>
      <c r="L4" s="2">
        <v>76297</v>
      </c>
      <c r="M4" s="21">
        <v>2</v>
      </c>
      <c r="N4" s="14"/>
      <c r="O4" s="15"/>
      <c r="P4" s="15"/>
      <c r="Q4" s="16"/>
    </row>
    <row r="5" spans="1:18" ht="15.75" x14ac:dyDescent="0.25">
      <c r="A5" s="2" t="s">
        <v>2</v>
      </c>
      <c r="B5" s="2">
        <v>508783</v>
      </c>
      <c r="C5" s="21">
        <v>3</v>
      </c>
      <c r="D5" s="14"/>
      <c r="E5" s="15"/>
      <c r="F5" s="15"/>
      <c r="G5" s="16"/>
      <c r="K5" s="2" t="s">
        <v>2</v>
      </c>
      <c r="L5" s="2">
        <v>92258</v>
      </c>
      <c r="M5" s="21">
        <v>3</v>
      </c>
      <c r="N5" s="14"/>
      <c r="O5" s="15"/>
      <c r="P5" s="15"/>
      <c r="Q5" s="16"/>
    </row>
    <row r="6" spans="1:18" ht="15.75" x14ac:dyDescent="0.25">
      <c r="A6" s="2" t="s">
        <v>3</v>
      </c>
      <c r="B6" s="2">
        <v>554686</v>
      </c>
      <c r="C6" s="21"/>
      <c r="D6" s="17">
        <f>SUMPRODUCT(B3:B5,$C$3:$C$5)/SUM($C$3:$C$5)</f>
        <v>479908.66666666669</v>
      </c>
      <c r="E6" s="18">
        <f>B6-D6</f>
        <v>74777.333333333314</v>
      </c>
      <c r="F6" s="18">
        <f>ABS(E6)</f>
        <v>74777.333333333314</v>
      </c>
      <c r="G6" s="19">
        <f>E6^2</f>
        <v>5591649580.4444418</v>
      </c>
      <c r="K6" s="2" t="s">
        <v>3</v>
      </c>
      <c r="L6" s="2">
        <v>79944</v>
      </c>
      <c r="M6" s="21"/>
      <c r="N6" s="17">
        <f>SUMPRODUCT(L3:L5,$M$3:$M$5)/SUM($M$3:$M$5)</f>
        <v>79062.833333333328</v>
      </c>
      <c r="O6" s="18">
        <f>L6-N6</f>
        <v>881.16666666667152</v>
      </c>
      <c r="P6" s="18">
        <f>ABS(O6)</f>
        <v>881.16666666667152</v>
      </c>
      <c r="Q6" s="19">
        <f>O6^2</f>
        <v>776454.69444445299</v>
      </c>
    </row>
    <row r="7" spans="1:18" ht="15.75" x14ac:dyDescent="0.25">
      <c r="A7" s="2" t="s">
        <v>4</v>
      </c>
      <c r="B7" s="2">
        <v>596142</v>
      </c>
      <c r="C7" s="21"/>
      <c r="D7" s="17">
        <f t="shared" ref="D7:D17" si="2">SUMPRODUCT(B4:B6,$C$3:$C$5)/SUM($C$3:$C$5)</f>
        <v>522517.16666666669</v>
      </c>
      <c r="E7" s="18">
        <f t="shared" ref="E7:E17" si="3">B7-D7</f>
        <v>73624.833333333314</v>
      </c>
      <c r="F7" s="18">
        <f t="shared" ref="F7:F17" si="4">ABS(E7)</f>
        <v>73624.833333333314</v>
      </c>
      <c r="G7" s="19">
        <f t="shared" ref="G7:G17" si="5">E7^2</f>
        <v>5420616083.3611078</v>
      </c>
      <c r="K7" s="2" t="s">
        <v>4</v>
      </c>
      <c r="L7" s="2">
        <v>77050</v>
      </c>
      <c r="M7" s="21"/>
      <c r="N7" s="17">
        <f t="shared" ref="N7:N17" si="6">SUMPRODUCT(L4:L6,$M$3:$M$5)/SUM($M$3:$M$5)</f>
        <v>83440.833333333328</v>
      </c>
      <c r="O7" s="18">
        <f t="shared" ref="O7:O17" si="7">L7-N7</f>
        <v>-6390.8333333333285</v>
      </c>
      <c r="P7" s="18">
        <f t="shared" ref="P7:P17" si="8">ABS(O7)</f>
        <v>6390.8333333333285</v>
      </c>
      <c r="Q7" s="19">
        <f t="shared" ref="Q7:Q17" si="9">O7^2</f>
        <v>40842750.694444381</v>
      </c>
    </row>
    <row r="8" spans="1:18" ht="15.75" x14ac:dyDescent="0.25">
      <c r="A8" s="2" t="s">
        <v>5</v>
      </c>
      <c r="B8" s="2">
        <v>622470</v>
      </c>
      <c r="C8" s="21"/>
      <c r="D8" s="17">
        <f t="shared" si="2"/>
        <v>567763.5</v>
      </c>
      <c r="E8" s="18">
        <f t="shared" si="3"/>
        <v>54706.5</v>
      </c>
      <c r="F8" s="18">
        <f t="shared" si="4"/>
        <v>54706.5</v>
      </c>
      <c r="G8" s="19">
        <f t="shared" si="5"/>
        <v>2992801142.25</v>
      </c>
      <c r="K8" s="2" t="s">
        <v>5</v>
      </c>
      <c r="L8" s="2">
        <v>85782</v>
      </c>
      <c r="M8" s="21"/>
      <c r="N8" s="17">
        <f t="shared" si="6"/>
        <v>80549.333333333328</v>
      </c>
      <c r="O8" s="18">
        <f t="shared" si="7"/>
        <v>5232.6666666666715</v>
      </c>
      <c r="P8" s="18">
        <f t="shared" si="8"/>
        <v>5232.6666666666715</v>
      </c>
      <c r="Q8" s="19">
        <f t="shared" si="9"/>
        <v>27380800.444444496</v>
      </c>
    </row>
    <row r="9" spans="1:18" ht="15.75" x14ac:dyDescent="0.25">
      <c r="A9" s="2" t="s">
        <v>6</v>
      </c>
      <c r="B9" s="2">
        <v>653053</v>
      </c>
      <c r="C9" s="21"/>
      <c r="D9" s="17">
        <f t="shared" si="2"/>
        <v>602396.66666666663</v>
      </c>
      <c r="E9" s="18">
        <f t="shared" si="3"/>
        <v>50656.333333333372</v>
      </c>
      <c r="F9" s="18">
        <f t="shared" si="4"/>
        <v>50656.333333333372</v>
      </c>
      <c r="G9" s="19">
        <f t="shared" si="5"/>
        <v>2566064106.7777815</v>
      </c>
      <c r="K9" s="2" t="s">
        <v>6</v>
      </c>
      <c r="L9" s="2">
        <v>103124</v>
      </c>
      <c r="M9" s="21"/>
      <c r="N9" s="17">
        <f t="shared" si="6"/>
        <v>81898.333333333328</v>
      </c>
      <c r="O9" s="18">
        <f t="shared" si="7"/>
        <v>21225.666666666672</v>
      </c>
      <c r="P9" s="18">
        <f t="shared" si="8"/>
        <v>21225.666666666672</v>
      </c>
      <c r="Q9" s="19">
        <f t="shared" si="9"/>
        <v>450528925.44444466</v>
      </c>
    </row>
    <row r="10" spans="1:18" ht="15.75" x14ac:dyDescent="0.25">
      <c r="A10" s="2" t="s">
        <v>7</v>
      </c>
      <c r="B10" s="2">
        <v>758727</v>
      </c>
      <c r="C10" s="21"/>
      <c r="D10" s="17">
        <f t="shared" si="2"/>
        <v>633373.5</v>
      </c>
      <c r="E10" s="18">
        <f t="shared" si="3"/>
        <v>125353.5</v>
      </c>
      <c r="F10" s="18">
        <f t="shared" si="4"/>
        <v>125353.5</v>
      </c>
      <c r="G10" s="19">
        <f t="shared" si="5"/>
        <v>15713499962.25</v>
      </c>
      <c r="K10" s="2" t="s">
        <v>7</v>
      </c>
      <c r="L10" s="2">
        <v>108271</v>
      </c>
      <c r="M10" s="21"/>
      <c r="N10" s="17">
        <f t="shared" si="6"/>
        <v>92997.666666666672</v>
      </c>
      <c r="O10" s="18">
        <f t="shared" si="7"/>
        <v>15273.333333333328</v>
      </c>
      <c r="P10" s="18">
        <f t="shared" si="8"/>
        <v>15273.333333333328</v>
      </c>
      <c r="Q10" s="19">
        <f t="shared" si="9"/>
        <v>233274711.11111096</v>
      </c>
    </row>
    <row r="11" spans="1:18" ht="15.75" x14ac:dyDescent="0.25">
      <c r="A11" s="2" t="s">
        <v>8</v>
      </c>
      <c r="B11" s="2">
        <v>748366</v>
      </c>
      <c r="C11" s="21"/>
      <c r="D11" s="17">
        <f t="shared" si="2"/>
        <v>700792.83333333337</v>
      </c>
      <c r="E11" s="18">
        <f t="shared" si="3"/>
        <v>47573.166666666628</v>
      </c>
      <c r="F11" s="18">
        <f t="shared" si="4"/>
        <v>47573.166666666628</v>
      </c>
      <c r="G11" s="19">
        <f t="shared" si="5"/>
        <v>2263206186.6944408</v>
      </c>
      <c r="K11" s="2" t="s">
        <v>8</v>
      </c>
      <c r="L11" s="2">
        <v>96865</v>
      </c>
      <c r="M11" s="21"/>
      <c r="N11" s="17">
        <f t="shared" si="6"/>
        <v>102807.16666666667</v>
      </c>
      <c r="O11" s="18">
        <f t="shared" si="7"/>
        <v>-5942.1666666666715</v>
      </c>
      <c r="P11" s="18">
        <f t="shared" si="8"/>
        <v>5942.1666666666715</v>
      </c>
      <c r="Q11" s="19">
        <f t="shared" si="9"/>
        <v>35309344.6944445</v>
      </c>
    </row>
    <row r="12" spans="1:18" ht="15.75" x14ac:dyDescent="0.25">
      <c r="A12" s="2" t="s">
        <v>9</v>
      </c>
      <c r="B12" s="2">
        <v>676192</v>
      </c>
      <c r="C12" s="21"/>
      <c r="D12" s="17">
        <f t="shared" si="2"/>
        <v>735934.16666666663</v>
      </c>
      <c r="E12" s="18">
        <f t="shared" si="3"/>
        <v>-59742.166666666628</v>
      </c>
      <c r="F12" s="18">
        <f t="shared" si="4"/>
        <v>59742.166666666628</v>
      </c>
      <c r="G12" s="19">
        <f t="shared" si="5"/>
        <v>3569126478.0277729</v>
      </c>
      <c r="K12" s="2" t="s">
        <v>9</v>
      </c>
      <c r="L12" s="2">
        <v>99933</v>
      </c>
      <c r="M12" s="21"/>
      <c r="N12" s="17">
        <f t="shared" si="6"/>
        <v>101710.16666666667</v>
      </c>
      <c r="O12" s="18">
        <f t="shared" si="7"/>
        <v>-1777.1666666666715</v>
      </c>
      <c r="P12" s="18">
        <f t="shared" si="8"/>
        <v>1777.1666666666715</v>
      </c>
      <c r="Q12" s="19">
        <f t="shared" si="9"/>
        <v>3158321.3611111282</v>
      </c>
    </row>
    <row r="13" spans="1:18" ht="15.75" x14ac:dyDescent="0.25">
      <c r="A13" s="2" t="s">
        <v>10</v>
      </c>
      <c r="B13" s="2">
        <v>677311</v>
      </c>
      <c r="C13" s="21"/>
      <c r="D13" s="17">
        <f t="shared" si="2"/>
        <v>714005.83333333337</v>
      </c>
      <c r="E13" s="18">
        <f t="shared" si="3"/>
        <v>-36694.833333333372</v>
      </c>
      <c r="F13" s="18">
        <f t="shared" si="4"/>
        <v>36694.833333333372</v>
      </c>
      <c r="G13" s="19">
        <f t="shared" si="5"/>
        <v>1346510793.361114</v>
      </c>
      <c r="K13" s="2" t="s">
        <v>10</v>
      </c>
      <c r="L13" s="2">
        <v>60713</v>
      </c>
      <c r="M13" s="21"/>
      <c r="N13" s="17">
        <f t="shared" si="6"/>
        <v>100300</v>
      </c>
      <c r="O13" s="18">
        <f t="shared" si="7"/>
        <v>-39587</v>
      </c>
      <c r="P13" s="18">
        <f t="shared" si="8"/>
        <v>39587</v>
      </c>
      <c r="Q13" s="19">
        <f t="shared" si="9"/>
        <v>1567130569</v>
      </c>
    </row>
    <row r="14" spans="1:18" ht="15.75" x14ac:dyDescent="0.25">
      <c r="A14" s="2" t="s">
        <v>12</v>
      </c>
      <c r="B14" s="2">
        <v>627593</v>
      </c>
      <c r="C14" s="21"/>
      <c r="D14" s="17">
        <f t="shared" si="2"/>
        <v>688780.5</v>
      </c>
      <c r="E14" s="18">
        <f t="shared" si="3"/>
        <v>-61187.5</v>
      </c>
      <c r="F14" s="18">
        <f t="shared" si="4"/>
        <v>61187.5</v>
      </c>
      <c r="G14" s="19">
        <f t="shared" si="5"/>
        <v>3743910156.25</v>
      </c>
      <c r="K14" s="2" t="s">
        <v>12</v>
      </c>
      <c r="L14" s="2">
        <v>76505</v>
      </c>
      <c r="M14" s="21"/>
      <c r="N14" s="17">
        <f t="shared" si="6"/>
        <v>79811.666666666672</v>
      </c>
      <c r="O14" s="18">
        <f t="shared" si="7"/>
        <v>-3306.6666666666715</v>
      </c>
      <c r="P14" s="18">
        <f t="shared" si="8"/>
        <v>3306.6666666666715</v>
      </c>
      <c r="Q14" s="19">
        <f t="shared" si="9"/>
        <v>10934044.444444476</v>
      </c>
    </row>
    <row r="15" spans="1:18" ht="15.75" x14ac:dyDescent="0.25">
      <c r="A15" s="2" t="s">
        <v>13</v>
      </c>
      <c r="B15" s="2">
        <v>577875</v>
      </c>
      <c r="C15" s="21"/>
      <c r="D15" s="17">
        <f t="shared" si="2"/>
        <v>652265.5</v>
      </c>
      <c r="E15" s="18">
        <f t="shared" si="3"/>
        <v>-74390.5</v>
      </c>
      <c r="F15" s="18">
        <f t="shared" si="4"/>
        <v>74390.5</v>
      </c>
      <c r="G15" s="19">
        <f t="shared" si="5"/>
        <v>5533946490.25</v>
      </c>
      <c r="K15" s="2" t="s">
        <v>13</v>
      </c>
      <c r="L15" s="2">
        <v>92297</v>
      </c>
      <c r="M15" s="21"/>
      <c r="N15" s="17">
        <f t="shared" si="6"/>
        <v>75145.666666666672</v>
      </c>
      <c r="O15" s="18">
        <f t="shared" si="7"/>
        <v>17151.333333333328</v>
      </c>
      <c r="P15" s="18">
        <f t="shared" si="8"/>
        <v>17151.333333333328</v>
      </c>
      <c r="Q15" s="19">
        <f t="shared" si="9"/>
        <v>294168235.11111093</v>
      </c>
    </row>
    <row r="16" spans="1:18" ht="15.75" x14ac:dyDescent="0.25">
      <c r="A16" s="2" t="s">
        <v>17</v>
      </c>
      <c r="B16" s="2"/>
      <c r="C16" s="21"/>
      <c r="D16" s="17">
        <f t="shared" si="2"/>
        <v>611020.33333333337</v>
      </c>
      <c r="E16" s="18">
        <f t="shared" si="3"/>
        <v>-611020.33333333337</v>
      </c>
      <c r="F16" s="18">
        <f t="shared" si="4"/>
        <v>611020.33333333337</v>
      </c>
      <c r="G16" s="19">
        <f t="shared" si="5"/>
        <v>373345847746.77783</v>
      </c>
      <c r="K16" s="2" t="s">
        <v>17</v>
      </c>
      <c r="L16" s="2"/>
      <c r="M16" s="21"/>
      <c r="N16" s="17">
        <f t="shared" si="6"/>
        <v>81769</v>
      </c>
      <c r="O16" s="18">
        <f t="shared" si="7"/>
        <v>-81769</v>
      </c>
      <c r="P16" s="18">
        <f t="shared" si="8"/>
        <v>81769</v>
      </c>
      <c r="Q16" s="19">
        <f t="shared" si="9"/>
        <v>6686169361</v>
      </c>
    </row>
    <row r="17" spans="1:18" ht="15.75" x14ac:dyDescent="0.25">
      <c r="A17" s="2" t="s">
        <v>18</v>
      </c>
      <c r="B17" s="2"/>
      <c r="C17" s="22"/>
      <c r="D17" s="17">
        <f t="shared" si="2"/>
        <v>297223.83333333331</v>
      </c>
      <c r="E17" s="18">
        <f t="shared" si="3"/>
        <v>-297223.83333333331</v>
      </c>
      <c r="F17" s="18">
        <f t="shared" si="4"/>
        <v>297223.83333333331</v>
      </c>
      <c r="G17" s="19">
        <f t="shared" si="5"/>
        <v>88342007101.361099</v>
      </c>
      <c r="K17" s="2" t="s">
        <v>18</v>
      </c>
      <c r="L17" s="2"/>
      <c r="M17" s="22"/>
      <c r="N17" s="17">
        <f t="shared" si="6"/>
        <v>43516.5</v>
      </c>
      <c r="O17" s="18">
        <f t="shared" si="7"/>
        <v>-43516.5</v>
      </c>
      <c r="P17" s="18">
        <f t="shared" si="8"/>
        <v>43516.5</v>
      </c>
      <c r="Q17" s="19">
        <f t="shared" si="9"/>
        <v>1893685772.25</v>
      </c>
    </row>
    <row r="18" spans="1:18" ht="15.75" x14ac:dyDescent="0.25">
      <c r="A18" s="8"/>
      <c r="B18" s="8"/>
      <c r="C18" s="8"/>
      <c r="F18" s="7"/>
      <c r="K18" s="8"/>
      <c r="L18" s="8"/>
      <c r="M18" s="8"/>
      <c r="P18" s="7"/>
    </row>
    <row r="21" spans="1:18" x14ac:dyDescent="0.25">
      <c r="D21" t="s">
        <v>25</v>
      </c>
      <c r="E21" s="7"/>
      <c r="F21" s="24">
        <f t="shared" ref="F21:G21" si="10">AVERAGE(F26:F37)</f>
        <v>111712.45833333333</v>
      </c>
      <c r="G21" s="7">
        <f t="shared" si="10"/>
        <v>32341962460.284718</v>
      </c>
      <c r="H21" s="10">
        <f>SQRT(G21)</f>
        <v>179838.71235160888</v>
      </c>
      <c r="N21" t="s">
        <v>25</v>
      </c>
      <c r="P21" s="10">
        <f t="shared" ref="P21:Q21" si="11">AVERAGE(P26:P37)</f>
        <v>875096.63888888888</v>
      </c>
      <c r="Q21">
        <f t="shared" si="11"/>
        <v>1996473423299.4026</v>
      </c>
      <c r="R21" s="10">
        <f>SQRT(Q21)</f>
        <v>1412966.1791067056</v>
      </c>
    </row>
    <row r="22" spans="1:18" ht="45" x14ac:dyDescent="0.25">
      <c r="A22" s="3" t="s">
        <v>19</v>
      </c>
      <c r="B22" s="3" t="s">
        <v>11</v>
      </c>
      <c r="C22" s="5" t="s">
        <v>27</v>
      </c>
      <c r="D22" s="6" t="s">
        <v>24</v>
      </c>
      <c r="E22" s="6" t="s">
        <v>21</v>
      </c>
      <c r="F22" s="6" t="s">
        <v>23</v>
      </c>
      <c r="G22" s="6" t="s">
        <v>22</v>
      </c>
      <c r="H22" s="9" t="s">
        <v>26</v>
      </c>
      <c r="K22" s="3" t="s">
        <v>19</v>
      </c>
      <c r="L22" s="3" t="s">
        <v>16</v>
      </c>
      <c r="M22" s="5" t="s">
        <v>27</v>
      </c>
      <c r="N22" s="6" t="s">
        <v>24</v>
      </c>
      <c r="O22" s="6" t="s">
        <v>21</v>
      </c>
      <c r="P22" s="6" t="s">
        <v>23</v>
      </c>
      <c r="Q22" s="6" t="s">
        <v>22</v>
      </c>
      <c r="R22" s="9" t="s">
        <v>26</v>
      </c>
    </row>
    <row r="23" spans="1:18" ht="15.75" x14ac:dyDescent="0.25">
      <c r="A23" s="2" t="s">
        <v>0</v>
      </c>
      <c r="B23" s="2">
        <v>173214</v>
      </c>
      <c r="C23" s="20">
        <v>1</v>
      </c>
      <c r="D23" s="11"/>
      <c r="E23" s="12"/>
      <c r="F23" s="12"/>
      <c r="G23" s="13"/>
      <c r="K23" s="2" t="s">
        <v>0</v>
      </c>
      <c r="L23" s="2">
        <v>1140058</v>
      </c>
      <c r="M23" s="20">
        <v>1</v>
      </c>
      <c r="N23" s="11"/>
      <c r="O23" s="12"/>
      <c r="P23" s="12"/>
      <c r="Q23" s="13"/>
    </row>
    <row r="24" spans="1:18" ht="15.75" x14ac:dyDescent="0.25">
      <c r="A24" s="2" t="s">
        <v>1</v>
      </c>
      <c r="B24" s="2">
        <v>269967</v>
      </c>
      <c r="C24" s="21">
        <v>2</v>
      </c>
      <c r="D24" s="14"/>
      <c r="E24" s="15"/>
      <c r="F24" s="15"/>
      <c r="G24" s="16"/>
      <c r="K24" s="2" t="s">
        <v>1</v>
      </c>
      <c r="L24" s="2">
        <v>1539590</v>
      </c>
      <c r="M24" s="21">
        <v>2</v>
      </c>
      <c r="N24" s="14"/>
      <c r="O24" s="15"/>
      <c r="P24" s="15"/>
      <c r="Q24" s="16"/>
    </row>
    <row r="25" spans="1:18" ht="15.75" x14ac:dyDescent="0.25">
      <c r="A25" s="2" t="s">
        <v>2</v>
      </c>
      <c r="B25" s="2">
        <v>361753</v>
      </c>
      <c r="C25" s="21">
        <v>3</v>
      </c>
      <c r="D25" s="14"/>
      <c r="E25" s="15"/>
      <c r="F25" s="15"/>
      <c r="G25" s="16"/>
      <c r="K25" s="2" t="s">
        <v>2</v>
      </c>
      <c r="L25" s="2">
        <v>1975111</v>
      </c>
      <c r="M25" s="21">
        <v>3</v>
      </c>
      <c r="N25" s="14"/>
      <c r="O25" s="15"/>
      <c r="P25" s="15"/>
      <c r="Q25" s="16"/>
    </row>
    <row r="26" spans="1:18" ht="15.75" x14ac:dyDescent="0.25">
      <c r="A26" s="2" t="s">
        <v>3</v>
      </c>
      <c r="B26" s="2">
        <v>303088</v>
      </c>
      <c r="C26" s="21"/>
      <c r="D26" s="17">
        <f>SUMPRODUCT(B23:B25,$C$23:$C$25)/SUM($C$23:$C$25)</f>
        <v>299734.5</v>
      </c>
      <c r="E26" s="15">
        <f>B26-D26</f>
        <v>3353.5</v>
      </c>
      <c r="F26" s="18">
        <f>ABS(E26)</f>
        <v>3353.5</v>
      </c>
      <c r="G26" s="16">
        <f>E26^2</f>
        <v>11245962.25</v>
      </c>
      <c r="K26" s="2" t="s">
        <v>3</v>
      </c>
      <c r="L26" s="2">
        <v>1960941</v>
      </c>
      <c r="M26" s="21"/>
      <c r="N26" s="17">
        <f>SUMPRODUCT(L23:L25,$M$23:$M$25)/SUM($M$23:$M$25)</f>
        <v>1690761.8333333333</v>
      </c>
      <c r="O26" s="18">
        <f>L26-N26</f>
        <v>270179.16666666674</v>
      </c>
      <c r="P26" s="15">
        <f>ABS(O26)</f>
        <v>270179.16666666674</v>
      </c>
      <c r="Q26" s="16">
        <f>O26^2</f>
        <v>72996782100.694489</v>
      </c>
    </row>
    <row r="27" spans="1:18" ht="15.75" x14ac:dyDescent="0.25">
      <c r="A27" s="2" t="s">
        <v>4</v>
      </c>
      <c r="B27" s="2">
        <v>353392</v>
      </c>
      <c r="C27" s="21"/>
      <c r="D27" s="17">
        <f t="shared" ref="D27:D37" si="12">SUMPRODUCT(B24:B26,$C$23:$C$25)/SUM($C$23:$C$25)</f>
        <v>317122.83333333331</v>
      </c>
      <c r="E27" s="15">
        <f t="shared" ref="E27:E37" si="13">B27-D27</f>
        <v>36269.166666666686</v>
      </c>
      <c r="F27" s="18">
        <f t="shared" ref="F27:F37" si="14">ABS(E27)</f>
        <v>36269.166666666686</v>
      </c>
      <c r="G27" s="16">
        <f t="shared" ref="G27:G37" si="15">E27^2</f>
        <v>1315452450.6944458</v>
      </c>
      <c r="K27" s="2" t="s">
        <v>4</v>
      </c>
      <c r="L27" s="2">
        <v>2084000</v>
      </c>
      <c r="M27" s="21"/>
      <c r="N27" s="17">
        <f t="shared" ref="N27:N37" si="16">SUMPRODUCT(L24:L26,$M$23:$M$25)/SUM($M$23:$M$25)</f>
        <v>1895439.1666666667</v>
      </c>
      <c r="O27" s="18">
        <f t="shared" ref="O27:O37" si="17">L27-N27</f>
        <v>188560.83333333326</v>
      </c>
      <c r="P27" s="15">
        <f t="shared" ref="P27:P37" si="18">ABS(O27)</f>
        <v>188560.83333333326</v>
      </c>
      <c r="Q27" s="16">
        <f t="shared" ref="Q27:Q37" si="19">O27^2</f>
        <v>35555187867.361084</v>
      </c>
    </row>
    <row r="28" spans="1:18" ht="15.75" x14ac:dyDescent="0.25">
      <c r="A28" s="2" t="s">
        <v>5</v>
      </c>
      <c r="B28" s="2">
        <v>407957</v>
      </c>
      <c r="C28" s="21"/>
      <c r="D28" s="17">
        <f t="shared" si="12"/>
        <v>338017.5</v>
      </c>
      <c r="E28" s="15">
        <f t="shared" si="13"/>
        <v>69939.5</v>
      </c>
      <c r="F28" s="18">
        <f t="shared" si="14"/>
        <v>69939.5</v>
      </c>
      <c r="G28" s="16">
        <f t="shared" si="15"/>
        <v>4891533660.25</v>
      </c>
      <c r="K28" s="2" t="s">
        <v>5</v>
      </c>
      <c r="L28" s="2">
        <v>2457597</v>
      </c>
      <c r="M28" s="21"/>
      <c r="N28" s="17">
        <f t="shared" si="16"/>
        <v>2024832.1666666667</v>
      </c>
      <c r="O28" s="18">
        <f t="shared" si="17"/>
        <v>432764.83333333326</v>
      </c>
      <c r="P28" s="15">
        <f t="shared" si="18"/>
        <v>432764.83333333326</v>
      </c>
      <c r="Q28" s="16">
        <f t="shared" si="19"/>
        <v>187285400970.02771</v>
      </c>
    </row>
    <row r="29" spans="1:18" ht="15.75" x14ac:dyDescent="0.25">
      <c r="A29" s="2" t="s">
        <v>6</v>
      </c>
      <c r="B29" s="2">
        <v>404441</v>
      </c>
      <c r="C29" s="21"/>
      <c r="D29" s="17">
        <f t="shared" si="12"/>
        <v>372290.5</v>
      </c>
      <c r="E29" s="15">
        <f t="shared" si="13"/>
        <v>32150.5</v>
      </c>
      <c r="F29" s="18">
        <f t="shared" si="14"/>
        <v>32150.5</v>
      </c>
      <c r="G29" s="16">
        <f t="shared" si="15"/>
        <v>1033654650.25</v>
      </c>
      <c r="K29" s="2" t="s">
        <v>6</v>
      </c>
      <c r="L29" s="2">
        <v>2482876</v>
      </c>
      <c r="M29" s="21"/>
      <c r="N29" s="17">
        <f t="shared" si="16"/>
        <v>2250288.6666666665</v>
      </c>
      <c r="O29" s="18">
        <f t="shared" si="17"/>
        <v>232587.33333333349</v>
      </c>
      <c r="P29" s="15">
        <f t="shared" si="18"/>
        <v>232587.33333333349</v>
      </c>
      <c r="Q29" s="16">
        <f t="shared" si="19"/>
        <v>54096867627.111183</v>
      </c>
    </row>
    <row r="30" spans="1:18" ht="15.75" x14ac:dyDescent="0.25">
      <c r="A30" s="2" t="s">
        <v>7</v>
      </c>
      <c r="B30" s="2">
        <v>271894</v>
      </c>
      <c r="C30" s="21"/>
      <c r="D30" s="17">
        <f t="shared" si="12"/>
        <v>397104.83333333331</v>
      </c>
      <c r="E30" s="15">
        <f t="shared" si="13"/>
        <v>-125210.83333333331</v>
      </c>
      <c r="F30" s="18">
        <f t="shared" si="14"/>
        <v>125210.83333333331</v>
      </c>
      <c r="G30" s="16">
        <f t="shared" si="15"/>
        <v>15677752784.027773</v>
      </c>
      <c r="K30" s="2" t="s">
        <v>7</v>
      </c>
      <c r="L30" s="2">
        <v>2340277</v>
      </c>
      <c r="M30" s="21"/>
      <c r="N30" s="17">
        <f t="shared" si="16"/>
        <v>2407970.3333333335</v>
      </c>
      <c r="O30" s="18">
        <f t="shared" si="17"/>
        <v>-67693.333333333489</v>
      </c>
      <c r="P30" s="15">
        <f t="shared" si="18"/>
        <v>67693.333333333489</v>
      </c>
      <c r="Q30" s="16">
        <f t="shared" si="19"/>
        <v>4582387377.7777987</v>
      </c>
    </row>
    <row r="31" spans="1:18" ht="15.75" x14ac:dyDescent="0.25">
      <c r="A31" s="2" t="s">
        <v>8</v>
      </c>
      <c r="B31" s="2">
        <v>381002</v>
      </c>
      <c r="C31" s="21"/>
      <c r="D31" s="17">
        <f t="shared" si="12"/>
        <v>338753.5</v>
      </c>
      <c r="E31" s="15">
        <f t="shared" si="13"/>
        <v>42248.5</v>
      </c>
      <c r="F31" s="18">
        <f t="shared" si="14"/>
        <v>42248.5</v>
      </c>
      <c r="G31" s="16">
        <f t="shared" si="15"/>
        <v>1784935752.25</v>
      </c>
      <c r="K31" s="2" t="s">
        <v>8</v>
      </c>
      <c r="L31" s="2">
        <v>2815003</v>
      </c>
      <c r="M31" s="21"/>
      <c r="N31" s="17">
        <f t="shared" si="16"/>
        <v>2407363.3333333335</v>
      </c>
      <c r="O31" s="18">
        <f t="shared" si="17"/>
        <v>407639.66666666651</v>
      </c>
      <c r="P31" s="15">
        <f t="shared" si="18"/>
        <v>407639.66666666651</v>
      </c>
      <c r="Q31" s="16">
        <f t="shared" si="19"/>
        <v>166170097840.11099</v>
      </c>
    </row>
    <row r="32" spans="1:18" ht="15.75" x14ac:dyDescent="0.25">
      <c r="A32" s="2" t="s">
        <v>9</v>
      </c>
      <c r="B32" s="2">
        <v>567683</v>
      </c>
      <c r="C32" s="21"/>
      <c r="D32" s="17">
        <f t="shared" si="12"/>
        <v>348539.16666666669</v>
      </c>
      <c r="E32" s="15">
        <f t="shared" si="13"/>
        <v>219143.83333333331</v>
      </c>
      <c r="F32" s="18">
        <f t="shared" si="14"/>
        <v>219143.83333333331</v>
      </c>
      <c r="G32" s="16">
        <f t="shared" si="15"/>
        <v>48024019688.027771</v>
      </c>
      <c r="K32" s="2" t="s">
        <v>9</v>
      </c>
      <c r="L32" s="2">
        <v>3280841</v>
      </c>
      <c r="M32" s="21"/>
      <c r="N32" s="17">
        <f t="shared" si="16"/>
        <v>2601406.5</v>
      </c>
      <c r="O32" s="18">
        <f t="shared" si="17"/>
        <v>679434.5</v>
      </c>
      <c r="P32" s="15">
        <f t="shared" si="18"/>
        <v>679434.5</v>
      </c>
      <c r="Q32" s="16">
        <f t="shared" si="19"/>
        <v>461631239790.25</v>
      </c>
    </row>
    <row r="33" spans="1:17" ht="15.75" x14ac:dyDescent="0.25">
      <c r="A33" s="2" t="s">
        <v>10</v>
      </c>
      <c r="B33" s="2">
        <v>502169</v>
      </c>
      <c r="C33" s="21"/>
      <c r="D33" s="17">
        <f t="shared" si="12"/>
        <v>456157.83333333331</v>
      </c>
      <c r="E33" s="15">
        <f t="shared" si="13"/>
        <v>46011.166666666686</v>
      </c>
      <c r="F33" s="18">
        <f t="shared" si="14"/>
        <v>46011.166666666686</v>
      </c>
      <c r="G33" s="16">
        <f t="shared" si="15"/>
        <v>2117027458.0277796</v>
      </c>
      <c r="K33" s="2" t="s">
        <v>10</v>
      </c>
      <c r="L33" s="2">
        <v>3520376</v>
      </c>
      <c r="M33" s="21"/>
      <c r="N33" s="17">
        <f t="shared" si="16"/>
        <v>2968801</v>
      </c>
      <c r="O33" s="18">
        <f t="shared" si="17"/>
        <v>551575</v>
      </c>
      <c r="P33" s="15">
        <f t="shared" si="18"/>
        <v>551575</v>
      </c>
      <c r="Q33" s="16">
        <f t="shared" si="19"/>
        <v>304234980625</v>
      </c>
    </row>
    <row r="34" spans="1:17" ht="15.75" x14ac:dyDescent="0.25">
      <c r="A34" s="2" t="s">
        <v>12</v>
      </c>
      <c r="B34" s="2">
        <v>500949</v>
      </c>
      <c r="C34" s="21"/>
      <c r="D34" s="17">
        <f t="shared" si="12"/>
        <v>503812.5</v>
      </c>
      <c r="E34" s="15">
        <f t="shared" si="13"/>
        <v>-2863.5</v>
      </c>
      <c r="F34" s="18">
        <f t="shared" si="14"/>
        <v>2863.5</v>
      </c>
      <c r="G34" s="16">
        <f t="shared" si="15"/>
        <v>8199632.25</v>
      </c>
      <c r="K34" s="2" t="s">
        <v>12</v>
      </c>
      <c r="L34" s="2">
        <v>3981697</v>
      </c>
      <c r="M34" s="21"/>
      <c r="N34" s="17">
        <f t="shared" si="16"/>
        <v>3322968.8333333335</v>
      </c>
      <c r="O34" s="18">
        <f t="shared" si="17"/>
        <v>658728.16666666651</v>
      </c>
      <c r="P34" s="15">
        <f t="shared" si="18"/>
        <v>658728.16666666651</v>
      </c>
      <c r="Q34" s="16">
        <f t="shared" si="19"/>
        <v>433922797560.02759</v>
      </c>
    </row>
    <row r="35" spans="1:17" ht="15.75" x14ac:dyDescent="0.25">
      <c r="A35" s="2" t="s">
        <v>13</v>
      </c>
      <c r="B35" s="2">
        <v>499730</v>
      </c>
      <c r="C35" s="21"/>
      <c r="D35" s="17">
        <f t="shared" si="12"/>
        <v>512478</v>
      </c>
      <c r="E35" s="15">
        <f t="shared" si="13"/>
        <v>-12748</v>
      </c>
      <c r="F35" s="18">
        <f t="shared" si="14"/>
        <v>12748</v>
      </c>
      <c r="G35" s="16">
        <f t="shared" si="15"/>
        <v>162511504</v>
      </c>
      <c r="K35" s="2" t="s">
        <v>13</v>
      </c>
      <c r="L35" s="2">
        <v>4443018</v>
      </c>
      <c r="M35" s="21"/>
      <c r="N35" s="17">
        <f t="shared" si="16"/>
        <v>3711114</v>
      </c>
      <c r="O35" s="18">
        <f t="shared" si="17"/>
        <v>731904</v>
      </c>
      <c r="P35" s="15">
        <f t="shared" si="18"/>
        <v>731904</v>
      </c>
      <c r="Q35" s="16">
        <f t="shared" si="19"/>
        <v>535683465216</v>
      </c>
    </row>
    <row r="36" spans="1:17" ht="15.75" x14ac:dyDescent="0.25">
      <c r="A36" s="2" t="s">
        <v>17</v>
      </c>
      <c r="B36" s="2"/>
      <c r="C36" s="21"/>
      <c r="D36" s="17">
        <f t="shared" si="12"/>
        <v>500542.83333333331</v>
      </c>
      <c r="E36" s="15">
        <f t="shared" si="13"/>
        <v>-500542.83333333331</v>
      </c>
      <c r="F36" s="18">
        <f t="shared" si="14"/>
        <v>500542.83333333331</v>
      </c>
      <c r="G36" s="16">
        <f t="shared" si="15"/>
        <v>250543128001.36108</v>
      </c>
      <c r="K36" s="2" t="s">
        <v>17</v>
      </c>
      <c r="L36" s="2"/>
      <c r="M36" s="21"/>
      <c r="N36" s="17">
        <f t="shared" si="16"/>
        <v>4135470.6666666665</v>
      </c>
      <c r="O36" s="18">
        <f t="shared" si="17"/>
        <v>-4135470.6666666665</v>
      </c>
      <c r="P36" s="15">
        <f t="shared" si="18"/>
        <v>4135470.6666666665</v>
      </c>
      <c r="Q36" s="16">
        <f t="shared" si="19"/>
        <v>17102117634860.443</v>
      </c>
    </row>
    <row r="37" spans="1:17" ht="15.75" x14ac:dyDescent="0.25">
      <c r="A37" s="2" t="s">
        <v>18</v>
      </c>
      <c r="B37" s="2"/>
      <c r="C37" s="22"/>
      <c r="D37" s="17">
        <f t="shared" si="12"/>
        <v>250068.16666666666</v>
      </c>
      <c r="E37" s="15">
        <f t="shared" si="13"/>
        <v>-250068.16666666666</v>
      </c>
      <c r="F37" s="18">
        <f t="shared" si="14"/>
        <v>250068.16666666666</v>
      </c>
      <c r="G37" s="16">
        <f t="shared" si="15"/>
        <v>62534087980.027771</v>
      </c>
      <c r="K37" s="2" t="s">
        <v>18</v>
      </c>
      <c r="L37" s="2"/>
      <c r="M37" s="22"/>
      <c r="N37" s="17">
        <f t="shared" si="16"/>
        <v>2144622.1666666665</v>
      </c>
      <c r="O37" s="18">
        <f t="shared" si="17"/>
        <v>-2144622.1666666665</v>
      </c>
      <c r="P37" s="15">
        <f t="shared" si="18"/>
        <v>2144622.1666666665</v>
      </c>
      <c r="Q37" s="16">
        <f t="shared" si="19"/>
        <v>4599404237758.0273</v>
      </c>
    </row>
  </sheetData>
  <pageMargins left="0.7" right="0.7" top="0.75" bottom="0.75" header="0.3" footer="0.3"/>
  <ignoredErrors>
    <ignoredError sqref="D26:D35 D6:D15 N6 N7:N15 N26:N35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AAC9F-6D2A-4A66-9C99-F92172D855C9}">
  <dimension ref="A1:R37"/>
  <sheetViews>
    <sheetView tabSelected="1" topLeftCell="C1" workbookViewId="0">
      <selection activeCell="I11" sqref="I11"/>
    </sheetView>
  </sheetViews>
  <sheetFormatPr defaultRowHeight="15" x14ac:dyDescent="0.25"/>
  <cols>
    <col min="1" max="1" width="8.5703125" bestFit="1" customWidth="1"/>
    <col min="2" max="2" width="19.42578125" bestFit="1" customWidth="1"/>
    <col min="3" max="3" width="13.7109375" customWidth="1"/>
    <col min="4" max="4" width="11.5703125" customWidth="1"/>
    <col min="5" max="5" width="9.28515625" bestFit="1" customWidth="1"/>
    <col min="6" max="6" width="11.5703125" customWidth="1"/>
    <col min="7" max="7" width="16.28515625" customWidth="1"/>
    <col min="12" max="12" width="21.140625" bestFit="1" customWidth="1"/>
    <col min="13" max="13" width="13.85546875" customWidth="1"/>
    <col min="14" max="14" width="11.28515625" customWidth="1"/>
    <col min="15" max="15" width="10.7109375" customWidth="1"/>
    <col min="17" max="17" width="15.42578125" customWidth="1"/>
  </cols>
  <sheetData>
    <row r="1" spans="1:18" x14ac:dyDescent="0.25">
      <c r="C1" s="25">
        <f>SUM(C3:C5)</f>
        <v>1</v>
      </c>
      <c r="D1" t="s">
        <v>25</v>
      </c>
      <c r="E1" s="7"/>
      <c r="F1" s="24">
        <f t="shared" ref="F1:G1" si="0">AVERAGE(F6:F17)</f>
        <v>91022.36386449034</v>
      </c>
      <c r="G1" s="7">
        <f t="shared" si="0"/>
        <v>31018386407.305325</v>
      </c>
      <c r="H1" s="10">
        <f>SQRT(G1)</f>
        <v>176120.37476483328</v>
      </c>
      <c r="M1" s="25">
        <f>SUM(M3:M5)</f>
        <v>1</v>
      </c>
      <c r="N1" t="s">
        <v>25</v>
      </c>
      <c r="P1" s="10">
        <f t="shared" ref="P1:Q1" si="1">AVERAGE(P6:P17)</f>
        <v>17162.770826972039</v>
      </c>
      <c r="Q1" s="23">
        <f t="shared" si="1"/>
        <v>822511616.88301945</v>
      </c>
      <c r="R1" s="10">
        <f>SQRT(Q1)</f>
        <v>28679.463329759492</v>
      </c>
    </row>
    <row r="2" spans="1:18" ht="30.75" customHeight="1" x14ac:dyDescent="0.25">
      <c r="A2" s="3" t="s">
        <v>19</v>
      </c>
      <c r="B2" s="5" t="s">
        <v>14</v>
      </c>
      <c r="C2" s="5" t="s">
        <v>27</v>
      </c>
      <c r="D2" s="6" t="s">
        <v>24</v>
      </c>
      <c r="E2" s="6" t="s">
        <v>21</v>
      </c>
      <c r="F2" s="6" t="s">
        <v>23</v>
      </c>
      <c r="G2" s="6" t="s">
        <v>22</v>
      </c>
      <c r="H2" s="9" t="s">
        <v>26</v>
      </c>
      <c r="K2" s="3" t="s">
        <v>19</v>
      </c>
      <c r="L2" s="3" t="s">
        <v>15</v>
      </c>
      <c r="M2" s="5" t="s">
        <v>27</v>
      </c>
      <c r="N2" s="6" t="s">
        <v>24</v>
      </c>
      <c r="O2" s="6" t="s">
        <v>21</v>
      </c>
      <c r="P2" s="6" t="s">
        <v>23</v>
      </c>
      <c r="Q2" s="6" t="s">
        <v>22</v>
      </c>
      <c r="R2" s="9" t="s">
        <v>26</v>
      </c>
    </row>
    <row r="3" spans="1:18" ht="15.75" x14ac:dyDescent="0.25">
      <c r="A3" s="2" t="s">
        <v>0</v>
      </c>
      <c r="B3" s="2">
        <v>446145</v>
      </c>
      <c r="C3" s="20">
        <v>0</v>
      </c>
      <c r="D3" s="11"/>
      <c r="E3" s="12"/>
      <c r="F3" s="12"/>
      <c r="G3" s="13"/>
      <c r="K3" s="2" t="s">
        <v>0</v>
      </c>
      <c r="L3" s="2">
        <v>45009</v>
      </c>
      <c r="M3" s="20">
        <v>0.26061932573857638</v>
      </c>
      <c r="N3" s="11"/>
      <c r="O3" s="12"/>
      <c r="P3" s="12"/>
      <c r="Q3" s="13"/>
    </row>
    <row r="4" spans="1:18" ht="15.75" x14ac:dyDescent="0.25">
      <c r="A4" s="2" t="s">
        <v>1</v>
      </c>
      <c r="B4" s="2">
        <v>453479</v>
      </c>
      <c r="C4" s="21">
        <v>9.8046820443035573E-2</v>
      </c>
      <c r="D4" s="14"/>
      <c r="E4" s="15"/>
      <c r="F4" s="15"/>
      <c r="G4" s="16"/>
      <c r="K4" s="2" t="s">
        <v>1</v>
      </c>
      <c r="L4" s="2">
        <v>76297</v>
      </c>
      <c r="M4" s="21">
        <v>0</v>
      </c>
      <c r="N4" s="14"/>
      <c r="O4" s="15"/>
      <c r="P4" s="15"/>
      <c r="Q4" s="16"/>
    </row>
    <row r="5" spans="1:18" ht="15.75" x14ac:dyDescent="0.25">
      <c r="A5" s="2" t="s">
        <v>2</v>
      </c>
      <c r="B5" s="2">
        <v>508783</v>
      </c>
      <c r="C5" s="21">
        <v>0.90195317955696441</v>
      </c>
      <c r="D5" s="14"/>
      <c r="E5" s="15"/>
      <c r="F5" s="15"/>
      <c r="G5" s="16"/>
      <c r="K5" s="2" t="s">
        <v>2</v>
      </c>
      <c r="L5" s="2">
        <v>92258</v>
      </c>
      <c r="M5" s="21">
        <v>0.73938067426142362</v>
      </c>
      <c r="N5" s="14"/>
      <c r="O5" s="15"/>
      <c r="P5" s="15"/>
      <c r="Q5" s="16"/>
    </row>
    <row r="6" spans="1:18" ht="15.75" x14ac:dyDescent="0.25">
      <c r="A6" s="2" t="s">
        <v>3</v>
      </c>
      <c r="B6" s="2">
        <v>554686</v>
      </c>
      <c r="C6" s="21"/>
      <c r="D6" s="17">
        <f>SUMPRODUCT(B3:B5,$C$3:$C$5)/SUM($C$3:$C$5)</f>
        <v>503360.61864221835</v>
      </c>
      <c r="E6" s="18">
        <f>B6-D6</f>
        <v>51325.381357781647</v>
      </c>
      <c r="F6" s="18">
        <f>ABS(E6)</f>
        <v>51325.381357781647</v>
      </c>
      <c r="G6" s="19">
        <f>E6^2</f>
        <v>2634294771.5217199</v>
      </c>
      <c r="K6" s="2" t="s">
        <v>3</v>
      </c>
      <c r="L6" s="2">
        <v>79944</v>
      </c>
      <c r="M6" s="21"/>
      <c r="N6" s="17">
        <f>SUMPRODUCT(L3:L5,$M$3:$M$5)/SUM($M$3:$M$5)</f>
        <v>79943.997478178004</v>
      </c>
      <c r="O6" s="18">
        <f>L6-N6</f>
        <v>2.5218219961971045E-3</v>
      </c>
      <c r="P6" s="18">
        <f>ABS(O6)</f>
        <v>2.5218219961971045E-3</v>
      </c>
      <c r="Q6" s="19">
        <f>O6^2</f>
        <v>6.3595861805035487E-6</v>
      </c>
    </row>
    <row r="7" spans="1:18" ht="15.75" x14ac:dyDescent="0.25">
      <c r="A7" s="2" t="s">
        <v>4</v>
      </c>
      <c r="B7" s="2">
        <v>596142</v>
      </c>
      <c r="C7" s="21"/>
      <c r="D7" s="17">
        <f t="shared" ref="D7:D17" si="2">SUMPRODUCT(B4:B6,$C$3:$C$5)/SUM($C$3:$C$5)</f>
        <v>550185.35680120334</v>
      </c>
      <c r="E7" s="18">
        <f t="shared" ref="E7:E17" si="3">B7-D7</f>
        <v>45956.643198796664</v>
      </c>
      <c r="F7" s="18">
        <f t="shared" ref="F7:F17" si="4">ABS(E7)</f>
        <v>45956.643198796664</v>
      </c>
      <c r="G7" s="19">
        <f t="shared" ref="G7:G17" si="5">E7^2</f>
        <v>2112013054.1015036</v>
      </c>
      <c r="K7" s="2" t="s">
        <v>4</v>
      </c>
      <c r="L7" s="2">
        <v>77050</v>
      </c>
      <c r="M7" s="21"/>
      <c r="N7" s="17">
        <f t="shared" ref="N7:N17" si="6">SUMPRODUCT(L4:L6,$M$3:$M$5)/SUM($M$3:$M$5)</f>
        <v>78993.52131903141</v>
      </c>
      <c r="O7" s="18">
        <f t="shared" ref="O7:O17" si="7">L7-N7</f>
        <v>-1943.5213190314098</v>
      </c>
      <c r="P7" s="18">
        <f t="shared" ref="P7:P17" si="8">ABS(O7)</f>
        <v>1943.5213190314098</v>
      </c>
      <c r="Q7" s="19">
        <f t="shared" ref="Q7:Q17" si="9">O7^2</f>
        <v>3777275.1175295911</v>
      </c>
    </row>
    <row r="8" spans="1:18" ht="15.75" x14ac:dyDescent="0.25">
      <c r="A8" s="2" t="s">
        <v>5</v>
      </c>
      <c r="B8" s="2">
        <v>622470</v>
      </c>
      <c r="C8" s="21"/>
      <c r="D8" s="17">
        <f t="shared" si="2"/>
        <v>592077.37101171352</v>
      </c>
      <c r="E8" s="18">
        <f t="shared" si="3"/>
        <v>30392.62898828648</v>
      </c>
      <c r="F8" s="18">
        <f t="shared" si="4"/>
        <v>30392.62898828648</v>
      </c>
      <c r="G8" s="19">
        <f t="shared" si="5"/>
        <v>923711896.8196317</v>
      </c>
      <c r="K8" s="2" t="s">
        <v>5</v>
      </c>
      <c r="L8" s="2">
        <v>85782</v>
      </c>
      <c r="M8" s="21"/>
      <c r="N8" s="17">
        <f t="shared" si="6"/>
        <v>81013.498705832259</v>
      </c>
      <c r="O8" s="18">
        <f t="shared" si="7"/>
        <v>4768.5012941677414</v>
      </c>
      <c r="P8" s="18">
        <f t="shared" si="8"/>
        <v>4768.5012941677414</v>
      </c>
      <c r="Q8" s="19">
        <f t="shared" si="9"/>
        <v>22738604.592479426</v>
      </c>
    </row>
    <row r="9" spans="1:18" ht="15.75" x14ac:dyDescent="0.25">
      <c r="A9" s="2" t="s">
        <v>6</v>
      </c>
      <c r="B9" s="2">
        <v>653053</v>
      </c>
      <c r="C9" s="21"/>
      <c r="D9" s="17">
        <f t="shared" si="2"/>
        <v>619888.62331137573</v>
      </c>
      <c r="E9" s="18">
        <f t="shared" si="3"/>
        <v>33164.376688624267</v>
      </c>
      <c r="F9" s="18">
        <f t="shared" si="4"/>
        <v>33164.376688624267</v>
      </c>
      <c r="G9" s="19">
        <f t="shared" si="5"/>
        <v>1099875881.1449647</v>
      </c>
      <c r="K9" s="2" t="s">
        <v>6</v>
      </c>
      <c r="L9" s="2">
        <v>103124</v>
      </c>
      <c r="M9" s="21"/>
      <c r="N9" s="17">
        <f t="shared" si="6"/>
        <v>84260.504376338184</v>
      </c>
      <c r="O9" s="18">
        <f t="shared" si="7"/>
        <v>18863.495623661816</v>
      </c>
      <c r="P9" s="18">
        <f t="shared" si="8"/>
        <v>18863.495623661816</v>
      </c>
      <c r="Q9" s="19">
        <f t="shared" si="9"/>
        <v>355831467.1439085</v>
      </c>
    </row>
    <row r="10" spans="1:18" ht="15.75" x14ac:dyDescent="0.25">
      <c r="A10" s="2" t="s">
        <v>7</v>
      </c>
      <c r="B10" s="2">
        <v>758727</v>
      </c>
      <c r="C10" s="21"/>
      <c r="D10" s="17">
        <f t="shared" si="2"/>
        <v>650054.43409039069</v>
      </c>
      <c r="E10" s="18">
        <f t="shared" si="3"/>
        <v>108672.56590960931</v>
      </c>
      <c r="F10" s="18">
        <f t="shared" si="4"/>
        <v>108672.56590960931</v>
      </c>
      <c r="G10" s="19">
        <f t="shared" si="5"/>
        <v>11809726581.37838</v>
      </c>
      <c r="K10" s="2" t="s">
        <v>7</v>
      </c>
      <c r="L10" s="2">
        <v>108271</v>
      </c>
      <c r="M10" s="21"/>
      <c r="N10" s="17">
        <f t="shared" si="6"/>
        <v>96328.61170069236</v>
      </c>
      <c r="O10" s="18">
        <f t="shared" si="7"/>
        <v>11942.38829930764</v>
      </c>
      <c r="P10" s="18">
        <f t="shared" si="8"/>
        <v>11942.38829930764</v>
      </c>
      <c r="Q10" s="19">
        <f t="shared" si="9"/>
        <v>142620638.29144004</v>
      </c>
    </row>
    <row r="11" spans="1:18" ht="15.75" x14ac:dyDescent="0.25">
      <c r="A11" s="2" t="s">
        <v>8</v>
      </c>
      <c r="B11" s="2">
        <v>748366</v>
      </c>
      <c r="C11" s="21"/>
      <c r="D11" s="17">
        <f t="shared" si="2"/>
        <v>748366.00029650261</v>
      </c>
      <c r="E11" s="18">
        <f t="shared" si="3"/>
        <v>-2.965026069432497E-4</v>
      </c>
      <c r="F11" s="18">
        <f t="shared" si="4"/>
        <v>2.965026069432497E-4</v>
      </c>
      <c r="G11" s="19">
        <f t="shared" si="5"/>
        <v>8.7913795924143227E-8</v>
      </c>
      <c r="K11" s="2" t="s">
        <v>8</v>
      </c>
      <c r="L11" s="2">
        <v>96865</v>
      </c>
      <c r="M11" s="21"/>
      <c r="N11" s="17">
        <f t="shared" si="6"/>
        <v>102409.93198346515</v>
      </c>
      <c r="O11" s="18">
        <f t="shared" si="7"/>
        <v>-5544.9319834651542</v>
      </c>
      <c r="P11" s="18">
        <f t="shared" si="8"/>
        <v>5544.9319834651542</v>
      </c>
      <c r="Q11" s="19">
        <f t="shared" si="9"/>
        <v>30746270.701254807</v>
      </c>
    </row>
    <row r="12" spans="1:18" ht="15.75" x14ac:dyDescent="0.25">
      <c r="A12" s="2" t="s">
        <v>9</v>
      </c>
      <c r="B12" s="2">
        <v>676192</v>
      </c>
      <c r="C12" s="21"/>
      <c r="D12" s="17">
        <f t="shared" si="2"/>
        <v>749381.86310661025</v>
      </c>
      <c r="E12" s="18">
        <f t="shared" si="3"/>
        <v>-73189.863106610253</v>
      </c>
      <c r="F12" s="18">
        <f t="shared" si="4"/>
        <v>73189.863106610253</v>
      </c>
      <c r="G12" s="19">
        <f t="shared" si="5"/>
        <v>5356756061.5643492</v>
      </c>
      <c r="K12" s="2" t="s">
        <v>9</v>
      </c>
      <c r="L12" s="2">
        <v>99933</v>
      </c>
      <c r="M12" s="21"/>
      <c r="N12" s="17">
        <f t="shared" si="6"/>
        <v>98496.216359797749</v>
      </c>
      <c r="O12" s="18">
        <f t="shared" si="7"/>
        <v>1436.7836402022513</v>
      </c>
      <c r="P12" s="18">
        <f t="shared" si="8"/>
        <v>1436.7836402022513</v>
      </c>
      <c r="Q12" s="19">
        <f t="shared" si="9"/>
        <v>2064347.2287528322</v>
      </c>
    </row>
    <row r="13" spans="1:18" ht="15.75" x14ac:dyDescent="0.25">
      <c r="A13" s="2" t="s">
        <v>10</v>
      </c>
      <c r="B13" s="2">
        <v>677311</v>
      </c>
      <c r="C13" s="21"/>
      <c r="D13" s="17">
        <f t="shared" si="2"/>
        <v>683268.43121865566</v>
      </c>
      <c r="E13" s="18">
        <f t="shared" si="3"/>
        <v>-5957.4312186556635</v>
      </c>
      <c r="F13" s="18">
        <f t="shared" si="4"/>
        <v>5957.4312186556635</v>
      </c>
      <c r="G13" s="19">
        <f t="shared" si="5"/>
        <v>35490986.725013107</v>
      </c>
      <c r="K13" s="2" t="s">
        <v>10</v>
      </c>
      <c r="L13" s="2">
        <v>60713</v>
      </c>
      <c r="M13" s="21"/>
      <c r="N13" s="17">
        <f t="shared" si="6"/>
        <v>102106.04393800824</v>
      </c>
      <c r="O13" s="18">
        <f t="shared" si="7"/>
        <v>-41393.043938008239</v>
      </c>
      <c r="P13" s="18">
        <f t="shared" si="8"/>
        <v>41393.043938008239</v>
      </c>
      <c r="Q13" s="19">
        <f t="shared" si="9"/>
        <v>1713384086.4538805</v>
      </c>
    </row>
    <row r="14" spans="1:18" ht="15.75" x14ac:dyDescent="0.25">
      <c r="A14" s="2" t="s">
        <v>12</v>
      </c>
      <c r="B14" s="2">
        <v>627593</v>
      </c>
      <c r="C14" s="21"/>
      <c r="D14" s="17">
        <f t="shared" si="2"/>
        <v>677201.28560792422</v>
      </c>
      <c r="E14" s="18">
        <f t="shared" si="3"/>
        <v>-49608.285607924219</v>
      </c>
      <c r="F14" s="18">
        <f t="shared" si="4"/>
        <v>49608.285607924219</v>
      </c>
      <c r="G14" s="19">
        <f t="shared" si="5"/>
        <v>2460982000.9573812</v>
      </c>
      <c r="K14" s="2" t="s">
        <v>12</v>
      </c>
      <c r="L14" s="2">
        <v>76505</v>
      </c>
      <c r="M14" s="21"/>
      <c r="N14" s="17">
        <f t="shared" si="6"/>
        <v>70134.909864101006</v>
      </c>
      <c r="O14" s="18">
        <f t="shared" si="7"/>
        <v>6370.090135898994</v>
      </c>
      <c r="P14" s="18">
        <f t="shared" si="8"/>
        <v>6370.090135898994</v>
      </c>
      <c r="Q14" s="19">
        <f t="shared" si="9"/>
        <v>40578048.339477666</v>
      </c>
    </row>
    <row r="15" spans="1:18" ht="15.75" x14ac:dyDescent="0.25">
      <c r="A15" s="2" t="s">
        <v>13</v>
      </c>
      <c r="B15" s="2">
        <v>577875</v>
      </c>
      <c r="C15" s="21"/>
      <c r="D15" s="17">
        <f t="shared" si="2"/>
        <v>632467.69181878679</v>
      </c>
      <c r="E15" s="18">
        <f t="shared" si="3"/>
        <v>-54592.691818786785</v>
      </c>
      <c r="F15" s="18">
        <f t="shared" si="4"/>
        <v>54592.691818786785</v>
      </c>
      <c r="G15" s="19">
        <f t="shared" si="5"/>
        <v>2980362000.0210295</v>
      </c>
      <c r="K15" s="2" t="s">
        <v>13</v>
      </c>
      <c r="L15" s="2">
        <v>92297</v>
      </c>
      <c r="M15" s="21"/>
      <c r="N15" s="17">
        <f t="shared" si="6"/>
        <v>82610.789563403363</v>
      </c>
      <c r="O15" s="18">
        <f t="shared" si="7"/>
        <v>9686.210436596637</v>
      </c>
      <c r="P15" s="18">
        <f t="shared" si="8"/>
        <v>9686.210436596637</v>
      </c>
      <c r="Q15" s="19">
        <f t="shared" si="9"/>
        <v>93822672.622033611</v>
      </c>
    </row>
    <row r="16" spans="1:18" ht="15.75" x14ac:dyDescent="0.25">
      <c r="A16" s="2" t="s">
        <v>17</v>
      </c>
      <c r="B16" s="2"/>
      <c r="C16" s="21"/>
      <c r="D16" s="17">
        <f t="shared" si="2"/>
        <v>582749.6918187869</v>
      </c>
      <c r="E16" s="18">
        <f t="shared" si="3"/>
        <v>-582749.6918187869</v>
      </c>
      <c r="F16" s="18">
        <f t="shared" si="4"/>
        <v>582749.6918187869</v>
      </c>
      <c r="G16" s="19">
        <f t="shared" si="5"/>
        <v>339597203314.89111</v>
      </c>
      <c r="K16" s="2" t="s">
        <v>17</v>
      </c>
      <c r="L16" s="2"/>
      <c r="M16" s="21"/>
      <c r="N16" s="17">
        <f t="shared" si="6"/>
        <v>84065.599215872804</v>
      </c>
      <c r="O16" s="18">
        <f t="shared" si="7"/>
        <v>-84065.599215872804</v>
      </c>
      <c r="P16" s="18">
        <f t="shared" si="8"/>
        <v>84065.599215872804</v>
      </c>
      <c r="Q16" s="19">
        <f t="shared" si="9"/>
        <v>7067024971.5237541</v>
      </c>
    </row>
    <row r="17" spans="1:18" ht="15.75" x14ac:dyDescent="0.25">
      <c r="A17" s="2" t="s">
        <v>18</v>
      </c>
      <c r="B17" s="2"/>
      <c r="C17" s="22"/>
      <c r="D17" s="17">
        <f t="shared" si="2"/>
        <v>56658.806363519179</v>
      </c>
      <c r="E17" s="18">
        <f t="shared" si="3"/>
        <v>-56658.806363519179</v>
      </c>
      <c r="F17" s="18">
        <f t="shared" si="4"/>
        <v>56658.806363519179</v>
      </c>
      <c r="G17" s="19">
        <f t="shared" si="5"/>
        <v>3210220338.5387616</v>
      </c>
      <c r="K17" s="2" t="s">
        <v>18</v>
      </c>
      <c r="L17" s="2"/>
      <c r="M17" s="22"/>
      <c r="N17" s="17">
        <f t="shared" si="6"/>
        <v>19938.681515629785</v>
      </c>
      <c r="O17" s="18">
        <f t="shared" si="7"/>
        <v>-19938.681515629785</v>
      </c>
      <c r="P17" s="18">
        <f t="shared" si="8"/>
        <v>19938.681515629785</v>
      </c>
      <c r="Q17" s="19">
        <f t="shared" si="9"/>
        <v>397551020.5817169</v>
      </c>
    </row>
    <row r="18" spans="1:18" ht="15.75" x14ac:dyDescent="0.25">
      <c r="A18" s="8"/>
      <c r="B18" s="8"/>
      <c r="C18" s="8"/>
      <c r="F18" s="7"/>
      <c r="K18" s="8"/>
      <c r="L18" s="8"/>
      <c r="M18" s="8"/>
      <c r="P18" s="7"/>
    </row>
    <row r="21" spans="1:18" x14ac:dyDescent="0.25">
      <c r="C21" s="25">
        <f>SUM(C23:C25)</f>
        <v>1</v>
      </c>
      <c r="D21" t="s">
        <v>25</v>
      </c>
      <c r="E21" s="7"/>
      <c r="F21" s="24">
        <f t="shared" ref="F21:G21" si="10">AVERAGE(F26:F37)</f>
        <v>103821.64006717688</v>
      </c>
      <c r="G21" s="7">
        <f t="shared" si="10"/>
        <v>27897770034.146351</v>
      </c>
      <c r="H21" s="10">
        <f>SQRT(G21)</f>
        <v>167026.25552333487</v>
      </c>
      <c r="M21" s="25">
        <f>SUM(M23:M25)</f>
        <v>1</v>
      </c>
      <c r="N21" t="s">
        <v>25</v>
      </c>
      <c r="P21" s="10">
        <f t="shared" ref="P21:Q21" si="11">AVERAGE(P26:P37)</f>
        <v>602038.58333333337</v>
      </c>
      <c r="Q21">
        <f t="shared" si="11"/>
        <v>1736806869948.5833</v>
      </c>
      <c r="R21" s="10">
        <f>SQRT(Q21)</f>
        <v>1317879.6872053926</v>
      </c>
    </row>
    <row r="22" spans="1:18" ht="45" x14ac:dyDescent="0.25">
      <c r="A22" s="3" t="s">
        <v>19</v>
      </c>
      <c r="B22" s="3" t="s">
        <v>11</v>
      </c>
      <c r="C22" s="5" t="s">
        <v>27</v>
      </c>
      <c r="D22" s="6" t="s">
        <v>24</v>
      </c>
      <c r="E22" s="6" t="s">
        <v>21</v>
      </c>
      <c r="F22" s="6" t="s">
        <v>23</v>
      </c>
      <c r="G22" s="6" t="s">
        <v>22</v>
      </c>
      <c r="H22" s="9" t="s">
        <v>26</v>
      </c>
      <c r="K22" s="3" t="s">
        <v>19</v>
      </c>
      <c r="L22" s="3" t="s">
        <v>16</v>
      </c>
      <c r="M22" s="5" t="s">
        <v>27</v>
      </c>
      <c r="N22" s="6" t="s">
        <v>24</v>
      </c>
      <c r="O22" s="6" t="s">
        <v>21</v>
      </c>
      <c r="P22" s="6" t="s">
        <v>23</v>
      </c>
      <c r="Q22" s="6" t="s">
        <v>22</v>
      </c>
      <c r="R22" s="9" t="s">
        <v>26</v>
      </c>
    </row>
    <row r="23" spans="1:18" ht="15.75" x14ac:dyDescent="0.25">
      <c r="A23" s="2" t="s">
        <v>0</v>
      </c>
      <c r="B23" s="2">
        <v>173214</v>
      </c>
      <c r="C23" s="20">
        <v>0.31115578385406212</v>
      </c>
      <c r="D23" s="11"/>
      <c r="E23" s="12"/>
      <c r="F23" s="12"/>
      <c r="G23" s="13"/>
      <c r="K23" s="2" t="s">
        <v>0</v>
      </c>
      <c r="L23" s="2">
        <v>1140058</v>
      </c>
      <c r="M23" s="20">
        <v>0</v>
      </c>
      <c r="N23" s="11"/>
      <c r="O23" s="12"/>
      <c r="P23" s="12"/>
      <c r="Q23" s="13"/>
    </row>
    <row r="24" spans="1:18" ht="15.75" x14ac:dyDescent="0.25">
      <c r="A24" s="2" t="s">
        <v>1</v>
      </c>
      <c r="B24" s="2">
        <v>269967</v>
      </c>
      <c r="C24" s="21">
        <v>0</v>
      </c>
      <c r="D24" s="14"/>
      <c r="E24" s="15"/>
      <c r="F24" s="15"/>
      <c r="G24" s="16"/>
      <c r="K24" s="2" t="s">
        <v>1</v>
      </c>
      <c r="L24" s="2">
        <v>1539590</v>
      </c>
      <c r="M24" s="21">
        <v>0</v>
      </c>
      <c r="N24" s="14"/>
      <c r="O24" s="15"/>
      <c r="P24" s="15"/>
      <c r="Q24" s="16"/>
    </row>
    <row r="25" spans="1:18" ht="15.75" x14ac:dyDescent="0.25">
      <c r="A25" s="2" t="s">
        <v>2</v>
      </c>
      <c r="B25" s="2">
        <v>361753</v>
      </c>
      <c r="C25" s="21">
        <v>0.68884421614593783</v>
      </c>
      <c r="D25" s="14"/>
      <c r="E25" s="15"/>
      <c r="F25" s="15"/>
      <c r="G25" s="16"/>
      <c r="K25" s="2" t="s">
        <v>2</v>
      </c>
      <c r="L25" s="2">
        <v>1975111</v>
      </c>
      <c r="M25" s="21">
        <v>1</v>
      </c>
      <c r="N25" s="14"/>
      <c r="O25" s="15"/>
      <c r="P25" s="15"/>
      <c r="Q25" s="16"/>
    </row>
    <row r="26" spans="1:18" ht="15.75" x14ac:dyDescent="0.25">
      <c r="A26" s="2" t="s">
        <v>3</v>
      </c>
      <c r="B26" s="2">
        <v>303088</v>
      </c>
      <c r="C26" s="21"/>
      <c r="D26" s="17">
        <f>SUMPRODUCT(B23:B25,$C$23:$C$25)/SUM($C$23:$C$25)</f>
        <v>303087.99966793897</v>
      </c>
      <c r="E26" s="15">
        <f>B26-D26</f>
        <v>3.3206102671101689E-4</v>
      </c>
      <c r="F26" s="18">
        <f>ABS(E26)</f>
        <v>3.3206102671101689E-4</v>
      </c>
      <c r="G26" s="16">
        <f>E26^2</f>
        <v>1.1026452546037467E-7</v>
      </c>
      <c r="K26" s="2" t="s">
        <v>3</v>
      </c>
      <c r="L26" s="2">
        <v>1960941</v>
      </c>
      <c r="M26" s="21"/>
      <c r="N26" s="17">
        <f>SUMPRODUCT(L23:L25,$M$23:$M$25)/SUM($M$23:$M$25)</f>
        <v>1975111</v>
      </c>
      <c r="O26" s="18">
        <f>L26-N26</f>
        <v>-14170</v>
      </c>
      <c r="P26" s="15">
        <f>ABS(O26)</f>
        <v>14170</v>
      </c>
      <c r="Q26" s="16">
        <f>O26^2</f>
        <v>200788900</v>
      </c>
    </row>
    <row r="27" spans="1:18" ht="15.75" x14ac:dyDescent="0.25">
      <c r="A27" s="2" t="s">
        <v>4</v>
      </c>
      <c r="B27" s="2">
        <v>353392</v>
      </c>
      <c r="C27" s="21"/>
      <c r="D27" s="17">
        <f t="shared" ref="D27:D37" si="12">SUMPRODUCT(B24:B26,$C$23:$C$25)/SUM($C$23:$C$25)</f>
        <v>292782.20928296959</v>
      </c>
      <c r="E27" s="15">
        <f t="shared" ref="E27:E37" si="13">B27-D27</f>
        <v>60609.79071703041</v>
      </c>
      <c r="F27" s="18">
        <f t="shared" ref="F27:F37" si="14">ABS(E27)</f>
        <v>60609.79071703041</v>
      </c>
      <c r="G27" s="16">
        <f t="shared" ref="G27:G37" si="15">E27^2</f>
        <v>3673546730.7622256</v>
      </c>
      <c r="K27" s="2" t="s">
        <v>4</v>
      </c>
      <c r="L27" s="2">
        <v>2084000</v>
      </c>
      <c r="M27" s="21"/>
      <c r="N27" s="17">
        <f t="shared" ref="N27:N37" si="16">SUMPRODUCT(L24:L26,$M$23:$M$25)/SUM($M$23:$M$25)</f>
        <v>1960941</v>
      </c>
      <c r="O27" s="18">
        <f t="shared" ref="O27:O37" si="17">L27-N27</f>
        <v>123059</v>
      </c>
      <c r="P27" s="15">
        <f t="shared" ref="P27:P37" si="18">ABS(O27)</f>
        <v>123059</v>
      </c>
      <c r="Q27" s="16">
        <f t="shared" ref="Q27:Q37" si="19">O27^2</f>
        <v>15143517481</v>
      </c>
    </row>
    <row r="28" spans="1:18" ht="15.75" x14ac:dyDescent="0.25">
      <c r="A28" s="2" t="s">
        <v>5</v>
      </c>
      <c r="B28" s="2">
        <v>407957</v>
      </c>
      <c r="C28" s="21"/>
      <c r="D28" s="17">
        <f t="shared" si="12"/>
        <v>355993.57350880379</v>
      </c>
      <c r="E28" s="15">
        <f t="shared" si="13"/>
        <v>51963.426491196209</v>
      </c>
      <c r="F28" s="18">
        <f t="shared" si="14"/>
        <v>51963.426491196209</v>
      </c>
      <c r="G28" s="16">
        <f t="shared" si="15"/>
        <v>2700197692.7059522</v>
      </c>
      <c r="K28" s="2" t="s">
        <v>5</v>
      </c>
      <c r="L28" s="2">
        <v>2457597</v>
      </c>
      <c r="M28" s="21"/>
      <c r="N28" s="17">
        <f t="shared" si="16"/>
        <v>2084000</v>
      </c>
      <c r="O28" s="18">
        <f t="shared" si="17"/>
        <v>373597</v>
      </c>
      <c r="P28" s="15">
        <f t="shared" si="18"/>
        <v>373597</v>
      </c>
      <c r="Q28" s="16">
        <f t="shared" si="19"/>
        <v>139574718409</v>
      </c>
    </row>
    <row r="29" spans="1:18" ht="15.75" x14ac:dyDescent="0.25">
      <c r="A29" s="2" t="s">
        <v>6</v>
      </c>
      <c r="B29" s="2">
        <v>404441</v>
      </c>
      <c r="C29" s="21"/>
      <c r="D29" s="17">
        <f t="shared" si="12"/>
        <v>375326.40410300833</v>
      </c>
      <c r="E29" s="15">
        <f t="shared" si="13"/>
        <v>29114.595896991668</v>
      </c>
      <c r="F29" s="18">
        <f t="shared" si="14"/>
        <v>29114.595896991668</v>
      </c>
      <c r="G29" s="16">
        <f t="shared" si="15"/>
        <v>847659694.2451241</v>
      </c>
      <c r="K29" s="2" t="s">
        <v>6</v>
      </c>
      <c r="L29" s="2">
        <v>2482876</v>
      </c>
      <c r="M29" s="21"/>
      <c r="N29" s="17">
        <f t="shared" si="16"/>
        <v>2457597</v>
      </c>
      <c r="O29" s="18">
        <f t="shared" si="17"/>
        <v>25279</v>
      </c>
      <c r="P29" s="15">
        <f t="shared" si="18"/>
        <v>25279</v>
      </c>
      <c r="Q29" s="16">
        <f t="shared" si="19"/>
        <v>639027841</v>
      </c>
    </row>
    <row r="30" spans="1:18" ht="15.75" x14ac:dyDescent="0.25">
      <c r="A30" s="2" t="s">
        <v>7</v>
      </c>
      <c r="B30" s="2">
        <v>271894</v>
      </c>
      <c r="C30" s="21"/>
      <c r="D30" s="17">
        <f t="shared" si="12"/>
        <v>388556.80839003396</v>
      </c>
      <c r="E30" s="15">
        <f t="shared" si="13"/>
        <v>-116662.80839003396</v>
      </c>
      <c r="F30" s="18">
        <f t="shared" si="14"/>
        <v>116662.80839003396</v>
      </c>
      <c r="G30" s="16">
        <f t="shared" si="15"/>
        <v>13610210861.449778</v>
      </c>
      <c r="K30" s="2" t="s">
        <v>7</v>
      </c>
      <c r="L30" s="2">
        <v>2340277</v>
      </c>
      <c r="M30" s="21"/>
      <c r="N30" s="17">
        <f t="shared" si="16"/>
        <v>2482876</v>
      </c>
      <c r="O30" s="18">
        <f t="shared" si="17"/>
        <v>-142599</v>
      </c>
      <c r="P30" s="15">
        <f t="shared" si="18"/>
        <v>142599</v>
      </c>
      <c r="Q30" s="16">
        <f t="shared" si="19"/>
        <v>20334474801</v>
      </c>
    </row>
    <row r="31" spans="1:18" ht="15.75" x14ac:dyDescent="0.25">
      <c r="A31" s="2" t="s">
        <v>8</v>
      </c>
      <c r="B31" s="2">
        <v>381002</v>
      </c>
      <c r="C31" s="21"/>
      <c r="D31" s="17">
        <f t="shared" si="12"/>
        <v>314230.78941853525</v>
      </c>
      <c r="E31" s="15">
        <f t="shared" si="13"/>
        <v>66771.210581464751</v>
      </c>
      <c r="F31" s="18">
        <f t="shared" si="14"/>
        <v>66771.210581464751</v>
      </c>
      <c r="G31" s="16">
        <f t="shared" si="15"/>
        <v>4458394562.5143099</v>
      </c>
      <c r="K31" s="2" t="s">
        <v>8</v>
      </c>
      <c r="L31" s="2">
        <v>2815003</v>
      </c>
      <c r="M31" s="21"/>
      <c r="N31" s="17">
        <f t="shared" si="16"/>
        <v>2340277</v>
      </c>
      <c r="O31" s="18">
        <f t="shared" si="17"/>
        <v>474726</v>
      </c>
      <c r="P31" s="15">
        <f t="shared" si="18"/>
        <v>474726</v>
      </c>
      <c r="Q31" s="16">
        <f t="shared" si="19"/>
        <v>225364775076</v>
      </c>
    </row>
    <row r="32" spans="1:18" ht="15.75" x14ac:dyDescent="0.25">
      <c r="A32" s="2" t="s">
        <v>9</v>
      </c>
      <c r="B32" s="2">
        <v>567683</v>
      </c>
      <c r="C32" s="21"/>
      <c r="D32" s="17">
        <f t="shared" si="12"/>
        <v>388295.18041775539</v>
      </c>
      <c r="E32" s="15">
        <f t="shared" si="13"/>
        <v>179387.81958224461</v>
      </c>
      <c r="F32" s="18">
        <f t="shared" si="14"/>
        <v>179387.81958224461</v>
      </c>
      <c r="G32" s="16">
        <f t="shared" si="15"/>
        <v>32179989814.471943</v>
      </c>
      <c r="K32" s="2" t="s">
        <v>9</v>
      </c>
      <c r="L32" s="2">
        <v>3280841</v>
      </c>
      <c r="M32" s="21"/>
      <c r="N32" s="17">
        <f t="shared" si="16"/>
        <v>2815003</v>
      </c>
      <c r="O32" s="18">
        <f t="shared" si="17"/>
        <v>465838</v>
      </c>
      <c r="P32" s="15">
        <f t="shared" si="18"/>
        <v>465838</v>
      </c>
      <c r="Q32" s="16">
        <f t="shared" si="19"/>
        <v>217005042244</v>
      </c>
    </row>
    <row r="33" spans="1:17" ht="15.75" x14ac:dyDescent="0.25">
      <c r="A33" s="2" t="s">
        <v>10</v>
      </c>
      <c r="B33" s="2">
        <v>502169</v>
      </c>
      <c r="C33" s="21"/>
      <c r="D33" s="17">
        <f t="shared" si="12"/>
        <v>475646.54184959078</v>
      </c>
      <c r="E33" s="15">
        <f t="shared" si="13"/>
        <v>26522.45815040922</v>
      </c>
      <c r="F33" s="18">
        <f t="shared" si="14"/>
        <v>26522.45815040922</v>
      </c>
      <c r="G33" s="16">
        <f t="shared" si="15"/>
        <v>703440786.34020853</v>
      </c>
      <c r="K33" s="2" t="s">
        <v>10</v>
      </c>
      <c r="L33" s="2">
        <v>3520376</v>
      </c>
      <c r="M33" s="21"/>
      <c r="N33" s="17">
        <f t="shared" si="16"/>
        <v>3280841</v>
      </c>
      <c r="O33" s="18">
        <f t="shared" si="17"/>
        <v>239535</v>
      </c>
      <c r="P33" s="15">
        <f t="shared" si="18"/>
        <v>239535</v>
      </c>
      <c r="Q33" s="16">
        <f t="shared" si="19"/>
        <v>57377016225</v>
      </c>
    </row>
    <row r="34" spans="1:17" ht="15.75" x14ac:dyDescent="0.25">
      <c r="A34" s="2" t="s">
        <v>12</v>
      </c>
      <c r="B34" s="2">
        <v>500949</v>
      </c>
      <c r="C34" s="21"/>
      <c r="D34" s="17">
        <f t="shared" si="12"/>
        <v>464467.18713775481</v>
      </c>
      <c r="E34" s="15">
        <f t="shared" si="13"/>
        <v>36481.812862245191</v>
      </c>
      <c r="F34" s="18">
        <f t="shared" si="14"/>
        <v>36481.812862245191</v>
      </c>
      <c r="G34" s="16">
        <f t="shared" si="15"/>
        <v>1330922669.7158787</v>
      </c>
      <c r="K34" s="2" t="s">
        <v>12</v>
      </c>
      <c r="L34" s="2">
        <v>3981697</v>
      </c>
      <c r="M34" s="21"/>
      <c r="N34" s="17">
        <f t="shared" si="16"/>
        <v>3520376</v>
      </c>
      <c r="O34" s="18">
        <f t="shared" si="17"/>
        <v>461321</v>
      </c>
      <c r="P34" s="15">
        <f t="shared" si="18"/>
        <v>461321</v>
      </c>
      <c r="Q34" s="16">
        <f t="shared" si="19"/>
        <v>212817065041</v>
      </c>
    </row>
    <row r="35" spans="1:17" ht="15.75" x14ac:dyDescent="0.25">
      <c r="A35" s="2" t="s">
        <v>13</v>
      </c>
      <c r="B35" s="2">
        <v>499730</v>
      </c>
      <c r="C35" s="21"/>
      <c r="D35" s="17">
        <f t="shared" si="12"/>
        <v>521713.67007971695</v>
      </c>
      <c r="E35" s="15">
        <f t="shared" si="13"/>
        <v>-21983.670079716947</v>
      </c>
      <c r="F35" s="18">
        <f t="shared" si="14"/>
        <v>21983.670079716947</v>
      </c>
      <c r="G35" s="16">
        <f t="shared" si="15"/>
        <v>483281750.17384213</v>
      </c>
      <c r="K35" s="2" t="s">
        <v>13</v>
      </c>
      <c r="L35" s="2">
        <v>4443018</v>
      </c>
      <c r="M35" s="21"/>
      <c r="N35" s="17">
        <f t="shared" si="16"/>
        <v>3981697</v>
      </c>
      <c r="O35" s="18">
        <f t="shared" si="17"/>
        <v>461321</v>
      </c>
      <c r="P35" s="15">
        <f t="shared" si="18"/>
        <v>461321</v>
      </c>
      <c r="Q35" s="16">
        <f t="shared" si="19"/>
        <v>212817065041</v>
      </c>
    </row>
    <row r="36" spans="1:17" ht="15.75" x14ac:dyDescent="0.25">
      <c r="A36" s="2" t="s">
        <v>17</v>
      </c>
      <c r="B36" s="2"/>
      <c r="C36" s="21"/>
      <c r="D36" s="17">
        <f t="shared" si="12"/>
        <v>500488.90895682003</v>
      </c>
      <c r="E36" s="15">
        <f t="shared" si="13"/>
        <v>-500488.90895682003</v>
      </c>
      <c r="F36" s="18">
        <f t="shared" si="14"/>
        <v>500488.90895682003</v>
      </c>
      <c r="G36" s="16">
        <f t="shared" si="15"/>
        <v>250489147988.78809</v>
      </c>
      <c r="K36" s="2" t="s">
        <v>17</v>
      </c>
      <c r="L36" s="2"/>
      <c r="M36" s="21"/>
      <c r="N36" s="17">
        <f t="shared" si="16"/>
        <v>4443018</v>
      </c>
      <c r="O36" s="18">
        <f t="shared" si="17"/>
        <v>-4443018</v>
      </c>
      <c r="P36" s="15">
        <f t="shared" si="18"/>
        <v>4443018</v>
      </c>
      <c r="Q36" s="16">
        <f t="shared" si="19"/>
        <v>19740408948324</v>
      </c>
    </row>
    <row r="37" spans="1:17" ht="15.75" x14ac:dyDescent="0.25">
      <c r="A37" s="2" t="s">
        <v>18</v>
      </c>
      <c r="B37" s="2"/>
      <c r="C37" s="22"/>
      <c r="D37" s="17">
        <f t="shared" si="12"/>
        <v>155873.17876590855</v>
      </c>
      <c r="E37" s="15">
        <f t="shared" si="13"/>
        <v>-155873.17876590855</v>
      </c>
      <c r="F37" s="18">
        <f t="shared" si="14"/>
        <v>155873.17876590855</v>
      </c>
      <c r="G37" s="16">
        <f t="shared" si="15"/>
        <v>24296447858.588886</v>
      </c>
      <c r="K37" s="2" t="s">
        <v>18</v>
      </c>
      <c r="L37" s="2"/>
      <c r="M37" s="22"/>
      <c r="N37" s="17">
        <f t="shared" si="16"/>
        <v>0</v>
      </c>
      <c r="O37" s="18">
        <f t="shared" si="17"/>
        <v>0</v>
      </c>
      <c r="P37" s="15">
        <f t="shared" si="18"/>
        <v>0</v>
      </c>
      <c r="Q37" s="16">
        <f t="shared" si="19"/>
        <v>0</v>
      </c>
    </row>
  </sheetData>
  <pageMargins left="0.7" right="0.7" top="0.75" bottom="0.75" header="0.3" footer="0.3"/>
  <ignoredErrors>
    <ignoredError sqref="D6:D15 N6:N15 N26:N35 D26:D3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7A750-AFAD-4ABA-BC96-35F7D1CD893D}">
  <dimension ref="A1:R37"/>
  <sheetViews>
    <sheetView topLeftCell="C1" workbookViewId="0">
      <selection activeCell="C24" sqref="C24"/>
    </sheetView>
  </sheetViews>
  <sheetFormatPr defaultRowHeight="15" x14ac:dyDescent="0.25"/>
  <cols>
    <col min="1" max="1" width="8.5703125" bestFit="1" customWidth="1"/>
    <col min="2" max="2" width="19.42578125" bestFit="1" customWidth="1"/>
    <col min="3" max="3" width="13.7109375" customWidth="1"/>
    <col min="4" max="4" width="11.5703125" customWidth="1"/>
    <col min="5" max="5" width="9.28515625" bestFit="1" customWidth="1"/>
    <col min="6" max="6" width="11.5703125" customWidth="1"/>
    <col min="7" max="7" width="14.7109375" bestFit="1" customWidth="1"/>
    <col min="12" max="12" width="21.140625" bestFit="1" customWidth="1"/>
    <col min="13" max="13" width="13.85546875" customWidth="1"/>
    <col min="14" max="14" width="11.28515625" customWidth="1"/>
    <col min="15" max="15" width="10.7109375" customWidth="1"/>
    <col min="17" max="17" width="15.42578125" customWidth="1"/>
  </cols>
  <sheetData>
    <row r="1" spans="1:18" x14ac:dyDescent="0.25">
      <c r="C1" s="25">
        <f>SUM(C3:C5)</f>
        <v>0.4</v>
      </c>
      <c r="D1" t="s">
        <v>25</v>
      </c>
      <c r="E1" s="7"/>
      <c r="F1" s="24">
        <f t="shared" ref="F1:G1" si="0">AVERAGE(F6:F17)</f>
        <v>198357.33333333334</v>
      </c>
      <c r="G1" s="7">
        <f t="shared" si="0"/>
        <v>81754821559.5</v>
      </c>
      <c r="H1" s="10">
        <f>SQRT(G1)</f>
        <v>285928.00065663381</v>
      </c>
      <c r="M1" s="25">
        <f>SUM(M3:M5)</f>
        <v>0.5</v>
      </c>
      <c r="N1" t="s">
        <v>25</v>
      </c>
      <c r="P1" s="10">
        <f t="shared" ref="P1:Q1" si="1">AVERAGE(P6:P17)</f>
        <v>26967.583333333332</v>
      </c>
      <c r="Q1" s="23">
        <f t="shared" si="1"/>
        <v>1265143606.25</v>
      </c>
      <c r="R1" s="10">
        <f>SQRT(Q1)</f>
        <v>35568.85725251797</v>
      </c>
    </row>
    <row r="2" spans="1:18" ht="30.75" customHeight="1" x14ac:dyDescent="0.25">
      <c r="A2" s="3" t="s">
        <v>19</v>
      </c>
      <c r="B2" s="5" t="s">
        <v>14</v>
      </c>
      <c r="C2" s="5" t="s">
        <v>28</v>
      </c>
      <c r="D2" s="6" t="s">
        <v>24</v>
      </c>
      <c r="E2" s="6" t="s">
        <v>21</v>
      </c>
      <c r="F2" s="6" t="s">
        <v>23</v>
      </c>
      <c r="G2" s="6" t="s">
        <v>22</v>
      </c>
      <c r="H2" s="9" t="s">
        <v>26</v>
      </c>
      <c r="K2" s="3" t="s">
        <v>19</v>
      </c>
      <c r="L2" s="3" t="s">
        <v>15</v>
      </c>
      <c r="M2" s="5" t="s">
        <v>28</v>
      </c>
      <c r="N2" s="6" t="s">
        <v>24</v>
      </c>
      <c r="O2" s="6" t="s">
        <v>21</v>
      </c>
      <c r="P2" s="6" t="s">
        <v>23</v>
      </c>
      <c r="Q2" s="6" t="s">
        <v>22</v>
      </c>
      <c r="R2" s="9" t="s">
        <v>26</v>
      </c>
    </row>
    <row r="3" spans="1:18" ht="15.75" x14ac:dyDescent="0.25">
      <c r="A3" s="2" t="s">
        <v>0</v>
      </c>
      <c r="B3" s="2">
        <v>446145</v>
      </c>
      <c r="C3" s="20">
        <v>0.4</v>
      </c>
      <c r="D3" s="11"/>
      <c r="E3" s="12"/>
      <c r="F3" s="12"/>
      <c r="G3" s="13"/>
      <c r="K3" s="2" t="s">
        <v>0</v>
      </c>
      <c r="L3" s="2">
        <v>45009</v>
      </c>
      <c r="M3" s="20">
        <v>0.5</v>
      </c>
      <c r="N3" s="11"/>
      <c r="O3" s="12"/>
      <c r="P3" s="12"/>
      <c r="Q3" s="13"/>
    </row>
    <row r="4" spans="1:18" ht="15.75" x14ac:dyDescent="0.25">
      <c r="A4" s="2" t="s">
        <v>1</v>
      </c>
      <c r="B4" s="2">
        <v>453479</v>
      </c>
      <c r="C4" s="21"/>
      <c r="D4" s="14"/>
      <c r="E4" s="15"/>
      <c r="F4" s="15"/>
      <c r="G4" s="16"/>
      <c r="K4" s="2" t="s">
        <v>1</v>
      </c>
      <c r="L4" s="2">
        <v>76297</v>
      </c>
      <c r="M4" s="21"/>
      <c r="N4" s="14"/>
      <c r="O4" s="15"/>
      <c r="P4" s="15"/>
      <c r="Q4" s="16"/>
    </row>
    <row r="5" spans="1:18" ht="15.75" x14ac:dyDescent="0.25">
      <c r="A5" s="2" t="s">
        <v>2</v>
      </c>
      <c r="B5" s="2">
        <v>508783</v>
      </c>
      <c r="C5" s="21"/>
      <c r="D5" s="14"/>
      <c r="E5" s="15"/>
      <c r="F5" s="15"/>
      <c r="G5" s="16"/>
      <c r="K5" s="2" t="s">
        <v>2</v>
      </c>
      <c r="L5" s="2">
        <v>92258</v>
      </c>
      <c r="M5" s="21"/>
      <c r="N5" s="14"/>
      <c r="O5" s="15"/>
      <c r="P5" s="15"/>
      <c r="Q5" s="16"/>
    </row>
    <row r="6" spans="1:18" ht="15.75" x14ac:dyDescent="0.25">
      <c r="A6" s="2" t="s">
        <v>3</v>
      </c>
      <c r="B6" s="2">
        <v>554686</v>
      </c>
      <c r="C6" s="21"/>
      <c r="D6" s="17">
        <f>SUMPRODUCT(B3:B5,$C$3:$C$5)/SUM($C$3:$C$5)</f>
        <v>446145</v>
      </c>
      <c r="E6" s="18">
        <f>B6-D6</f>
        <v>108541</v>
      </c>
      <c r="F6" s="18">
        <f>ABS(E6)</f>
        <v>108541</v>
      </c>
      <c r="G6" s="19">
        <f>E6^2</f>
        <v>11781148681</v>
      </c>
      <c r="K6" s="2" t="s">
        <v>3</v>
      </c>
      <c r="L6" s="2">
        <v>79944</v>
      </c>
      <c r="M6" s="21"/>
      <c r="N6" s="17">
        <f>SUMPRODUCT(L3:L5,$M$3:$M$5)/SUM($M$3:$M$5)</f>
        <v>45009</v>
      </c>
      <c r="O6" s="18">
        <f>L6-N6</f>
        <v>34935</v>
      </c>
      <c r="P6" s="18">
        <f>ABS(O6)</f>
        <v>34935</v>
      </c>
      <c r="Q6" s="19">
        <f>O6^2</f>
        <v>1220454225</v>
      </c>
    </row>
    <row r="7" spans="1:18" ht="15.75" x14ac:dyDescent="0.25">
      <c r="A7" s="2" t="s">
        <v>4</v>
      </c>
      <c r="B7" s="2">
        <v>596142</v>
      </c>
      <c r="C7" s="21"/>
      <c r="D7" s="17">
        <f t="shared" ref="D7:D17" si="2">SUMPRODUCT(B4:B6,$C$3:$C$5)/SUM($C$3:$C$5)</f>
        <v>453479</v>
      </c>
      <c r="E7" s="18">
        <f t="shared" ref="E7:E17" si="3">B7-D7</f>
        <v>142663</v>
      </c>
      <c r="F7" s="18">
        <f t="shared" ref="F7:F17" si="4">ABS(E7)</f>
        <v>142663</v>
      </c>
      <c r="G7" s="19">
        <f t="shared" ref="G7:G17" si="5">E7^2</f>
        <v>20352731569</v>
      </c>
      <c r="K7" s="2" t="s">
        <v>4</v>
      </c>
      <c r="L7" s="2">
        <v>77050</v>
      </c>
      <c r="M7" s="21"/>
      <c r="N7" s="17">
        <f t="shared" ref="N7:N17" si="6">SUMPRODUCT(L4:L6,$M$3:$M$5)/SUM($M$3:$M$5)</f>
        <v>76297</v>
      </c>
      <c r="O7" s="18">
        <f t="shared" ref="O7:O17" si="7">L7-N7</f>
        <v>753</v>
      </c>
      <c r="P7" s="18">
        <f t="shared" ref="P7:P17" si="8">ABS(O7)</f>
        <v>753</v>
      </c>
      <c r="Q7" s="19">
        <f t="shared" ref="Q7:Q17" si="9">O7^2</f>
        <v>567009</v>
      </c>
    </row>
    <row r="8" spans="1:18" ht="15.75" x14ac:dyDescent="0.25">
      <c r="A8" s="2" t="s">
        <v>5</v>
      </c>
      <c r="B8" s="2">
        <v>622470</v>
      </c>
      <c r="C8" s="21"/>
      <c r="D8" s="17">
        <f t="shared" si="2"/>
        <v>508783</v>
      </c>
      <c r="E8" s="18">
        <f t="shared" si="3"/>
        <v>113687</v>
      </c>
      <c r="F8" s="18">
        <f t="shared" si="4"/>
        <v>113687</v>
      </c>
      <c r="G8" s="19">
        <f t="shared" si="5"/>
        <v>12924733969</v>
      </c>
      <c r="K8" s="2" t="s">
        <v>5</v>
      </c>
      <c r="L8" s="2">
        <v>85782</v>
      </c>
      <c r="M8" s="21"/>
      <c r="N8" s="17">
        <f t="shared" si="6"/>
        <v>92258</v>
      </c>
      <c r="O8" s="18">
        <f t="shared" si="7"/>
        <v>-6476</v>
      </c>
      <c r="P8" s="18">
        <f t="shared" si="8"/>
        <v>6476</v>
      </c>
      <c r="Q8" s="19">
        <f t="shared" si="9"/>
        <v>41938576</v>
      </c>
    </row>
    <row r="9" spans="1:18" ht="15.75" x14ac:dyDescent="0.25">
      <c r="A9" s="2" t="s">
        <v>6</v>
      </c>
      <c r="B9" s="2">
        <v>653053</v>
      </c>
      <c r="C9" s="21"/>
      <c r="D9" s="17">
        <f t="shared" si="2"/>
        <v>554686</v>
      </c>
      <c r="E9" s="18">
        <f t="shared" si="3"/>
        <v>98367</v>
      </c>
      <c r="F9" s="18">
        <f t="shared" si="4"/>
        <v>98367</v>
      </c>
      <c r="G9" s="19">
        <f t="shared" si="5"/>
        <v>9676066689</v>
      </c>
      <c r="K9" s="2" t="s">
        <v>6</v>
      </c>
      <c r="L9" s="2">
        <v>103124</v>
      </c>
      <c r="M9" s="21"/>
      <c r="N9" s="17">
        <f t="shared" si="6"/>
        <v>79944</v>
      </c>
      <c r="O9" s="18">
        <f t="shared" si="7"/>
        <v>23180</v>
      </c>
      <c r="P9" s="18">
        <f t="shared" si="8"/>
        <v>23180</v>
      </c>
      <c r="Q9" s="19">
        <f t="shared" si="9"/>
        <v>537312400</v>
      </c>
    </row>
    <row r="10" spans="1:18" ht="15.75" x14ac:dyDescent="0.25">
      <c r="A10" s="2" t="s">
        <v>7</v>
      </c>
      <c r="B10" s="2">
        <v>758727</v>
      </c>
      <c r="C10" s="21"/>
      <c r="D10" s="17">
        <f t="shared" si="2"/>
        <v>596142</v>
      </c>
      <c r="E10" s="18">
        <f t="shared" si="3"/>
        <v>162585</v>
      </c>
      <c r="F10" s="18">
        <f t="shared" si="4"/>
        <v>162585</v>
      </c>
      <c r="G10" s="19">
        <f t="shared" si="5"/>
        <v>26433882225</v>
      </c>
      <c r="K10" s="2" t="s">
        <v>7</v>
      </c>
      <c r="L10" s="2">
        <v>108271</v>
      </c>
      <c r="M10" s="21"/>
      <c r="N10" s="17">
        <f t="shared" si="6"/>
        <v>77050</v>
      </c>
      <c r="O10" s="18">
        <f t="shared" si="7"/>
        <v>31221</v>
      </c>
      <c r="P10" s="18">
        <f t="shared" si="8"/>
        <v>31221</v>
      </c>
      <c r="Q10" s="19">
        <f t="shared" si="9"/>
        <v>974750841</v>
      </c>
    </row>
    <row r="11" spans="1:18" ht="15.75" x14ac:dyDescent="0.25">
      <c r="A11" s="2" t="s">
        <v>8</v>
      </c>
      <c r="B11" s="2">
        <v>748366</v>
      </c>
      <c r="C11" s="21"/>
      <c r="D11" s="17">
        <f t="shared" si="2"/>
        <v>622470</v>
      </c>
      <c r="E11" s="18">
        <f t="shared" si="3"/>
        <v>125896</v>
      </c>
      <c r="F11" s="18">
        <f t="shared" si="4"/>
        <v>125896</v>
      </c>
      <c r="G11" s="19">
        <f t="shared" si="5"/>
        <v>15849802816</v>
      </c>
      <c r="K11" s="2" t="s">
        <v>8</v>
      </c>
      <c r="L11" s="2">
        <v>96865</v>
      </c>
      <c r="M11" s="21"/>
      <c r="N11" s="17">
        <f t="shared" si="6"/>
        <v>85782</v>
      </c>
      <c r="O11" s="18">
        <f t="shared" si="7"/>
        <v>11083</v>
      </c>
      <c r="P11" s="18">
        <f t="shared" si="8"/>
        <v>11083</v>
      </c>
      <c r="Q11" s="19">
        <f t="shared" si="9"/>
        <v>122832889</v>
      </c>
    </row>
    <row r="12" spans="1:18" ht="15.75" x14ac:dyDescent="0.25">
      <c r="A12" s="2" t="s">
        <v>9</v>
      </c>
      <c r="B12" s="2">
        <v>676192</v>
      </c>
      <c r="C12" s="21"/>
      <c r="D12" s="17">
        <f t="shared" si="2"/>
        <v>653053</v>
      </c>
      <c r="E12" s="18">
        <f t="shared" si="3"/>
        <v>23139</v>
      </c>
      <c r="F12" s="18">
        <f t="shared" si="4"/>
        <v>23139</v>
      </c>
      <c r="G12" s="19">
        <f t="shared" si="5"/>
        <v>535413321</v>
      </c>
      <c r="K12" s="2" t="s">
        <v>9</v>
      </c>
      <c r="L12" s="2">
        <v>99933</v>
      </c>
      <c r="M12" s="21"/>
      <c r="N12" s="17">
        <f t="shared" si="6"/>
        <v>103124</v>
      </c>
      <c r="O12" s="18">
        <f t="shared" si="7"/>
        <v>-3191</v>
      </c>
      <c r="P12" s="18">
        <f t="shared" si="8"/>
        <v>3191</v>
      </c>
      <c r="Q12" s="19">
        <f t="shared" si="9"/>
        <v>10182481</v>
      </c>
    </row>
    <row r="13" spans="1:18" ht="15.75" x14ac:dyDescent="0.25">
      <c r="A13" s="2" t="s">
        <v>10</v>
      </c>
      <c r="B13" s="2">
        <v>677311</v>
      </c>
      <c r="C13" s="21"/>
      <c r="D13" s="17">
        <f t="shared" si="2"/>
        <v>758726.99999999988</v>
      </c>
      <c r="E13" s="18">
        <f t="shared" si="3"/>
        <v>-81415.999999999884</v>
      </c>
      <c r="F13" s="18">
        <f t="shared" si="4"/>
        <v>81415.999999999884</v>
      </c>
      <c r="G13" s="19">
        <f t="shared" si="5"/>
        <v>6628565055.9999809</v>
      </c>
      <c r="K13" s="2" t="s">
        <v>10</v>
      </c>
      <c r="L13" s="2">
        <v>60713</v>
      </c>
      <c r="M13" s="21"/>
      <c r="N13" s="17">
        <f t="shared" si="6"/>
        <v>108271</v>
      </c>
      <c r="O13" s="18">
        <f t="shared" si="7"/>
        <v>-47558</v>
      </c>
      <c r="P13" s="18">
        <f t="shared" si="8"/>
        <v>47558</v>
      </c>
      <c r="Q13" s="19">
        <f t="shared" si="9"/>
        <v>2261763364</v>
      </c>
    </row>
    <row r="14" spans="1:18" ht="15.75" x14ac:dyDescent="0.25">
      <c r="A14" s="2" t="s">
        <v>12</v>
      </c>
      <c r="B14" s="2">
        <v>627593</v>
      </c>
      <c r="C14" s="21"/>
      <c r="D14" s="17">
        <f t="shared" si="2"/>
        <v>748366</v>
      </c>
      <c r="E14" s="18">
        <f t="shared" si="3"/>
        <v>-120773</v>
      </c>
      <c r="F14" s="18">
        <f t="shared" si="4"/>
        <v>120773</v>
      </c>
      <c r="G14" s="19">
        <f t="shared" si="5"/>
        <v>14586117529</v>
      </c>
      <c r="K14" s="2" t="s">
        <v>12</v>
      </c>
      <c r="L14" s="2">
        <v>76505</v>
      </c>
      <c r="M14" s="21"/>
      <c r="N14" s="17">
        <f t="shared" si="6"/>
        <v>96865</v>
      </c>
      <c r="O14" s="18">
        <f t="shared" si="7"/>
        <v>-20360</v>
      </c>
      <c r="P14" s="18">
        <f t="shared" si="8"/>
        <v>20360</v>
      </c>
      <c r="Q14" s="19">
        <f t="shared" si="9"/>
        <v>414529600</v>
      </c>
    </row>
    <row r="15" spans="1:18" ht="15.75" x14ac:dyDescent="0.25">
      <c r="A15" s="2" t="s">
        <v>13</v>
      </c>
      <c r="B15" s="2">
        <v>577875</v>
      </c>
      <c r="C15" s="21"/>
      <c r="D15" s="17">
        <f t="shared" si="2"/>
        <v>676191.99999999988</v>
      </c>
      <c r="E15" s="18">
        <f t="shared" si="3"/>
        <v>-98316.999999999884</v>
      </c>
      <c r="F15" s="18">
        <f t="shared" si="4"/>
        <v>98316.999999999884</v>
      </c>
      <c r="G15" s="19">
        <f t="shared" si="5"/>
        <v>9666232488.9999771</v>
      </c>
      <c r="K15" s="2" t="s">
        <v>13</v>
      </c>
      <c r="L15" s="2">
        <v>92297</v>
      </c>
      <c r="M15" s="21"/>
      <c r="N15" s="17">
        <f t="shared" si="6"/>
        <v>99933</v>
      </c>
      <c r="O15" s="18">
        <f t="shared" si="7"/>
        <v>-7636</v>
      </c>
      <c r="P15" s="18">
        <f t="shared" si="8"/>
        <v>7636</v>
      </c>
      <c r="Q15" s="19">
        <f t="shared" si="9"/>
        <v>58308496</v>
      </c>
    </row>
    <row r="16" spans="1:18" ht="15.75" x14ac:dyDescent="0.25">
      <c r="A16" s="2" t="s">
        <v>17</v>
      </c>
      <c r="B16" s="2"/>
      <c r="C16" s="21"/>
      <c r="D16" s="17">
        <f t="shared" si="2"/>
        <v>677311</v>
      </c>
      <c r="E16" s="18">
        <f t="shared" si="3"/>
        <v>-677311</v>
      </c>
      <c r="F16" s="18">
        <f t="shared" si="4"/>
        <v>677311</v>
      </c>
      <c r="G16" s="19">
        <f t="shared" si="5"/>
        <v>458750190721</v>
      </c>
      <c r="K16" s="2" t="s">
        <v>17</v>
      </c>
      <c r="L16" s="2"/>
      <c r="M16" s="21"/>
      <c r="N16" s="17">
        <f t="shared" si="6"/>
        <v>60713</v>
      </c>
      <c r="O16" s="18">
        <f t="shared" si="7"/>
        <v>-60713</v>
      </c>
      <c r="P16" s="18">
        <f t="shared" si="8"/>
        <v>60713</v>
      </c>
      <c r="Q16" s="19">
        <f t="shared" si="9"/>
        <v>3686068369</v>
      </c>
    </row>
    <row r="17" spans="1:18" ht="15.75" x14ac:dyDescent="0.25">
      <c r="A17" s="2" t="s">
        <v>18</v>
      </c>
      <c r="B17" s="2"/>
      <c r="C17" s="22"/>
      <c r="D17" s="17">
        <f t="shared" si="2"/>
        <v>627593</v>
      </c>
      <c r="E17" s="18">
        <f t="shared" si="3"/>
        <v>-627593</v>
      </c>
      <c r="F17" s="18">
        <f t="shared" si="4"/>
        <v>627593</v>
      </c>
      <c r="G17" s="19">
        <f t="shared" si="5"/>
        <v>393872973649</v>
      </c>
      <c r="K17" s="2" t="s">
        <v>18</v>
      </c>
      <c r="L17" s="2"/>
      <c r="M17" s="22"/>
      <c r="N17" s="17">
        <f t="shared" si="6"/>
        <v>76505</v>
      </c>
      <c r="O17" s="18">
        <f t="shared" si="7"/>
        <v>-76505</v>
      </c>
      <c r="P17" s="18">
        <f t="shared" si="8"/>
        <v>76505</v>
      </c>
      <c r="Q17" s="19">
        <f t="shared" si="9"/>
        <v>5853015025</v>
      </c>
    </row>
    <row r="18" spans="1:18" ht="15.75" x14ac:dyDescent="0.25">
      <c r="A18" s="8"/>
      <c r="B18" s="8"/>
      <c r="C18" s="8"/>
      <c r="F18" s="7"/>
      <c r="K18" s="8"/>
      <c r="L18" s="8"/>
      <c r="M18" s="8"/>
      <c r="P18" s="7"/>
    </row>
    <row r="21" spans="1:18" x14ac:dyDescent="0.25">
      <c r="C21" s="25">
        <f>SUM(C23:C25)</f>
        <v>0.5</v>
      </c>
      <c r="D21" t="s">
        <v>25</v>
      </c>
      <c r="E21" s="7"/>
      <c r="F21" s="24">
        <f t="shared" ref="F21:G21" si="10">AVERAGE(F26:F37)</f>
        <v>171153.66666666666</v>
      </c>
      <c r="G21" s="7">
        <f t="shared" si="10"/>
        <v>53783812260.333336</v>
      </c>
      <c r="H21" s="10">
        <f>SQRT(G21)</f>
        <v>231913.37231891855</v>
      </c>
      <c r="M21" s="25">
        <f>SUM(M23:M25)</f>
        <v>0.5</v>
      </c>
      <c r="N21" t="s">
        <v>25</v>
      </c>
      <c r="P21" s="10">
        <f t="shared" ref="P21:Q21" si="11">AVERAGE(P26:P37)</f>
        <v>1232700.4166666667</v>
      </c>
      <c r="Q21">
        <f t="shared" si="11"/>
        <v>2888085601912.5835</v>
      </c>
      <c r="R21" s="10">
        <f>SQRT(Q21)</f>
        <v>1699436.8484626263</v>
      </c>
    </row>
    <row r="22" spans="1:18" ht="45" x14ac:dyDescent="0.25">
      <c r="A22" s="3" t="s">
        <v>19</v>
      </c>
      <c r="B22" s="3" t="s">
        <v>11</v>
      </c>
      <c r="C22" s="5" t="s">
        <v>28</v>
      </c>
      <c r="D22" s="6" t="s">
        <v>24</v>
      </c>
      <c r="E22" s="6" t="s">
        <v>21</v>
      </c>
      <c r="F22" s="6" t="s">
        <v>23</v>
      </c>
      <c r="G22" s="6" t="s">
        <v>22</v>
      </c>
      <c r="H22" s="9" t="s">
        <v>26</v>
      </c>
      <c r="K22" s="3" t="s">
        <v>19</v>
      </c>
      <c r="L22" s="3" t="s">
        <v>16</v>
      </c>
      <c r="M22" s="5" t="s">
        <v>28</v>
      </c>
      <c r="N22" s="6" t="s">
        <v>24</v>
      </c>
      <c r="O22" s="6" t="s">
        <v>21</v>
      </c>
      <c r="P22" s="6" t="s">
        <v>23</v>
      </c>
      <c r="Q22" s="6" t="s">
        <v>22</v>
      </c>
      <c r="R22" s="9" t="s">
        <v>26</v>
      </c>
    </row>
    <row r="23" spans="1:18" ht="15.75" x14ac:dyDescent="0.25">
      <c r="A23" s="2" t="s">
        <v>0</v>
      </c>
      <c r="B23" s="2">
        <v>173214</v>
      </c>
      <c r="C23" s="20">
        <v>0.5</v>
      </c>
      <c r="D23" s="11"/>
      <c r="E23" s="12"/>
      <c r="F23" s="12"/>
      <c r="G23" s="13"/>
      <c r="K23" s="2" t="s">
        <v>0</v>
      </c>
      <c r="L23" s="2">
        <v>1140058</v>
      </c>
      <c r="M23" s="20">
        <v>0.5</v>
      </c>
      <c r="N23" s="11"/>
      <c r="O23" s="12"/>
      <c r="P23" s="12"/>
      <c r="Q23" s="13"/>
    </row>
    <row r="24" spans="1:18" ht="15.75" x14ac:dyDescent="0.25">
      <c r="A24" s="2" t="s">
        <v>1</v>
      </c>
      <c r="B24" s="2">
        <v>269967</v>
      </c>
      <c r="C24" s="21"/>
      <c r="D24" s="14"/>
      <c r="E24" s="15"/>
      <c r="F24" s="15"/>
      <c r="G24" s="16"/>
      <c r="K24" s="2" t="s">
        <v>1</v>
      </c>
      <c r="L24" s="2">
        <v>1539590</v>
      </c>
      <c r="M24" s="21"/>
      <c r="N24" s="14"/>
      <c r="O24" s="15"/>
      <c r="P24" s="15"/>
      <c r="Q24" s="16"/>
    </row>
    <row r="25" spans="1:18" ht="15.75" x14ac:dyDescent="0.25">
      <c r="A25" s="2" t="s">
        <v>2</v>
      </c>
      <c r="B25" s="2">
        <v>361753</v>
      </c>
      <c r="C25" s="21"/>
      <c r="D25" s="14"/>
      <c r="E25" s="15"/>
      <c r="F25" s="15"/>
      <c r="G25" s="16"/>
      <c r="K25" s="2" t="s">
        <v>2</v>
      </c>
      <c r="L25" s="2">
        <v>1975111</v>
      </c>
      <c r="M25" s="21"/>
      <c r="N25" s="14"/>
      <c r="O25" s="15"/>
      <c r="P25" s="15"/>
      <c r="Q25" s="16"/>
    </row>
    <row r="26" spans="1:18" ht="15.75" x14ac:dyDescent="0.25">
      <c r="A26" s="2" t="s">
        <v>3</v>
      </c>
      <c r="B26" s="2">
        <v>303088</v>
      </c>
      <c r="C26" s="21"/>
      <c r="D26" s="17">
        <f>SUMPRODUCT(B23:B25,$C$23:$C$25)/SUM($C$23:$C$25)</f>
        <v>173214</v>
      </c>
      <c r="E26" s="15">
        <f>B26-D26</f>
        <v>129874</v>
      </c>
      <c r="F26" s="18">
        <f>ABS(E26)</f>
        <v>129874</v>
      </c>
      <c r="G26" s="16">
        <f>E26^2</f>
        <v>16867255876</v>
      </c>
      <c r="K26" s="2" t="s">
        <v>3</v>
      </c>
      <c r="L26" s="2">
        <v>1960941</v>
      </c>
      <c r="M26" s="21"/>
      <c r="N26" s="17">
        <f>SUMPRODUCT(L23:L25,$M$23:$M$25)/SUM($M$23:$M$25)</f>
        <v>1140058</v>
      </c>
      <c r="O26" s="18">
        <f>L26-N26</f>
        <v>820883</v>
      </c>
      <c r="P26" s="15">
        <f>ABS(O26)</f>
        <v>820883</v>
      </c>
      <c r="Q26" s="16">
        <f>O26^2</f>
        <v>673848899689</v>
      </c>
    </row>
    <row r="27" spans="1:18" ht="15.75" x14ac:dyDescent="0.25">
      <c r="A27" s="2" t="s">
        <v>4</v>
      </c>
      <c r="B27" s="2">
        <v>353392</v>
      </c>
      <c r="C27" s="21"/>
      <c r="D27" s="17">
        <f t="shared" ref="D27:D37" si="12">SUMPRODUCT(B24:B26,$C$23:$C$25)/SUM($C$23:$C$25)</f>
        <v>269967</v>
      </c>
      <c r="E27" s="15">
        <f t="shared" ref="E27:E37" si="13">B27-D27</f>
        <v>83425</v>
      </c>
      <c r="F27" s="18">
        <f t="shared" ref="F27:F37" si="14">ABS(E27)</f>
        <v>83425</v>
      </c>
      <c r="G27" s="16">
        <f t="shared" ref="G27:G37" si="15">E27^2</f>
        <v>6959730625</v>
      </c>
      <c r="K27" s="2" t="s">
        <v>4</v>
      </c>
      <c r="L27" s="2">
        <v>2084000</v>
      </c>
      <c r="M27" s="21"/>
      <c r="N27" s="17">
        <f t="shared" ref="N27:N37" si="16">SUMPRODUCT(L24:L26,$M$23:$M$25)/SUM($M$23:$M$25)</f>
        <v>1539590</v>
      </c>
      <c r="O27" s="18">
        <f t="shared" ref="O27:O37" si="17">L27-N27</f>
        <v>544410</v>
      </c>
      <c r="P27" s="15">
        <f t="shared" ref="P27:P37" si="18">ABS(O27)</f>
        <v>544410</v>
      </c>
      <c r="Q27" s="16">
        <f t="shared" ref="Q27:Q37" si="19">O27^2</f>
        <v>296382248100</v>
      </c>
    </row>
    <row r="28" spans="1:18" ht="15.75" x14ac:dyDescent="0.25">
      <c r="A28" s="2" t="s">
        <v>5</v>
      </c>
      <c r="B28" s="2">
        <v>407957</v>
      </c>
      <c r="C28" s="21"/>
      <c r="D28" s="17">
        <f t="shared" si="12"/>
        <v>361753</v>
      </c>
      <c r="E28" s="15">
        <f t="shared" si="13"/>
        <v>46204</v>
      </c>
      <c r="F28" s="18">
        <f t="shared" si="14"/>
        <v>46204</v>
      </c>
      <c r="G28" s="16">
        <f t="shared" si="15"/>
        <v>2134809616</v>
      </c>
      <c r="K28" s="2" t="s">
        <v>5</v>
      </c>
      <c r="L28" s="2">
        <v>2457597</v>
      </c>
      <c r="M28" s="21"/>
      <c r="N28" s="17">
        <f t="shared" si="16"/>
        <v>1975111</v>
      </c>
      <c r="O28" s="18">
        <f t="shared" si="17"/>
        <v>482486</v>
      </c>
      <c r="P28" s="15">
        <f t="shared" si="18"/>
        <v>482486</v>
      </c>
      <c r="Q28" s="16">
        <f t="shared" si="19"/>
        <v>232792740196</v>
      </c>
    </row>
    <row r="29" spans="1:18" ht="15.75" x14ac:dyDescent="0.25">
      <c r="A29" s="2" t="s">
        <v>6</v>
      </c>
      <c r="B29" s="2">
        <v>404441</v>
      </c>
      <c r="C29" s="21"/>
      <c r="D29" s="17">
        <f t="shared" si="12"/>
        <v>303088</v>
      </c>
      <c r="E29" s="15">
        <f t="shared" si="13"/>
        <v>101353</v>
      </c>
      <c r="F29" s="18">
        <f t="shared" si="14"/>
        <v>101353</v>
      </c>
      <c r="G29" s="16">
        <f t="shared" si="15"/>
        <v>10272430609</v>
      </c>
      <c r="K29" s="2" t="s">
        <v>6</v>
      </c>
      <c r="L29" s="2">
        <v>2482876</v>
      </c>
      <c r="M29" s="21"/>
      <c r="N29" s="17">
        <f t="shared" si="16"/>
        <v>1960941</v>
      </c>
      <c r="O29" s="18">
        <f t="shared" si="17"/>
        <v>521935</v>
      </c>
      <c r="P29" s="15">
        <f t="shared" si="18"/>
        <v>521935</v>
      </c>
      <c r="Q29" s="16">
        <f t="shared" si="19"/>
        <v>272416144225</v>
      </c>
    </row>
    <row r="30" spans="1:18" ht="15.75" x14ac:dyDescent="0.25">
      <c r="A30" s="2" t="s">
        <v>7</v>
      </c>
      <c r="B30" s="2">
        <v>271894</v>
      </c>
      <c r="C30" s="21"/>
      <c r="D30" s="17">
        <f t="shared" si="12"/>
        <v>353392</v>
      </c>
      <c r="E30" s="15">
        <f t="shared" si="13"/>
        <v>-81498</v>
      </c>
      <c r="F30" s="18">
        <f t="shared" si="14"/>
        <v>81498</v>
      </c>
      <c r="G30" s="16">
        <f t="shared" si="15"/>
        <v>6641924004</v>
      </c>
      <c r="K30" s="2" t="s">
        <v>7</v>
      </c>
      <c r="L30" s="2">
        <v>2340277</v>
      </c>
      <c r="M30" s="21"/>
      <c r="N30" s="17">
        <f t="shared" si="16"/>
        <v>2084000</v>
      </c>
      <c r="O30" s="18">
        <f t="shared" si="17"/>
        <v>256277</v>
      </c>
      <c r="P30" s="15">
        <f t="shared" si="18"/>
        <v>256277</v>
      </c>
      <c r="Q30" s="16">
        <f t="shared" si="19"/>
        <v>65677900729</v>
      </c>
    </row>
    <row r="31" spans="1:18" ht="15.75" x14ac:dyDescent="0.25">
      <c r="A31" s="2" t="s">
        <v>8</v>
      </c>
      <c r="B31" s="2">
        <v>381002</v>
      </c>
      <c r="C31" s="21"/>
      <c r="D31" s="17">
        <f t="shared" si="12"/>
        <v>407957</v>
      </c>
      <c r="E31" s="15">
        <f t="shared" si="13"/>
        <v>-26955</v>
      </c>
      <c r="F31" s="18">
        <f t="shared" si="14"/>
        <v>26955</v>
      </c>
      <c r="G31" s="16">
        <f t="shared" si="15"/>
        <v>726572025</v>
      </c>
      <c r="K31" s="2" t="s">
        <v>8</v>
      </c>
      <c r="L31" s="2">
        <v>2815003</v>
      </c>
      <c r="M31" s="21"/>
      <c r="N31" s="17">
        <f t="shared" si="16"/>
        <v>2457597</v>
      </c>
      <c r="O31" s="18">
        <f t="shared" si="17"/>
        <v>357406</v>
      </c>
      <c r="P31" s="15">
        <f t="shared" si="18"/>
        <v>357406</v>
      </c>
      <c r="Q31" s="16">
        <f t="shared" si="19"/>
        <v>127739048836</v>
      </c>
    </row>
    <row r="32" spans="1:18" ht="15.75" x14ac:dyDescent="0.25">
      <c r="A32" s="2" t="s">
        <v>9</v>
      </c>
      <c r="B32" s="2">
        <v>567683</v>
      </c>
      <c r="C32" s="21"/>
      <c r="D32" s="17">
        <f t="shared" si="12"/>
        <v>404441</v>
      </c>
      <c r="E32" s="15">
        <f t="shared" si="13"/>
        <v>163242</v>
      </c>
      <c r="F32" s="18">
        <f t="shared" si="14"/>
        <v>163242</v>
      </c>
      <c r="G32" s="16">
        <f t="shared" si="15"/>
        <v>26647950564</v>
      </c>
      <c r="K32" s="2" t="s">
        <v>9</v>
      </c>
      <c r="L32" s="2">
        <v>3280841</v>
      </c>
      <c r="M32" s="21"/>
      <c r="N32" s="17">
        <f t="shared" si="16"/>
        <v>2482876</v>
      </c>
      <c r="O32" s="18">
        <f t="shared" si="17"/>
        <v>797965</v>
      </c>
      <c r="P32" s="15">
        <f t="shared" si="18"/>
        <v>797965</v>
      </c>
      <c r="Q32" s="16">
        <f t="shared" si="19"/>
        <v>636748141225</v>
      </c>
    </row>
    <row r="33" spans="1:17" ht="15.75" x14ac:dyDescent="0.25">
      <c r="A33" s="2" t="s">
        <v>10</v>
      </c>
      <c r="B33" s="2">
        <v>502169</v>
      </c>
      <c r="C33" s="21"/>
      <c r="D33" s="17">
        <f t="shared" si="12"/>
        <v>271894</v>
      </c>
      <c r="E33" s="15">
        <f t="shared" si="13"/>
        <v>230275</v>
      </c>
      <c r="F33" s="18">
        <f t="shared" si="14"/>
        <v>230275</v>
      </c>
      <c r="G33" s="16">
        <f t="shared" si="15"/>
        <v>53026575625</v>
      </c>
      <c r="K33" s="2" t="s">
        <v>10</v>
      </c>
      <c r="L33" s="2">
        <v>3520376</v>
      </c>
      <c r="M33" s="21"/>
      <c r="N33" s="17">
        <f t="shared" si="16"/>
        <v>2340277</v>
      </c>
      <c r="O33" s="18">
        <f t="shared" si="17"/>
        <v>1180099</v>
      </c>
      <c r="P33" s="15">
        <f t="shared" si="18"/>
        <v>1180099</v>
      </c>
      <c r="Q33" s="16">
        <f t="shared" si="19"/>
        <v>1392633649801</v>
      </c>
    </row>
    <row r="34" spans="1:17" ht="15.75" x14ac:dyDescent="0.25">
      <c r="A34" s="2" t="s">
        <v>12</v>
      </c>
      <c r="B34" s="2">
        <v>500949</v>
      </c>
      <c r="C34" s="21"/>
      <c r="D34" s="17">
        <f t="shared" si="12"/>
        <v>381002</v>
      </c>
      <c r="E34" s="15">
        <f t="shared" si="13"/>
        <v>119947</v>
      </c>
      <c r="F34" s="18">
        <f t="shared" si="14"/>
        <v>119947</v>
      </c>
      <c r="G34" s="16">
        <f t="shared" si="15"/>
        <v>14387282809</v>
      </c>
      <c r="K34" s="2" t="s">
        <v>12</v>
      </c>
      <c r="L34" s="2">
        <v>3981697</v>
      </c>
      <c r="M34" s="21"/>
      <c r="N34" s="17">
        <f t="shared" si="16"/>
        <v>2815003</v>
      </c>
      <c r="O34" s="18">
        <f t="shared" si="17"/>
        <v>1166694</v>
      </c>
      <c r="P34" s="15">
        <f t="shared" si="18"/>
        <v>1166694</v>
      </c>
      <c r="Q34" s="16">
        <f t="shared" si="19"/>
        <v>1361174889636</v>
      </c>
    </row>
    <row r="35" spans="1:17" ht="15.75" x14ac:dyDescent="0.25">
      <c r="A35" s="2" t="s">
        <v>13</v>
      </c>
      <c r="B35" s="2">
        <v>499730</v>
      </c>
      <c r="C35" s="21"/>
      <c r="D35" s="17">
        <f t="shared" si="12"/>
        <v>567683</v>
      </c>
      <c r="E35" s="15">
        <f t="shared" si="13"/>
        <v>-67953</v>
      </c>
      <c r="F35" s="18">
        <f t="shared" si="14"/>
        <v>67953</v>
      </c>
      <c r="G35" s="16">
        <f t="shared" si="15"/>
        <v>4617610209</v>
      </c>
      <c r="K35" s="2" t="s">
        <v>13</v>
      </c>
      <c r="L35" s="2">
        <v>4443018</v>
      </c>
      <c r="M35" s="21"/>
      <c r="N35" s="17">
        <f t="shared" si="16"/>
        <v>3280841</v>
      </c>
      <c r="O35" s="18">
        <f t="shared" si="17"/>
        <v>1162177</v>
      </c>
      <c r="P35" s="15">
        <f t="shared" si="18"/>
        <v>1162177</v>
      </c>
      <c r="Q35" s="16">
        <f t="shared" si="19"/>
        <v>1350655379329</v>
      </c>
    </row>
    <row r="36" spans="1:17" ht="15.75" x14ac:dyDescent="0.25">
      <c r="A36" s="2" t="s">
        <v>17</v>
      </c>
      <c r="B36" s="2"/>
      <c r="C36" s="21"/>
      <c r="D36" s="17">
        <f t="shared" si="12"/>
        <v>502169</v>
      </c>
      <c r="E36" s="15">
        <f t="shared" si="13"/>
        <v>-502169</v>
      </c>
      <c r="F36" s="18">
        <f t="shared" si="14"/>
        <v>502169</v>
      </c>
      <c r="G36" s="16">
        <f t="shared" si="15"/>
        <v>252173704561</v>
      </c>
      <c r="K36" s="2" t="s">
        <v>17</v>
      </c>
      <c r="L36" s="2"/>
      <c r="M36" s="21"/>
      <c r="N36" s="17">
        <f t="shared" si="16"/>
        <v>3520376</v>
      </c>
      <c r="O36" s="18">
        <f t="shared" si="17"/>
        <v>-3520376</v>
      </c>
      <c r="P36" s="15">
        <f t="shared" si="18"/>
        <v>3520376</v>
      </c>
      <c r="Q36" s="16">
        <f t="shared" si="19"/>
        <v>12393047181376</v>
      </c>
    </row>
    <row r="37" spans="1:17" ht="15.75" x14ac:dyDescent="0.25">
      <c r="A37" s="2" t="s">
        <v>18</v>
      </c>
      <c r="B37" s="2"/>
      <c r="C37" s="22"/>
      <c r="D37" s="17">
        <f t="shared" si="12"/>
        <v>500949</v>
      </c>
      <c r="E37" s="15">
        <f t="shared" si="13"/>
        <v>-500949</v>
      </c>
      <c r="F37" s="18">
        <f t="shared" si="14"/>
        <v>500949</v>
      </c>
      <c r="G37" s="16">
        <f t="shared" si="15"/>
        <v>250949900601</v>
      </c>
      <c r="K37" s="2" t="s">
        <v>18</v>
      </c>
      <c r="L37" s="2"/>
      <c r="M37" s="22"/>
      <c r="N37" s="17">
        <f t="shared" si="16"/>
        <v>3981697</v>
      </c>
      <c r="O37" s="18">
        <f t="shared" si="17"/>
        <v>-3981697</v>
      </c>
      <c r="P37" s="15">
        <f t="shared" si="18"/>
        <v>3981697</v>
      </c>
      <c r="Q37" s="16">
        <f t="shared" si="19"/>
        <v>15853910999809</v>
      </c>
    </row>
  </sheetData>
  <pageMargins left="0.7" right="0.7" top="0.75" bottom="0.75" header="0.3" footer="0.3"/>
  <ignoredErrors>
    <ignoredError sqref="D6:D15 N6:N15 D26:D35 N26:N3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Assignment</vt:lpstr>
      <vt:lpstr>AutomobileDataset</vt:lpstr>
      <vt:lpstr>Moving AVG</vt:lpstr>
      <vt:lpstr>Weighted Mov Avg</vt:lpstr>
      <vt:lpstr>WMA_ Solver</vt:lpstr>
      <vt:lpstr>Exponential Smoothing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Alok Yadav</dc:creator>
  <cp:lastModifiedBy>Vipin V</cp:lastModifiedBy>
  <dcterms:created xsi:type="dcterms:W3CDTF">2024-03-12T13:24:38Z</dcterms:created>
  <dcterms:modified xsi:type="dcterms:W3CDTF">2024-03-13T15:56:22Z</dcterms:modified>
</cp:coreProperties>
</file>