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pgl-my.sharepoint.com/personal/vdodda_spglobal_com/Documents/Desktop/Church/"/>
    </mc:Choice>
  </mc:AlternateContent>
  <xr:revisionPtr revIDLastSave="1753" documentId="11_EAF8AEC1016A80F1F79F087B2000E0A58ACF7799" xr6:coauthVersionLast="47" xr6:coauthVersionMax="47" xr10:uidLastSave="{04AC327F-E077-4E59-809D-49E929098B44}"/>
  <bookViews>
    <workbookView xWindow="28680" yWindow="-120" windowWidth="29040" windowHeight="16440" activeTab="6" xr2:uid="{00000000-000D-0000-FFFF-FFFF00000000}"/>
  </bookViews>
  <sheets>
    <sheet name="Families" sheetId="1" r:id="rId1"/>
    <sheet name="Children" sheetId="5" r:id="rId2"/>
    <sheet name="Youth Name" sheetId="3" r:id="rId3"/>
    <sheet name="Sheet1" sheetId="4" r:id="rId4"/>
    <sheet name="Fencing" sheetId="6" r:id="rId5"/>
    <sheet name="Sheet3" sheetId="7" r:id="rId6"/>
    <sheet name="Names" sheetId="8" r:id="rId7"/>
  </sheets>
  <definedNames>
    <definedName name="_xlnm._FilterDatabase" localSheetId="0" hidden="1">Families!$A$1:$F$58</definedName>
    <definedName name="_xlnm._FilterDatabase" localSheetId="6" hidden="1">Names!$A$1:$G$50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4" i="8" l="1"/>
  <c r="AB13" i="8"/>
  <c r="AA13" i="8"/>
  <c r="AB12" i="8"/>
  <c r="AB11" i="8"/>
  <c r="AB10" i="8"/>
  <c r="AB9" i="8"/>
  <c r="AB8" i="8"/>
  <c r="AB7" i="8"/>
  <c r="AB6" i="8"/>
  <c r="AB5" i="8"/>
  <c r="AB4" i="8"/>
  <c r="AA11" i="8"/>
  <c r="AA10" i="8"/>
  <c r="AA9" i="8"/>
  <c r="AA8" i="8"/>
  <c r="AA7" i="8"/>
  <c r="AA6" i="8"/>
  <c r="AA5" i="8"/>
  <c r="AA4" i="8"/>
  <c r="M2" i="4"/>
  <c r="Z14" i="8"/>
  <c r="Z19" i="8"/>
  <c r="Z21" i="8" s="1"/>
  <c r="Z23" i="8" s="1"/>
  <c r="Z12" i="8"/>
  <c r="N15" i="8"/>
  <c r="J81" i="8"/>
  <c r="J84" i="8" s="1"/>
  <c r="Q77" i="8"/>
  <c r="K63" i="8"/>
  <c r="K66" i="8" s="1"/>
  <c r="K68" i="8" s="1"/>
  <c r="J66" i="8"/>
  <c r="L63" i="8"/>
  <c r="L66" i="8" s="1"/>
  <c r="L68" i="8" s="1"/>
  <c r="M63" i="8"/>
  <c r="M64" i="8"/>
  <c r="M65" i="8"/>
  <c r="M67" i="8"/>
  <c r="O67" i="8" s="1"/>
  <c r="S11" i="8"/>
  <c r="S13" i="8" s="1"/>
  <c r="S15" i="8" s="1"/>
  <c r="V11" i="8"/>
  <c r="V13" i="8" s="1"/>
  <c r="W12" i="8"/>
  <c r="W10" i="8"/>
  <c r="AD49" i="8"/>
  <c r="V67" i="8"/>
  <c r="V65" i="8"/>
  <c r="T50" i="8"/>
  <c r="V63" i="8"/>
  <c r="T65" i="8"/>
  <c r="V61" i="8"/>
  <c r="Q70" i="8"/>
  <c r="Q68" i="8"/>
  <c r="P53" i="8"/>
  <c r="P48" i="8"/>
  <c r="V44" i="8"/>
  <c r="Q15" i="8"/>
  <c r="Q17" i="8" s="1"/>
  <c r="L34" i="8"/>
  <c r="J37" i="8"/>
  <c r="N5" i="8"/>
  <c r="Q62" i="8"/>
  <c r="M61" i="8"/>
  <c r="O61" i="8" s="1"/>
  <c r="M60" i="8"/>
  <c r="M59" i="8"/>
  <c r="L54" i="8"/>
  <c r="K54" i="8"/>
  <c r="J54" i="8"/>
  <c r="M53" i="8"/>
  <c r="M54" i="8" s="1"/>
  <c r="V43" i="8"/>
  <c r="V42" i="8"/>
  <c r="V41" i="8"/>
  <c r="V40" i="8"/>
  <c r="V39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M31" i="8"/>
  <c r="K24" i="8"/>
  <c r="L24" i="8"/>
  <c r="J24" i="8"/>
  <c r="J32" i="8" s="1"/>
  <c r="M23" i="8"/>
  <c r="M24" i="8" s="1"/>
  <c r="M42" i="8"/>
  <c r="J41" i="8"/>
  <c r="J43" i="8" s="1"/>
  <c r="J45" i="8" s="1"/>
  <c r="L18" i="8"/>
  <c r="P35" i="8"/>
  <c r="P38" i="8" s="1"/>
  <c r="E54" i="8"/>
  <c r="M6" i="8"/>
  <c r="Q6" i="8"/>
  <c r="T5" i="8"/>
  <c r="T4" i="8"/>
  <c r="T3" i="8"/>
  <c r="S6" i="8"/>
  <c r="L4" i="8"/>
  <c r="L6" i="8" s="1"/>
  <c r="K3" i="8"/>
  <c r="K4" i="8" s="1"/>
  <c r="K6" i="8" s="1"/>
  <c r="L10" i="8" s="1"/>
  <c r="N12" i="1"/>
  <c r="N14" i="1" s="1"/>
  <c r="N16" i="1" s="1"/>
  <c r="S18" i="6"/>
  <c r="M4" i="6" s="1"/>
  <c r="R18" i="6"/>
  <c r="M3" i="6" s="1"/>
  <c r="M5" i="6" s="1"/>
  <c r="E38" i="6"/>
  <c r="J4" i="6" s="1"/>
  <c r="D38" i="6"/>
  <c r="J3" i="6" s="1"/>
  <c r="V50" i="8" l="1"/>
  <c r="N65" i="8"/>
  <c r="J68" i="8"/>
  <c r="M68" i="8" s="1"/>
  <c r="M70" i="8" s="1"/>
  <c r="M66" i="8"/>
  <c r="N6" i="8"/>
  <c r="N8" i="8" s="1"/>
  <c r="M43" i="8"/>
  <c r="M44" i="8" s="1"/>
  <c r="T6" i="8"/>
  <c r="J5" i="6"/>
</calcChain>
</file>

<file path=xl/sharedStrings.xml><?xml version="1.0" encoding="utf-8"?>
<sst xmlns="http://schemas.openxmlformats.org/spreadsheetml/2006/main" count="1129" uniqueCount="496">
  <si>
    <t>S.No</t>
  </si>
  <si>
    <t>Family Name</t>
  </si>
  <si>
    <t>Name</t>
  </si>
  <si>
    <t>Allam</t>
  </si>
  <si>
    <t>Allam Vimalamma</t>
  </si>
  <si>
    <t>Allam Chinnapu Reddy</t>
  </si>
  <si>
    <t>Allam Velangini Reddy</t>
  </si>
  <si>
    <t>Basani</t>
  </si>
  <si>
    <t>Basani Marredy</t>
  </si>
  <si>
    <t>Basani Vijayamma</t>
  </si>
  <si>
    <t>Dodda</t>
  </si>
  <si>
    <t>Dodda Sudhakar Reddy</t>
  </si>
  <si>
    <t>Dodda Papi reddy</t>
  </si>
  <si>
    <t>Dodda Vijay Kumar Reddy</t>
  </si>
  <si>
    <t>Marredy</t>
  </si>
  <si>
    <t>Chinnapu Reddy</t>
  </si>
  <si>
    <t>Dodda Arogya Reddy</t>
  </si>
  <si>
    <t>Dodda Keerthi Reddy</t>
  </si>
  <si>
    <t>Dodda Thomas Reddy</t>
  </si>
  <si>
    <t>Papi Reddy</t>
  </si>
  <si>
    <t>Bala Showreddy</t>
  </si>
  <si>
    <t>George Reddy</t>
  </si>
  <si>
    <t>Joji Reddy</t>
  </si>
  <si>
    <t>Bhaskar Reddy</t>
  </si>
  <si>
    <t>Gade</t>
  </si>
  <si>
    <t>Gade Innareddy</t>
  </si>
  <si>
    <t>Gade Sunil Reddy</t>
  </si>
  <si>
    <t>Gade Bal Reddy</t>
  </si>
  <si>
    <t>Show Reddy</t>
  </si>
  <si>
    <t>Gayam</t>
  </si>
  <si>
    <t>Gayam Vincent Reddy</t>
  </si>
  <si>
    <t>Belen Reddy</t>
  </si>
  <si>
    <t>Gayam Arogya Reddy</t>
  </si>
  <si>
    <t>Katakam</t>
  </si>
  <si>
    <t>Katakam Vijaya Bhaskar Reddy</t>
  </si>
  <si>
    <t>Rajapu Reddy</t>
  </si>
  <si>
    <t>Katakam Bala Kiran Reddy</t>
  </si>
  <si>
    <t>Rayapu Reddy</t>
  </si>
  <si>
    <t>Katakam Nirmala</t>
  </si>
  <si>
    <t>Lorrdhu Marreddy</t>
  </si>
  <si>
    <t>Showreddy</t>
  </si>
  <si>
    <t>Pothireddy David Reddy</t>
  </si>
  <si>
    <t>Salibindla</t>
  </si>
  <si>
    <t>Salibindla Nirmalamma</t>
  </si>
  <si>
    <t>Thathireddy</t>
  </si>
  <si>
    <t>Thathireddy Prathap Reddy</t>
  </si>
  <si>
    <t>Thathireddy Alphonse Reddy</t>
  </si>
  <si>
    <t>Thathireddy Velangini Reddy</t>
  </si>
  <si>
    <t>Thathireddy Ranadheer Reddy</t>
  </si>
  <si>
    <t>Thathireddy Dhanraj Reddy</t>
  </si>
  <si>
    <t>Thathireddy Arogya Reddy</t>
  </si>
  <si>
    <t>Thathireddy Prakash Reddy</t>
  </si>
  <si>
    <t>Thathireddy Paskal Reddy</t>
  </si>
  <si>
    <t>Thathireddy Thomas Reddy</t>
  </si>
  <si>
    <t>Paskal Reddy</t>
  </si>
  <si>
    <t>Inna Reddy</t>
  </si>
  <si>
    <t>Songa</t>
  </si>
  <si>
    <t>Surayya</t>
  </si>
  <si>
    <t>Darla</t>
  </si>
  <si>
    <t>Darla Nagabhushanam</t>
  </si>
  <si>
    <t>Songa Moshe</t>
  </si>
  <si>
    <t>Madhaya</t>
  </si>
  <si>
    <t xml:space="preserve">Balraj </t>
  </si>
  <si>
    <t>Phone No</t>
  </si>
  <si>
    <t>Gade Showrilamma</t>
  </si>
  <si>
    <t xml:space="preserve">Thumma </t>
  </si>
  <si>
    <t>Thumma Prabhakar Reddy</t>
  </si>
  <si>
    <t>Pothireddy Poulinamma</t>
  </si>
  <si>
    <t>Pothireddy Prabhakar Reddy</t>
  </si>
  <si>
    <t>Pothireddy Bala Showreddy</t>
  </si>
  <si>
    <t>Pothireddy</t>
  </si>
  <si>
    <t xml:space="preserve">Allam </t>
  </si>
  <si>
    <t>Rajashekhar Reddy</t>
  </si>
  <si>
    <t>Moses Reddy</t>
  </si>
  <si>
    <t>Raphael Reddy</t>
  </si>
  <si>
    <t>Balashow Reddy</t>
  </si>
  <si>
    <t>Vijay Kumar Reddy</t>
  </si>
  <si>
    <t>Pradeep Reddy</t>
  </si>
  <si>
    <t>Marreddy</t>
  </si>
  <si>
    <t>Prashanth Reddy</t>
  </si>
  <si>
    <t>Avanth Reddy</t>
  </si>
  <si>
    <t>Arogya Reddy</t>
  </si>
  <si>
    <t>Thumma</t>
  </si>
  <si>
    <t>Jeevan Reddy</t>
  </si>
  <si>
    <t>Gyan Reddy</t>
  </si>
  <si>
    <t>Suresh Reddy</t>
  </si>
  <si>
    <t>Pranay Reddy</t>
  </si>
  <si>
    <t>Jayaraj Reddy</t>
  </si>
  <si>
    <t>Bal Reddy</t>
  </si>
  <si>
    <t>Sumanth Reddy</t>
  </si>
  <si>
    <t>Rohith Reddy</t>
  </si>
  <si>
    <t>Balraj Reddy</t>
  </si>
  <si>
    <t>Vincent Reddy</t>
  </si>
  <si>
    <t>Sunil Reddy</t>
  </si>
  <si>
    <t>Sandeep Reddy</t>
  </si>
  <si>
    <t>Kiran Reddy</t>
  </si>
  <si>
    <t>Prabhakar Reddy</t>
  </si>
  <si>
    <t>Kaspal Reddy</t>
  </si>
  <si>
    <t>Prathap Reddy</t>
  </si>
  <si>
    <t>Velangini Reddy</t>
  </si>
  <si>
    <t>Thomas Reddy</t>
  </si>
  <si>
    <t>Louisamma</t>
  </si>
  <si>
    <t>Pothireddy Marreddy</t>
  </si>
  <si>
    <t>Thathireddy Marreddy</t>
  </si>
  <si>
    <t>Thumma Louisamma</t>
  </si>
  <si>
    <t>Akhil Reddy</t>
  </si>
  <si>
    <t>Joe Dennis Reddy</t>
  </si>
  <si>
    <t>Jashwanth Reddy</t>
  </si>
  <si>
    <t xml:space="preserve">Salibindla </t>
  </si>
  <si>
    <t>Vinod Reddy</t>
  </si>
  <si>
    <t>Pavanth Reddy</t>
  </si>
  <si>
    <t>Sagar Reddy</t>
  </si>
  <si>
    <t>Pothireddy Kaspal Reddy</t>
  </si>
  <si>
    <t>Sudheer Reddy</t>
  </si>
  <si>
    <t>Fathimarreddy</t>
  </si>
  <si>
    <t>Bala Shreyas Reddy</t>
  </si>
  <si>
    <t>Jerom Reddy</t>
  </si>
  <si>
    <t>Anthony Reddy</t>
  </si>
  <si>
    <t>Father Name</t>
  </si>
  <si>
    <t>Hanisha</t>
  </si>
  <si>
    <t xml:space="preserve">Chandu </t>
  </si>
  <si>
    <t>Gender</t>
  </si>
  <si>
    <t>Male</t>
  </si>
  <si>
    <t>Female</t>
  </si>
  <si>
    <t xml:space="preserve">Ankith </t>
  </si>
  <si>
    <t>Harshitha</t>
  </si>
  <si>
    <t xml:space="preserve">Shashanth </t>
  </si>
  <si>
    <t>Shanvi</t>
  </si>
  <si>
    <t xml:space="preserve">Vinuthna </t>
  </si>
  <si>
    <t>Keerthi Reddy</t>
  </si>
  <si>
    <t xml:space="preserve">Viyan </t>
  </si>
  <si>
    <t>Deekshith</t>
  </si>
  <si>
    <t>Sathwik</t>
  </si>
  <si>
    <t>Hansika</t>
  </si>
  <si>
    <t>Joseph Reddy</t>
  </si>
  <si>
    <t>Lavanya</t>
  </si>
  <si>
    <t>Rishitha</t>
  </si>
  <si>
    <t>Prathyusha</t>
  </si>
  <si>
    <t>Pavithra</t>
  </si>
  <si>
    <t>Varshitha</t>
  </si>
  <si>
    <t>Manish Reddy</t>
  </si>
  <si>
    <t xml:space="preserve">Joy Anush </t>
  </si>
  <si>
    <t xml:space="preserve">Advik </t>
  </si>
  <si>
    <t>Karthik Reddy</t>
  </si>
  <si>
    <t xml:space="preserve">Ahalya </t>
  </si>
  <si>
    <t>Madhulika</t>
  </si>
  <si>
    <t>Usha</t>
  </si>
  <si>
    <t>Randheer Reddy</t>
  </si>
  <si>
    <t>Mouna</t>
  </si>
  <si>
    <t>Chinnamma</t>
  </si>
  <si>
    <t>Renuka</t>
  </si>
  <si>
    <t>Arogyamma</t>
  </si>
  <si>
    <t>Bala Showreddy (Late)</t>
  </si>
  <si>
    <t>Bhaskar Reddy (Late)</t>
  </si>
  <si>
    <t>Mary Stalla</t>
  </si>
  <si>
    <t>Vijaya Mary</t>
  </si>
  <si>
    <t>Kavitha Rani</t>
  </si>
  <si>
    <t>Shabha Rani</t>
  </si>
  <si>
    <t xml:space="preserve">Shabha </t>
  </si>
  <si>
    <t>Pavani</t>
  </si>
  <si>
    <t>Lily Mary</t>
  </si>
  <si>
    <t>Marreddy (Late)</t>
  </si>
  <si>
    <t>Showrilamma</t>
  </si>
  <si>
    <t>Raja Reddy</t>
  </si>
  <si>
    <t>Vasantha</t>
  </si>
  <si>
    <t>Rayapu Reddy (Late)</t>
  </si>
  <si>
    <t>Joji Reddy (Late)</t>
  </si>
  <si>
    <t>Anitha</t>
  </si>
  <si>
    <t>Gyanamma</t>
  </si>
  <si>
    <t>Jethamma</t>
  </si>
  <si>
    <t>Sunitha</t>
  </si>
  <si>
    <t>Rani</t>
  </si>
  <si>
    <t>Shirisha</t>
  </si>
  <si>
    <t>Shobha</t>
  </si>
  <si>
    <t>Alekya</t>
  </si>
  <si>
    <t>Chinnapu Reddy (Late)</t>
  </si>
  <si>
    <t>Fathima</t>
  </si>
  <si>
    <t>Prakashamma</t>
  </si>
  <si>
    <t>Rose Mary</t>
  </si>
  <si>
    <t>Saramma</t>
  </si>
  <si>
    <t>Rajitha</t>
  </si>
  <si>
    <t>Jyothi</t>
  </si>
  <si>
    <t>Show Reddy (Late)</t>
  </si>
  <si>
    <t>Sleeva Reddy (Late)</t>
  </si>
  <si>
    <t>Thathireddy Inna Reddy</t>
  </si>
  <si>
    <t>Sandhya</t>
  </si>
  <si>
    <t>Premalatha</t>
  </si>
  <si>
    <t>Sagar Mary</t>
  </si>
  <si>
    <t>Meena</t>
  </si>
  <si>
    <t>Spouse Name</t>
  </si>
  <si>
    <t>Husband/Spouse</t>
  </si>
  <si>
    <t>Reshma</t>
  </si>
  <si>
    <t>Thanuja</t>
  </si>
  <si>
    <t>Not married</t>
  </si>
  <si>
    <t>Ursula</t>
  </si>
  <si>
    <t>Shantha</t>
  </si>
  <si>
    <t>Thathiredy Bal Reddy</t>
  </si>
  <si>
    <t>Vinil Reddy</t>
  </si>
  <si>
    <t>Prasanna</t>
  </si>
  <si>
    <t>Rajini</t>
  </si>
  <si>
    <t>Dilip Reddy</t>
  </si>
  <si>
    <t>Agreed Amount</t>
  </si>
  <si>
    <t>Paid Amount</t>
  </si>
  <si>
    <t>Paid Date</t>
  </si>
  <si>
    <t>Mobile No</t>
  </si>
  <si>
    <t>Gade Bhasker Reddy</t>
  </si>
  <si>
    <t>Tumma Jerome Reddy</t>
  </si>
  <si>
    <t xml:space="preserve">Tumma Arogya Reddy </t>
  </si>
  <si>
    <t>Pothireddy Sudheer Reddy</t>
  </si>
  <si>
    <t>Thathireddy Sunil Reddy</t>
  </si>
  <si>
    <t>Pothireddy Kiran Reddy</t>
  </si>
  <si>
    <t>Dodda Fathimarreddy</t>
  </si>
  <si>
    <t>Thathireddy Marreddy (Pedda)</t>
  </si>
  <si>
    <t>Thathireddy Marreddy (Chinna)</t>
  </si>
  <si>
    <t>Thathireddy Velangani Reddy</t>
  </si>
  <si>
    <t>Thathireddy Suresh Reddy</t>
  </si>
  <si>
    <t>Allam Rajashekar Reddy</t>
  </si>
  <si>
    <t>Dodda Pradeep Reddy</t>
  </si>
  <si>
    <t>TOTAL</t>
  </si>
  <si>
    <t>Amount Received</t>
  </si>
  <si>
    <t>Balance to be Recived</t>
  </si>
  <si>
    <t>Fencing Amount</t>
  </si>
  <si>
    <t>Fencing Amount Doner Names</t>
  </si>
  <si>
    <t>Portico Amount</t>
  </si>
  <si>
    <t>Gade Inna Reddy</t>
  </si>
  <si>
    <t>Thathireddy Arogya Reddy (Chinna)</t>
  </si>
  <si>
    <t>SACRED HEART CHURCH SOCIETY</t>
  </si>
  <si>
    <t xml:space="preserve">SACRED HEART CHURCH </t>
  </si>
  <si>
    <t>Maddela Yakobu</t>
  </si>
  <si>
    <t>Fencing Amount Donor Names</t>
  </si>
  <si>
    <t>Portico Amount Donor Names</t>
  </si>
  <si>
    <t>Receipt No (Book 1)</t>
  </si>
  <si>
    <t>PANDAGA</t>
  </si>
  <si>
    <t>S. No</t>
  </si>
  <si>
    <t>Name in English</t>
  </si>
  <si>
    <t>Name in Telugu</t>
  </si>
  <si>
    <t>Rev.Fr.T.Jaya Raj Reddy</t>
  </si>
  <si>
    <t>Rev.Fr.T.జయ రాజ్ రెడ్డి</t>
  </si>
  <si>
    <t>A.Raja Shekar Reddy</t>
  </si>
  <si>
    <t>A.రాజ శేఖర్ రెడ్డి</t>
  </si>
  <si>
    <t>G.Salastinamma</t>
  </si>
  <si>
    <t>G.సెలెస్టినమ్మ</t>
  </si>
  <si>
    <t>T.Alphonse Reddy</t>
  </si>
  <si>
    <t>T.అల్ఫోన్స్ రెడ్డి</t>
  </si>
  <si>
    <t>T.Prathap Reddy/T.Dileep Reddy</t>
  </si>
  <si>
    <t>T.ప్రతాప్ రెడ్డి/T.దిలీప్ రెడ్డి</t>
  </si>
  <si>
    <t>T.Prathap Reddy (Chinna)</t>
  </si>
  <si>
    <t>T.ప్రతాప్ రెడ్డి (చిన్న)</t>
  </si>
  <si>
    <t>S.Nirmalamma/S.Vinod Reddy</t>
  </si>
  <si>
    <t>S.నిర్మలమ్మ/S.వినోద్ రెడ్డి</t>
  </si>
  <si>
    <t>T.Ranadheer Reddy</t>
  </si>
  <si>
    <t>T.రణధీర్ రెడ్డి</t>
  </si>
  <si>
    <t>T.Marreddy</t>
  </si>
  <si>
    <t>T.మార్రెడ్డి</t>
  </si>
  <si>
    <t>T.Bal Reddy</t>
  </si>
  <si>
    <t>T.బాల్ రెడ్డి</t>
  </si>
  <si>
    <t>T.Velankanni Reddy</t>
  </si>
  <si>
    <t>T.వేలాంగనీ రెడ్డి</t>
  </si>
  <si>
    <t>A.Velankanni Reddy</t>
  </si>
  <si>
    <t>A.వేలాంగనీ రెడ్డి</t>
  </si>
  <si>
    <t>A.Raphial Reddy</t>
  </si>
  <si>
    <t>A.రఫెల్ రెడ్డి</t>
  </si>
  <si>
    <t>A.George Reddy</t>
  </si>
  <si>
    <t>A.జార్జ్ రెడ్డి</t>
  </si>
  <si>
    <t>P.Kiran Kumar Reddy</t>
  </si>
  <si>
    <t>P.కిరణ్ కుమార్ రెడ్డి</t>
  </si>
  <si>
    <t>P.Prabhakar Reddy/P.Joe Dennis Reddy</t>
  </si>
  <si>
    <t>P.ప్రభాకర్ రెడ్డి/P.జో డెన్నిస్ రెడ్డి</t>
  </si>
  <si>
    <t>P.Bala Showreddy</t>
  </si>
  <si>
    <t>P.బాలశౌరెడ్డి</t>
  </si>
  <si>
    <t>T.Sandeep Reddy/T.Marreddy</t>
  </si>
  <si>
    <t>T.సందీప్ రెడ్డి/T.మార్రెడ్డి</t>
  </si>
  <si>
    <t>T.Sunil Reddy</t>
  </si>
  <si>
    <t>T.సునీల్ రెడ్డి</t>
  </si>
  <si>
    <t>T.Inna Reddy/Fr.T.Anil Reddy</t>
  </si>
  <si>
    <t>T.ఇన్నా రెడ్డి/Fr.T.అనిల్ రెడ్డి</t>
  </si>
  <si>
    <t>G.Bal Reddy/G.Vinil Reddy</t>
  </si>
  <si>
    <t>G.బాల్ రెడ్డి/G.వినీల్ రెడ్డి</t>
  </si>
  <si>
    <t>G.Arogya Reddy</t>
  </si>
  <si>
    <t>G.ఆరోగ్య రెడ్డి</t>
  </si>
  <si>
    <t>K.Nirmalamma</t>
  </si>
  <si>
    <t>K.నిర్మలమ్మ</t>
  </si>
  <si>
    <t>K.Kiran Reddy</t>
  </si>
  <si>
    <t>K.కిరణ్ రెడ్డి</t>
  </si>
  <si>
    <t>P.Sagar Reddy/P.Kaspal Reddy</t>
  </si>
  <si>
    <t>P.సాగర్ రెడ్డి/P.కస్పాల్ రెడ్డి</t>
  </si>
  <si>
    <t>P.Sudheer Reddy</t>
  </si>
  <si>
    <t>P.సుధీర్ రెడ్డి</t>
  </si>
  <si>
    <t>G.Vincent Reddy/G.Balraj Reddy</t>
  </si>
  <si>
    <t>G.విన్సెంట్ రెడ్డి/G.బాల్‌రాజ్ రెడ్డి</t>
  </si>
  <si>
    <t>B.Marreddy</t>
  </si>
  <si>
    <t>B.మర్రెడ్డి</t>
  </si>
  <si>
    <t>K.Vijaya Bhaskar Reddy</t>
  </si>
  <si>
    <t>K.విజయ భాస్కర్ రెడ్డి</t>
  </si>
  <si>
    <t>D.Fathimarreddy/D.Prashanth Reddy</t>
  </si>
  <si>
    <t>D.ఫాతిమారెడ్డి/D.ప్రశాంత్ రెడ్డి</t>
  </si>
  <si>
    <t>D.Pradeep Reddy</t>
  </si>
  <si>
    <t>D.ప్రదీప్ రెడ్డి</t>
  </si>
  <si>
    <t>D.Papi reddy (Chinna)</t>
  </si>
  <si>
    <t>D.పాపి రెడ్డి (చిన్న)</t>
  </si>
  <si>
    <t>D.Arogya Reddy</t>
  </si>
  <si>
    <t>D.ఆరోగ్య రెడ్డి</t>
  </si>
  <si>
    <t>D.Keerthi Reddy/D.Marreddy</t>
  </si>
  <si>
    <t>D.కీర్తి రెడ్డి/D.మర్రెడ్డి</t>
  </si>
  <si>
    <t>D.Thomas Reddy</t>
  </si>
  <si>
    <t>D.థామస్ రెడ్డి</t>
  </si>
  <si>
    <t>T.Paskal Reddy</t>
  </si>
  <si>
    <t>T.పాస్కల్ రెడ్డి</t>
  </si>
  <si>
    <t>T.Thomas Reddy</t>
  </si>
  <si>
    <t>T.థామస్ రెడ్డి</t>
  </si>
  <si>
    <t>T.Arogya Reddy</t>
  </si>
  <si>
    <t>T.ఆరోగ్య రెడ్డి</t>
  </si>
  <si>
    <t>T.Prakash Reddy</t>
  </si>
  <si>
    <t>T.ప్రకాష్ రెడ్డి</t>
  </si>
  <si>
    <t>T.Suresh Reddy</t>
  </si>
  <si>
    <t>T.సురేష్ రెడ్డి</t>
  </si>
  <si>
    <t>M.Sagar Madhukar Reddy</t>
  </si>
  <si>
    <t>M.సాగర్ మధుకర్ రెడ్డి</t>
  </si>
  <si>
    <t>D.Sudhakar Reddy</t>
  </si>
  <si>
    <t>D.సుధాకర్ రెడ్డి</t>
  </si>
  <si>
    <t>D.Papi reddy</t>
  </si>
  <si>
    <t>D.పాపి రెడ్డి</t>
  </si>
  <si>
    <t>D.Vijay Kumar Reddy</t>
  </si>
  <si>
    <t>D.విజయ్ కుమార్ రెడ్డి</t>
  </si>
  <si>
    <t>T.Prabhakar Reddy</t>
  </si>
  <si>
    <t>T.ప్రభాకర్ రెడ్డి</t>
  </si>
  <si>
    <t>T.Arogyamma</t>
  </si>
  <si>
    <t>T.ఆరోగ్యమ్మ</t>
  </si>
  <si>
    <t>T.Joseph Reddy</t>
  </si>
  <si>
    <t>T.జోసెఫ్ రెడ్డి</t>
  </si>
  <si>
    <t>T.Jerom Reddy</t>
  </si>
  <si>
    <t>T.జెరోమ్ రెడ్డి</t>
  </si>
  <si>
    <t>G.Bhaskar Reddy</t>
  </si>
  <si>
    <t>G.భాస్కర్ రెడ్డి</t>
  </si>
  <si>
    <t>G.Sunil Reddy</t>
  </si>
  <si>
    <t>G.సునీల్ రెడ్డి</t>
  </si>
  <si>
    <t>G.Inna Reddy/G.Marreddy</t>
  </si>
  <si>
    <t>G.ఇన్నా రెడ్డి/G.మర్రెడ్డి</t>
  </si>
  <si>
    <t>G.Marreddy</t>
  </si>
  <si>
    <t>G.మర్రెడ్డి</t>
  </si>
  <si>
    <t>T.Dhanraj Reddy/T.Sanjeev Reddy</t>
  </si>
  <si>
    <t>T.ధనరాజ్ రెడ్డి/T.సంజీవ్ రెడ్డి</t>
  </si>
  <si>
    <t>P.Marreddy</t>
  </si>
  <si>
    <t>P.మార్రెడ్డి</t>
  </si>
  <si>
    <t>B.Vijayamma</t>
  </si>
  <si>
    <t>B.విజయమ్మ</t>
  </si>
  <si>
    <t>G.Showrilamma</t>
  </si>
  <si>
    <t>G.శారీలమ్మ</t>
  </si>
  <si>
    <t>S.Sathyam/S.Moshe</t>
  </si>
  <si>
    <t>S.సత్యం/S.మోషే</t>
  </si>
  <si>
    <t>M.Yakobu</t>
  </si>
  <si>
    <t>M.యాకోబు</t>
  </si>
  <si>
    <t>P.Prabhakar Reddy</t>
  </si>
  <si>
    <t>T.Prathap Reddy</t>
  </si>
  <si>
    <t>T.ప్రతాప్ రెడ్డి</t>
  </si>
  <si>
    <t>S.నిర్మలమ్మ</t>
  </si>
  <si>
    <t>T.మర్రెడ్డి</t>
  </si>
  <si>
    <t>P.ప్రభాకర్ రెడ్డి</t>
  </si>
  <si>
    <t>T.Inna Reddy</t>
  </si>
  <si>
    <t>T.ఇన్నా రెడ్డి</t>
  </si>
  <si>
    <t>G.Bal Reddy</t>
  </si>
  <si>
    <t>G.బాల్ రెడ్డి</t>
  </si>
  <si>
    <t>P.కస్పాల్ రెడ్డి</t>
  </si>
  <si>
    <t>P.Kaspal Reddy</t>
  </si>
  <si>
    <t>G.Vincent Reddy</t>
  </si>
  <si>
    <t>G.విన్సెంట్ రెడ్డి</t>
  </si>
  <si>
    <t>D.Fathimarreddy</t>
  </si>
  <si>
    <t>D.ఫాతిమారెడ్డి</t>
  </si>
  <si>
    <t>D.Keerthi Reddy</t>
  </si>
  <si>
    <t>D.కీర్తి రెడ్డి</t>
  </si>
  <si>
    <t>G.Inna Reddy</t>
  </si>
  <si>
    <t>G.ఇన్నా రెడ్డి</t>
  </si>
  <si>
    <t>T.Dhanraj Reddy</t>
  </si>
  <si>
    <t>T.ధనరాజ్ రెడ్డి</t>
  </si>
  <si>
    <t>S.Sathyam</t>
  </si>
  <si>
    <t>S.సత్యం</t>
  </si>
  <si>
    <t>S.Nirmalamma</t>
  </si>
  <si>
    <t>Amount</t>
  </si>
  <si>
    <t>Randheer</t>
  </si>
  <si>
    <t>Received by</t>
  </si>
  <si>
    <t>Vijay</t>
  </si>
  <si>
    <t>Thomas</t>
  </si>
  <si>
    <t>Total</t>
  </si>
  <si>
    <t>Interest</t>
  </si>
  <si>
    <t>Days</t>
  </si>
  <si>
    <t>7 Months 21 Days</t>
  </si>
  <si>
    <t>8 Months</t>
  </si>
  <si>
    <t>Received By</t>
  </si>
  <si>
    <t>Knache</t>
  </si>
  <si>
    <t>Total Expenses</t>
  </si>
  <si>
    <t>Festival Contribution</t>
  </si>
  <si>
    <t>Expenses</t>
  </si>
  <si>
    <t>Item</t>
  </si>
  <si>
    <t>Father (Gudi Poshana)</t>
  </si>
  <si>
    <t>Upadeshi (Poshana)</t>
  </si>
  <si>
    <t>Band</t>
  </si>
  <si>
    <t>Serial Lights</t>
  </si>
  <si>
    <t>Labour (10@800)</t>
  </si>
  <si>
    <t>Food &amp; Baverages (Fathers)</t>
  </si>
  <si>
    <t>Mislaneous</t>
  </si>
  <si>
    <t>Fathers (Mass Amount)</t>
  </si>
  <si>
    <t>Tent  &amp; Flowers</t>
  </si>
  <si>
    <t>Principal Amount</t>
  </si>
  <si>
    <t>P.David Reddy</t>
  </si>
  <si>
    <t>Electrition</t>
  </si>
  <si>
    <t>Switch Board &amp; Stand</t>
  </si>
  <si>
    <t>Cook</t>
  </si>
  <si>
    <t>Cylender</t>
  </si>
  <si>
    <t>Painters</t>
  </si>
  <si>
    <t>Paints</t>
  </si>
  <si>
    <t>Songs and Sound system</t>
  </si>
  <si>
    <t>Labor</t>
  </si>
  <si>
    <t>Songs</t>
  </si>
  <si>
    <t>Raju</t>
  </si>
  <si>
    <t>P.David</t>
  </si>
  <si>
    <t>Total Estimated</t>
  </si>
  <si>
    <t xml:space="preserve">Total  </t>
  </si>
  <si>
    <t>Labor (1000)</t>
  </si>
  <si>
    <t>Extra</t>
  </si>
  <si>
    <t>11 Months 28 Days</t>
  </si>
  <si>
    <t>David &amp; G.Showrilamma</t>
  </si>
  <si>
    <t>Grocery</t>
  </si>
  <si>
    <t>Misleneous</t>
  </si>
  <si>
    <t>Iron</t>
  </si>
  <si>
    <t>Earting</t>
  </si>
  <si>
    <t>No of Members</t>
  </si>
  <si>
    <t>NAME</t>
  </si>
  <si>
    <t>Number</t>
  </si>
  <si>
    <t>500/1600</t>
  </si>
  <si>
    <t>Sub Total</t>
  </si>
  <si>
    <t>Church Painting</t>
  </si>
  <si>
    <t>Activity</t>
  </si>
  <si>
    <t>Church Electricity Bill</t>
  </si>
  <si>
    <t>Jan-2022 to Feb-2023</t>
  </si>
  <si>
    <t>Motor Pump Repair</t>
  </si>
  <si>
    <t>Sump Motor (31st May 2022)</t>
  </si>
  <si>
    <t>Switch Board &amp; Items</t>
  </si>
  <si>
    <t>Electrical Items</t>
  </si>
  <si>
    <t>Alarm Stand</t>
  </si>
  <si>
    <t>Church Cleaning</t>
  </si>
  <si>
    <t>Campus Cleaning (Labor)</t>
  </si>
  <si>
    <t>Church Washing (Labor)</t>
  </si>
  <si>
    <t>Jubily</t>
  </si>
  <si>
    <t>Fr-T.Yagareddy Felicitation</t>
  </si>
  <si>
    <t>Electrician</t>
  </si>
  <si>
    <t>Balogi payment</t>
  </si>
  <si>
    <t>Cleaning</t>
  </si>
  <si>
    <t>Broom sticks and Surff</t>
  </si>
  <si>
    <t>Mutton</t>
  </si>
  <si>
    <t>Balance</t>
  </si>
  <si>
    <t>Fathers's Food</t>
  </si>
  <si>
    <t>Spent BY</t>
  </si>
  <si>
    <t>Cylinder</t>
  </si>
  <si>
    <t>Electrical</t>
  </si>
  <si>
    <t>Church earthing Items</t>
  </si>
  <si>
    <t>Miscellaneous</t>
  </si>
  <si>
    <t>Iron &amp; Others</t>
  </si>
  <si>
    <t>Payable</t>
  </si>
  <si>
    <t>Chicken</t>
  </si>
  <si>
    <t>Other Amount</t>
  </si>
  <si>
    <t>Particulars</t>
  </si>
  <si>
    <t>Collection</t>
  </si>
  <si>
    <t>Payments</t>
  </si>
  <si>
    <t>(+) Principal and Interest</t>
  </si>
  <si>
    <t>(+) Kancha</t>
  </si>
  <si>
    <t>(-) Expenses Spent</t>
  </si>
  <si>
    <t>(-) To Thomas</t>
  </si>
  <si>
    <t>(+) From Randheer</t>
  </si>
  <si>
    <t>Estimated Payments</t>
  </si>
  <si>
    <t>P.దావీదు రెడ్డి</t>
  </si>
  <si>
    <t>Others (Church Premises)</t>
  </si>
  <si>
    <t>Cook &amp; Curd</t>
  </si>
  <si>
    <t>Baverages (Fathers and Others)</t>
  </si>
  <si>
    <t>Water</t>
  </si>
  <si>
    <t>Fathers</t>
  </si>
  <si>
    <t>Mass amount</t>
  </si>
  <si>
    <t>Decoration</t>
  </si>
  <si>
    <t>Serial Bulbs</t>
  </si>
  <si>
    <t>Cleaning (Labor 3 + 3 @800)</t>
  </si>
  <si>
    <t>Church Premises</t>
  </si>
  <si>
    <t>Collection (14*1500 + 1600)</t>
  </si>
  <si>
    <t>T.Sandeep</t>
  </si>
  <si>
    <t>T.Sandeep Reddy</t>
  </si>
  <si>
    <t>G.Vinil Reddy</t>
  </si>
  <si>
    <t>T.Arogya Reddy (chinna)</t>
  </si>
  <si>
    <t>D.Arogya Reddy (Ravi)</t>
  </si>
  <si>
    <t>Amount in Church A/C</t>
  </si>
  <si>
    <t>Total Amount</t>
  </si>
  <si>
    <t>Amount Given for Interest as on 6/2/2023</t>
  </si>
  <si>
    <t>Festival_2022-23 as of 2/4/2023</t>
  </si>
  <si>
    <t>Goat</t>
  </si>
  <si>
    <t>Rice</t>
  </si>
  <si>
    <t>T.సందీప్ రెడ్డి</t>
  </si>
  <si>
    <t>Chicken &amp; Sweet</t>
  </si>
  <si>
    <t>Eggs</t>
  </si>
  <si>
    <t>Donation for Mother Mary Feast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</si>
</sst>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Nirmala UI"/>
      <family val="2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140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0" borderId="0" xfId="0" applyAlignment="1">
      <alignment horizontal="left"/>
    </xf>
    <xf numFmtId="0" fontId="2" fillId="6" borderId="1" xfId="0" applyFont="1" applyFill="1" applyBorder="1"/>
    <xf numFmtId="0" fontId="2" fillId="6" borderId="2" xfId="0" applyFont="1" applyFill="1" applyBorder="1"/>
    <xf numFmtId="0" fontId="0" fillId="5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6" borderId="3" xfId="0" applyFont="1" applyFill="1" applyBorder="1"/>
    <xf numFmtId="0" fontId="2" fillId="0" borderId="0" xfId="0" applyFont="1" applyFill="1" applyBorder="1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/>
    <xf numFmtId="0" fontId="0" fillId="8" borderId="1" xfId="0" applyFill="1" applyBorder="1"/>
    <xf numFmtId="0" fontId="1" fillId="8" borderId="1" xfId="0" applyFont="1" applyFill="1" applyBorder="1"/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/>
    <xf numFmtId="3" fontId="0" fillId="10" borderId="1" xfId="0" applyNumberFormat="1" applyFill="1" applyBorder="1"/>
    <xf numFmtId="3" fontId="1" fillId="10" borderId="1" xfId="0" applyNumberFormat="1" applyFont="1" applyFill="1" applyBorder="1"/>
    <xf numFmtId="0" fontId="1" fillId="1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8" fillId="9" borderId="1" xfId="0" applyFont="1" applyFill="1" applyBorder="1"/>
    <xf numFmtId="3" fontId="7" fillId="7" borderId="1" xfId="0" applyNumberFormat="1" applyFont="1" applyFill="1" applyBorder="1"/>
    <xf numFmtId="3" fontId="1" fillId="12" borderId="1" xfId="0" applyNumberFormat="1" applyFont="1" applyFill="1" applyBorder="1"/>
    <xf numFmtId="3" fontId="7" fillId="12" borderId="1" xfId="0" applyNumberFormat="1" applyFont="1" applyFill="1" applyBorder="1"/>
    <xf numFmtId="0" fontId="10" fillId="0" borderId="0" xfId="0" applyFont="1" applyAlignment="1">
      <alignment vertical="center"/>
    </xf>
    <xf numFmtId="0" fontId="9" fillId="0" borderId="0" xfId="1"/>
    <xf numFmtId="14" fontId="0" fillId="0" borderId="0" xfId="0" applyNumberFormat="1"/>
    <xf numFmtId="0" fontId="0" fillId="0" borderId="0" xfId="0" applyBorder="1"/>
    <xf numFmtId="3" fontId="1" fillId="8" borderId="0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14" borderId="1" xfId="0" applyFill="1" applyBorder="1"/>
    <xf numFmtId="0" fontId="12" fillId="15" borderId="3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0" fontId="13" fillId="0" borderId="14" xfId="0" applyFont="1" applyBorder="1"/>
    <xf numFmtId="0" fontId="12" fillId="15" borderId="2" xfId="0" applyFont="1" applyFill="1" applyBorder="1" applyAlignment="1">
      <alignment horizontal="center"/>
    </xf>
    <xf numFmtId="3" fontId="1" fillId="0" borderId="1" xfId="0" applyNumberFormat="1" applyFont="1" applyBorder="1"/>
    <xf numFmtId="0" fontId="1" fillId="12" borderId="1" xfId="0" applyFont="1" applyFill="1" applyBorder="1"/>
    <xf numFmtId="0" fontId="14" fillId="0" borderId="13" xfId="0" applyFont="1" applyBorder="1"/>
    <xf numFmtId="0" fontId="14" fillId="0" borderId="13" xfId="0" applyFont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3" fontId="1" fillId="1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/>
    <xf numFmtId="0" fontId="13" fillId="0" borderId="16" xfId="0" applyFont="1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/>
    <xf numFmtId="0" fontId="13" fillId="0" borderId="17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12" borderId="0" xfId="0" applyFill="1"/>
    <xf numFmtId="0" fontId="13" fillId="0" borderId="18" xfId="0" applyFont="1" applyBorder="1"/>
    <xf numFmtId="164" fontId="0" fillId="0" borderId="1" xfId="2" applyNumberFormat="1" applyFont="1" applyBorder="1"/>
    <xf numFmtId="164" fontId="1" fillId="12" borderId="1" xfId="2" applyNumberFormat="1" applyFont="1" applyFill="1" applyBorder="1"/>
    <xf numFmtId="0" fontId="13" fillId="12" borderId="13" xfId="0" applyFont="1" applyFill="1" applyBorder="1" applyAlignment="1">
      <alignment horizontal="center"/>
    </xf>
    <xf numFmtId="0" fontId="1" fillId="0" borderId="1" xfId="0" applyFont="1" applyFill="1" applyBorder="1"/>
    <xf numFmtId="0" fontId="1" fillId="13" borderId="1" xfId="0" applyFont="1" applyFill="1" applyBorder="1"/>
    <xf numFmtId="3" fontId="1" fillId="13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3" fontId="0" fillId="0" borderId="0" xfId="0" applyNumberFormat="1"/>
    <xf numFmtId="0" fontId="13" fillId="13" borderId="13" xfId="0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12" borderId="1" xfId="0" applyNumberFormat="1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4" xfId="0" applyFont="1" applyBorder="1" applyAlignment="1">
      <alignment horizontal="center"/>
    </xf>
    <xf numFmtId="3" fontId="0" fillId="0" borderId="4" xfId="0" applyNumberFormat="1" applyBorder="1"/>
    <xf numFmtId="3" fontId="0" fillId="0" borderId="4" xfId="0" applyNumberFormat="1" applyFill="1" applyBorder="1"/>
    <xf numFmtId="3" fontId="1" fillId="0" borderId="4" xfId="0" applyNumberFormat="1" applyFont="1" applyBorder="1"/>
    <xf numFmtId="0" fontId="11" fillId="17" borderId="2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16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/>
    <xf numFmtId="3" fontId="0" fillId="0" borderId="20" xfId="0" applyNumberFormat="1" applyBorder="1" applyAlignment="1">
      <alignment horizontal="center"/>
    </xf>
    <xf numFmtId="0" fontId="1" fillId="12" borderId="0" xfId="0" applyFont="1" applyFill="1" applyAlignment="1">
      <alignment horizontal="center"/>
    </xf>
    <xf numFmtId="3" fontId="1" fillId="12" borderId="0" xfId="0" applyNumberFormat="1" applyFont="1" applyFill="1"/>
    <xf numFmtId="3" fontId="11" fillId="16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/>
    <xf numFmtId="0" fontId="0" fillId="0" borderId="19" xfId="0" applyFill="1" applyBorder="1" applyAlignment="1">
      <alignment horizontal="center"/>
    </xf>
    <xf numFmtId="3" fontId="17" fillId="0" borderId="1" xfId="0" applyNumberFormat="1" applyFont="1" applyBorder="1"/>
    <xf numFmtId="3" fontId="0" fillId="0" borderId="0" xfId="0" applyNumberForma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18" fillId="0" borderId="1" xfId="0" applyFont="1" applyBorder="1"/>
    <xf numFmtId="3" fontId="19" fillId="0" borderId="1" xfId="0" applyNumberFormat="1" applyFont="1" applyBorder="1"/>
    <xf numFmtId="3" fontId="19" fillId="0" borderId="1" xfId="0" applyNumberFormat="1" applyFont="1" applyFill="1" applyBorder="1"/>
    <xf numFmtId="0" fontId="0" fillId="0" borderId="1" xfId="0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3" fontId="0" fillId="0" borderId="2" xfId="0" applyNumberForma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16</xdr:row>
      <xdr:rowOff>0</xdr:rowOff>
    </xdr:from>
    <xdr:to>
      <xdr:col>11</xdr:col>
      <xdr:colOff>304800</xdr:colOff>
      <xdr:row>17</xdr:row>
      <xdr:rowOff>95250</xdr:rowOff>
    </xdr:to>
    <xdr:sp macro="" textlink="">
      <xdr:nvSpPr>
        <xdr:cNvPr id="1025" name="AutoShape 1" descr="blob:https://web.whatsapp.com/9812b05c-6143-4538-99d7-b03259b7d9ad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382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304800</xdr:colOff>
      <xdr:row>13</xdr:row>
      <xdr:rowOff>95250</xdr:rowOff>
    </xdr:to>
    <xdr:sp macro="" textlink="">
      <xdr:nvSpPr>
        <xdr:cNvPr id="1027" name="AutoShape 3" descr="blob:https://web.whatsapp.com/9812b05c-6143-4538-99d7-b03259b7d9ad"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0477500" y="299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9527</xdr:colOff>
      <xdr:row>0</xdr:row>
      <xdr:rowOff>38101</xdr:rowOff>
    </xdr:from>
    <xdr:to>
      <xdr:col>8</xdr:col>
      <xdr:colOff>514193</xdr:colOff>
      <xdr:row>1</xdr:row>
      <xdr:rowOff>19051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38101"/>
          <a:ext cx="504666" cy="4191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400050</xdr:colOff>
      <xdr:row>0</xdr:row>
      <xdr:rowOff>28575</xdr:rowOff>
    </xdr:from>
    <xdr:to>
      <xdr:col>12</xdr:col>
      <xdr:colOff>795633</xdr:colOff>
      <xdr:row>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50" y="28575"/>
          <a:ext cx="395583" cy="428625"/>
        </a:xfrm>
        <a:prstGeom prst="rect">
          <a:avLst/>
        </a:prstGeom>
      </xdr:spPr>
    </xdr:pic>
    <xdr:clientData/>
  </xdr:twoCellAnchor>
  <xdr:twoCellAnchor editAs="oneCell">
    <xdr:from>
      <xdr:col>22</xdr:col>
      <xdr:colOff>9527</xdr:colOff>
      <xdr:row>0</xdr:row>
      <xdr:rowOff>9526</xdr:rowOff>
    </xdr:from>
    <xdr:to>
      <xdr:col>22</xdr:col>
      <xdr:colOff>514193</xdr:colOff>
      <xdr:row>0</xdr:row>
      <xdr:rowOff>428626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9526"/>
          <a:ext cx="504666" cy="419100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0</xdr:row>
      <xdr:rowOff>0</xdr:rowOff>
    </xdr:from>
    <xdr:to>
      <xdr:col>27</xdr:col>
      <xdr:colOff>14583</xdr:colOff>
      <xdr:row>0</xdr:row>
      <xdr:rowOff>428625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7550" y="0"/>
          <a:ext cx="395583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workbookViewId="0">
      <pane ySplit="1" topLeftCell="A29" activePane="bottomLeft" state="frozen"/>
      <selection pane="bottomLeft" activeCell="P17" sqref="P17"/>
    </sheetView>
  </sheetViews>
  <sheetFormatPr defaultColWidth="14.42578125" defaultRowHeight="15" x14ac:dyDescent="0.25"/>
  <cols>
    <col min="1" max="1" width="5.140625" bestFit="1" customWidth="1"/>
    <col min="3" max="3" width="29.85546875" customWidth="1"/>
    <col min="4" max="4" width="22.85546875" customWidth="1"/>
    <col min="5" max="5" width="19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190</v>
      </c>
      <c r="E1" s="1" t="s">
        <v>118</v>
      </c>
      <c r="F1" s="1" t="s">
        <v>63</v>
      </c>
      <c r="G1" s="1"/>
      <c r="H1" s="1"/>
      <c r="I1" s="1"/>
      <c r="J1" s="1"/>
    </row>
    <row r="2" spans="1:14" x14ac:dyDescent="0.25">
      <c r="A2" s="37">
        <v>1</v>
      </c>
      <c r="B2" s="37" t="s">
        <v>3</v>
      </c>
      <c r="C2" s="37" t="s">
        <v>5</v>
      </c>
      <c r="D2" s="37" t="s">
        <v>149</v>
      </c>
      <c r="E2" s="37" t="s">
        <v>14</v>
      </c>
      <c r="F2" s="37"/>
      <c r="G2" s="37"/>
      <c r="H2" s="37"/>
      <c r="I2" s="37"/>
      <c r="J2" s="37"/>
    </row>
    <row r="3" spans="1:14" x14ac:dyDescent="0.25">
      <c r="A3" s="37">
        <v>2</v>
      </c>
      <c r="B3" s="37" t="s">
        <v>3</v>
      </c>
      <c r="C3" s="37" t="s">
        <v>6</v>
      </c>
      <c r="D3" s="37" t="s">
        <v>150</v>
      </c>
      <c r="E3" s="37" t="s">
        <v>21</v>
      </c>
      <c r="F3" s="37"/>
      <c r="G3" s="37"/>
      <c r="H3" s="37"/>
      <c r="I3" s="37"/>
      <c r="J3" s="37"/>
    </row>
    <row r="4" spans="1:14" x14ac:dyDescent="0.25">
      <c r="A4" s="37">
        <v>3</v>
      </c>
      <c r="B4" s="37" t="s">
        <v>3</v>
      </c>
      <c r="C4" s="37" t="s">
        <v>4</v>
      </c>
      <c r="D4" s="37" t="s">
        <v>152</v>
      </c>
      <c r="E4" s="37" t="s">
        <v>152</v>
      </c>
      <c r="F4" s="37"/>
      <c r="G4" s="37"/>
      <c r="H4" s="37"/>
      <c r="I4" s="37"/>
      <c r="J4" s="37"/>
    </row>
    <row r="5" spans="1:14" x14ac:dyDescent="0.25">
      <c r="A5" s="37">
        <v>4</v>
      </c>
      <c r="B5" s="37" t="s">
        <v>7</v>
      </c>
      <c r="C5" s="37" t="s">
        <v>8</v>
      </c>
      <c r="D5" s="37" t="s">
        <v>151</v>
      </c>
      <c r="E5" s="37" t="s">
        <v>22</v>
      </c>
      <c r="F5" s="37"/>
      <c r="G5" s="37"/>
      <c r="H5" s="37"/>
      <c r="I5" s="37"/>
      <c r="J5" s="37"/>
    </row>
    <row r="6" spans="1:14" x14ac:dyDescent="0.25">
      <c r="A6" s="37">
        <v>5</v>
      </c>
      <c r="B6" s="37" t="s">
        <v>7</v>
      </c>
      <c r="C6" s="37" t="s">
        <v>9</v>
      </c>
      <c r="D6" s="37" t="s">
        <v>153</v>
      </c>
      <c r="E6" s="37" t="s">
        <v>153</v>
      </c>
      <c r="F6" s="37"/>
      <c r="G6" s="37"/>
      <c r="H6" s="37"/>
      <c r="I6" s="37"/>
      <c r="J6" s="37"/>
      <c r="L6" t="s">
        <v>232</v>
      </c>
    </row>
    <row r="7" spans="1:14" x14ac:dyDescent="0.25">
      <c r="A7" s="37">
        <v>6</v>
      </c>
      <c r="B7" s="37" t="s">
        <v>10</v>
      </c>
      <c r="C7" s="37" t="s">
        <v>211</v>
      </c>
      <c r="D7" s="37" t="s">
        <v>170</v>
      </c>
      <c r="E7" s="37" t="s">
        <v>28</v>
      </c>
      <c r="F7" s="37"/>
      <c r="G7" s="37"/>
      <c r="H7" s="37"/>
      <c r="I7" s="37"/>
      <c r="J7" s="37"/>
      <c r="N7">
        <v>70740</v>
      </c>
    </row>
    <row r="8" spans="1:14" x14ac:dyDescent="0.25">
      <c r="A8" s="37">
        <v>7</v>
      </c>
      <c r="B8" s="37" t="s">
        <v>10</v>
      </c>
      <c r="C8" s="37" t="s">
        <v>18</v>
      </c>
      <c r="D8" s="37" t="s">
        <v>154</v>
      </c>
      <c r="E8" s="37" t="s">
        <v>19</v>
      </c>
      <c r="F8" s="37"/>
      <c r="G8" s="37"/>
      <c r="H8" s="37"/>
      <c r="I8" s="37"/>
      <c r="J8" s="37"/>
      <c r="N8">
        <v>1500</v>
      </c>
    </row>
    <row r="9" spans="1:14" x14ac:dyDescent="0.25">
      <c r="A9" s="37">
        <v>8</v>
      </c>
      <c r="B9" s="37" t="s">
        <v>10</v>
      </c>
      <c r="C9" s="37" t="s">
        <v>11</v>
      </c>
      <c r="D9" s="37" t="s">
        <v>155</v>
      </c>
      <c r="E9" s="37" t="s">
        <v>15</v>
      </c>
      <c r="F9" s="37"/>
      <c r="G9" s="37"/>
      <c r="H9" s="37"/>
      <c r="I9" s="37"/>
      <c r="J9" s="37"/>
      <c r="N9">
        <v>1500</v>
      </c>
    </row>
    <row r="10" spans="1:14" x14ac:dyDescent="0.25">
      <c r="A10" s="37">
        <v>9</v>
      </c>
      <c r="B10" s="37" t="s">
        <v>10</v>
      </c>
      <c r="C10" s="37" t="s">
        <v>12</v>
      </c>
      <c r="D10" s="37" t="s">
        <v>156</v>
      </c>
      <c r="E10" s="37" t="s">
        <v>15</v>
      </c>
      <c r="F10" s="37"/>
      <c r="G10" s="37"/>
      <c r="H10" s="37"/>
      <c r="I10" s="37"/>
      <c r="J10" s="37"/>
      <c r="N10">
        <v>1500</v>
      </c>
    </row>
    <row r="11" spans="1:14" x14ac:dyDescent="0.25">
      <c r="A11" s="37">
        <v>10</v>
      </c>
      <c r="B11" s="37" t="s">
        <v>10</v>
      </c>
      <c r="C11" s="37" t="s">
        <v>13</v>
      </c>
      <c r="D11" s="37" t="s">
        <v>157</v>
      </c>
      <c r="E11" s="37" t="s">
        <v>15</v>
      </c>
      <c r="F11" s="37"/>
      <c r="G11" s="37"/>
      <c r="H11" s="37"/>
      <c r="I11" s="37"/>
      <c r="J11" s="37"/>
      <c r="N11">
        <v>6310</v>
      </c>
    </row>
    <row r="12" spans="1:14" x14ac:dyDescent="0.25">
      <c r="A12" s="37">
        <v>11</v>
      </c>
      <c r="B12" s="37" t="s">
        <v>10</v>
      </c>
      <c r="C12" s="37" t="s">
        <v>12</v>
      </c>
      <c r="D12" s="37" t="s">
        <v>101</v>
      </c>
      <c r="E12" s="37" t="s">
        <v>78</v>
      </c>
      <c r="F12" s="37"/>
      <c r="G12" s="37"/>
      <c r="H12" s="37"/>
      <c r="I12" s="37"/>
      <c r="J12" s="37"/>
      <c r="N12">
        <f>SUM(N7:N11)</f>
        <v>81550</v>
      </c>
    </row>
    <row r="13" spans="1:14" x14ac:dyDescent="0.25">
      <c r="A13" s="37">
        <v>12</v>
      </c>
      <c r="B13" s="37" t="s">
        <v>10</v>
      </c>
      <c r="C13" s="37" t="s">
        <v>16</v>
      </c>
      <c r="D13" s="37" t="s">
        <v>158</v>
      </c>
      <c r="E13" s="37" t="s">
        <v>78</v>
      </c>
      <c r="F13" s="37"/>
      <c r="G13" s="37"/>
      <c r="H13" s="37"/>
      <c r="I13" s="37"/>
      <c r="J13" s="37"/>
      <c r="N13">
        <v>80158</v>
      </c>
    </row>
    <row r="14" spans="1:14" x14ac:dyDescent="0.25">
      <c r="A14" s="37">
        <v>13</v>
      </c>
      <c r="B14" s="37" t="s">
        <v>10</v>
      </c>
      <c r="C14" s="37" t="s">
        <v>17</v>
      </c>
      <c r="D14" s="37" t="s">
        <v>159</v>
      </c>
      <c r="E14" s="37" t="s">
        <v>78</v>
      </c>
      <c r="F14" s="37"/>
      <c r="G14" s="37"/>
      <c r="H14" s="37"/>
      <c r="I14" s="37"/>
      <c r="J14" s="37"/>
      <c r="N14">
        <f>N12-N13</f>
        <v>1392</v>
      </c>
    </row>
    <row r="15" spans="1:14" x14ac:dyDescent="0.25">
      <c r="A15" s="37">
        <v>14</v>
      </c>
      <c r="B15" s="37" t="s">
        <v>24</v>
      </c>
      <c r="C15" s="37" t="s">
        <v>25</v>
      </c>
      <c r="D15" s="37" t="s">
        <v>160</v>
      </c>
      <c r="E15" s="37" t="s">
        <v>15</v>
      </c>
      <c r="F15" s="37"/>
      <c r="G15" s="37"/>
      <c r="H15" s="37"/>
      <c r="I15" s="37"/>
      <c r="J15" s="37"/>
      <c r="N15">
        <v>1500</v>
      </c>
    </row>
    <row r="16" spans="1:14" x14ac:dyDescent="0.25">
      <c r="A16" s="37">
        <v>15</v>
      </c>
      <c r="B16" s="37" t="s">
        <v>24</v>
      </c>
      <c r="C16" s="37" t="s">
        <v>26</v>
      </c>
      <c r="D16" s="37" t="s">
        <v>172</v>
      </c>
      <c r="E16" s="37" t="s">
        <v>21</v>
      </c>
      <c r="F16" s="37"/>
      <c r="G16" s="37"/>
      <c r="H16" s="37"/>
      <c r="I16" s="37"/>
      <c r="J16" s="37"/>
      <c r="N16">
        <f>SUM(N14:N15)</f>
        <v>2892</v>
      </c>
    </row>
    <row r="17" spans="1:10" x14ac:dyDescent="0.25">
      <c r="A17" s="37">
        <v>16</v>
      </c>
      <c r="B17" s="37" t="s">
        <v>24</v>
      </c>
      <c r="C17" s="37" t="s">
        <v>27</v>
      </c>
      <c r="D17" s="37" t="s">
        <v>162</v>
      </c>
      <c r="E17" s="37" t="s">
        <v>28</v>
      </c>
      <c r="F17" s="37"/>
      <c r="G17" s="37"/>
      <c r="H17" s="37"/>
      <c r="I17" s="37"/>
      <c r="J17" s="37"/>
    </row>
    <row r="18" spans="1:10" x14ac:dyDescent="0.25">
      <c r="A18" s="37">
        <v>17</v>
      </c>
      <c r="B18" s="37" t="s">
        <v>24</v>
      </c>
      <c r="C18" s="37" t="s">
        <v>64</v>
      </c>
      <c r="D18" s="37" t="s">
        <v>161</v>
      </c>
      <c r="E18" s="37" t="s">
        <v>161</v>
      </c>
      <c r="F18" s="37"/>
      <c r="G18" s="37"/>
      <c r="H18" s="37"/>
      <c r="I18" s="37"/>
      <c r="J18" s="37"/>
    </row>
    <row r="19" spans="1:10" x14ac:dyDescent="0.25">
      <c r="A19" s="37">
        <v>18</v>
      </c>
      <c r="B19" s="37" t="s">
        <v>29</v>
      </c>
      <c r="C19" s="37" t="s">
        <v>30</v>
      </c>
      <c r="D19" s="37"/>
      <c r="E19" s="37" t="s">
        <v>31</v>
      </c>
      <c r="F19" s="37"/>
      <c r="G19" s="37"/>
      <c r="H19" s="37"/>
      <c r="I19" s="37"/>
      <c r="J19" s="37"/>
    </row>
    <row r="20" spans="1:10" x14ac:dyDescent="0.25">
      <c r="A20" s="37">
        <v>19</v>
      </c>
      <c r="B20" s="37" t="s">
        <v>29</v>
      </c>
      <c r="C20" s="37" t="s">
        <v>32</v>
      </c>
      <c r="D20" s="37" t="s">
        <v>173</v>
      </c>
      <c r="E20" s="37" t="s">
        <v>163</v>
      </c>
      <c r="F20" s="37"/>
      <c r="G20" s="37"/>
      <c r="H20" s="37"/>
      <c r="I20" s="37"/>
      <c r="J20" s="37"/>
    </row>
    <row r="21" spans="1:10" x14ac:dyDescent="0.25">
      <c r="A21" s="37">
        <v>20</v>
      </c>
      <c r="B21" s="37" t="s">
        <v>33</v>
      </c>
      <c r="C21" s="37" t="s">
        <v>34</v>
      </c>
      <c r="D21" s="37" t="s">
        <v>164</v>
      </c>
      <c r="E21" s="37" t="s">
        <v>35</v>
      </c>
      <c r="F21" s="37"/>
      <c r="G21" s="37"/>
      <c r="H21" s="37"/>
      <c r="I21" s="37"/>
      <c r="J21" s="37"/>
    </row>
    <row r="22" spans="1:10" x14ac:dyDescent="0.25">
      <c r="A22" s="37">
        <v>21</v>
      </c>
      <c r="B22" s="37" t="s">
        <v>33</v>
      </c>
      <c r="C22" s="37" t="s">
        <v>36</v>
      </c>
      <c r="D22" s="37" t="s">
        <v>174</v>
      </c>
      <c r="E22" s="37" t="s">
        <v>37</v>
      </c>
      <c r="F22" s="37"/>
      <c r="G22" s="37"/>
      <c r="H22" s="37"/>
      <c r="I22" s="37"/>
      <c r="J22" s="37"/>
    </row>
    <row r="23" spans="1:10" x14ac:dyDescent="0.25">
      <c r="A23" s="37">
        <v>22</v>
      </c>
      <c r="B23" s="37" t="s">
        <v>33</v>
      </c>
      <c r="C23" s="37" t="s">
        <v>38</v>
      </c>
      <c r="D23" s="37" t="s">
        <v>165</v>
      </c>
      <c r="E23" s="37" t="s">
        <v>165</v>
      </c>
      <c r="F23" s="37"/>
      <c r="G23" s="37"/>
      <c r="H23" s="37"/>
      <c r="I23" s="37"/>
      <c r="J23" s="37"/>
    </row>
    <row r="24" spans="1:10" x14ac:dyDescent="0.25">
      <c r="A24" s="37">
        <v>23</v>
      </c>
      <c r="B24" s="37" t="s">
        <v>70</v>
      </c>
      <c r="C24" s="37" t="s">
        <v>67</v>
      </c>
      <c r="D24" s="37" t="s">
        <v>166</v>
      </c>
      <c r="E24" s="37" t="s">
        <v>166</v>
      </c>
      <c r="F24" s="37"/>
      <c r="G24" s="37"/>
      <c r="H24" s="37"/>
      <c r="I24" s="37"/>
      <c r="J24" s="37"/>
    </row>
    <row r="25" spans="1:10" x14ac:dyDescent="0.25">
      <c r="A25" s="37">
        <v>24</v>
      </c>
      <c r="B25" s="37" t="s">
        <v>70</v>
      </c>
      <c r="C25" s="37" t="s">
        <v>68</v>
      </c>
      <c r="D25" s="37" t="s">
        <v>167</v>
      </c>
      <c r="E25" s="37" t="s">
        <v>39</v>
      </c>
      <c r="F25" s="37"/>
      <c r="G25" s="37"/>
      <c r="H25" s="37"/>
      <c r="I25" s="37"/>
      <c r="J25" s="37"/>
    </row>
    <row r="26" spans="1:10" x14ac:dyDescent="0.25">
      <c r="A26" s="37">
        <v>25</v>
      </c>
      <c r="B26" s="37" t="s">
        <v>70</v>
      </c>
      <c r="C26" s="37" t="s">
        <v>69</v>
      </c>
      <c r="D26" s="37" t="s">
        <v>168</v>
      </c>
      <c r="E26" s="37" t="s">
        <v>39</v>
      </c>
      <c r="F26" s="37"/>
      <c r="G26" s="37"/>
      <c r="H26" s="37"/>
      <c r="I26" s="37"/>
      <c r="J26" s="37"/>
    </row>
    <row r="27" spans="1:10" x14ac:dyDescent="0.25">
      <c r="A27" s="37">
        <v>26</v>
      </c>
      <c r="B27" s="37" t="s">
        <v>70</v>
      </c>
      <c r="C27" s="37" t="s">
        <v>112</v>
      </c>
      <c r="D27" s="37" t="s">
        <v>169</v>
      </c>
      <c r="E27" s="37" t="s">
        <v>28</v>
      </c>
      <c r="F27" s="37"/>
      <c r="G27" s="37"/>
      <c r="H27" s="37"/>
      <c r="I27" s="37"/>
      <c r="J27" s="37"/>
    </row>
    <row r="28" spans="1:10" x14ac:dyDescent="0.25">
      <c r="A28" s="37">
        <v>27</v>
      </c>
      <c r="B28" s="37" t="s">
        <v>70</v>
      </c>
      <c r="C28" s="37" t="s">
        <v>102</v>
      </c>
      <c r="D28" s="37" t="s">
        <v>149</v>
      </c>
      <c r="E28" s="37" t="s">
        <v>40</v>
      </c>
      <c r="F28" s="37"/>
      <c r="G28" s="37"/>
      <c r="H28" s="37"/>
      <c r="I28" s="37"/>
      <c r="J28" s="37"/>
    </row>
    <row r="29" spans="1:10" x14ac:dyDescent="0.25">
      <c r="A29" s="37">
        <v>28</v>
      </c>
      <c r="B29" s="37" t="s">
        <v>70</v>
      </c>
      <c r="C29" s="37" t="s">
        <v>41</v>
      </c>
      <c r="D29" s="37" t="s">
        <v>149</v>
      </c>
      <c r="E29" s="37" t="s">
        <v>40</v>
      </c>
      <c r="F29" s="37"/>
      <c r="G29" s="37"/>
      <c r="H29" s="37"/>
      <c r="I29" s="37"/>
      <c r="J29" s="37"/>
    </row>
    <row r="30" spans="1:10" x14ac:dyDescent="0.25">
      <c r="A30" s="37">
        <v>29</v>
      </c>
      <c r="B30" s="37" t="s">
        <v>42</v>
      </c>
      <c r="C30" s="37" t="s">
        <v>43</v>
      </c>
      <c r="D30" s="37" t="s">
        <v>175</v>
      </c>
      <c r="E30" s="37" t="s">
        <v>175</v>
      </c>
      <c r="F30" s="37"/>
      <c r="G30" s="37"/>
      <c r="H30" s="37"/>
      <c r="I30" s="37"/>
      <c r="J30" s="37"/>
    </row>
    <row r="31" spans="1:10" x14ac:dyDescent="0.25">
      <c r="A31" s="37">
        <v>30</v>
      </c>
      <c r="B31" s="37" t="s">
        <v>44</v>
      </c>
      <c r="C31" s="37" t="s">
        <v>45</v>
      </c>
      <c r="D31" s="37" t="s">
        <v>171</v>
      </c>
      <c r="E31" s="37" t="s">
        <v>22</v>
      </c>
      <c r="F31" s="37"/>
      <c r="G31" s="37"/>
      <c r="H31" s="37"/>
      <c r="I31" s="37"/>
      <c r="J31" s="37"/>
    </row>
    <row r="32" spans="1:10" x14ac:dyDescent="0.25">
      <c r="A32" s="37">
        <v>31</v>
      </c>
      <c r="B32" s="37" t="s">
        <v>44</v>
      </c>
      <c r="C32" s="37" t="s">
        <v>45</v>
      </c>
      <c r="D32" s="37" t="s">
        <v>171</v>
      </c>
      <c r="E32" s="37" t="s">
        <v>78</v>
      </c>
      <c r="F32" s="37"/>
      <c r="G32" s="37"/>
      <c r="H32" s="37"/>
      <c r="I32" s="37"/>
      <c r="J32" s="37"/>
    </row>
    <row r="33" spans="1:10" x14ac:dyDescent="0.25">
      <c r="A33" s="37">
        <v>32</v>
      </c>
      <c r="B33" s="37" t="s">
        <v>44</v>
      </c>
      <c r="C33" s="37" t="s">
        <v>46</v>
      </c>
      <c r="D33" s="37"/>
      <c r="E33" s="37" t="s">
        <v>78</v>
      </c>
      <c r="F33" s="37"/>
      <c r="G33" s="37"/>
      <c r="H33" s="37"/>
      <c r="I33" s="37"/>
      <c r="J33" s="37"/>
    </row>
    <row r="34" spans="1:10" x14ac:dyDescent="0.25">
      <c r="A34" s="37">
        <v>33</v>
      </c>
      <c r="B34" s="37" t="s">
        <v>44</v>
      </c>
      <c r="C34" s="37" t="s">
        <v>49</v>
      </c>
      <c r="D34" s="37" t="s">
        <v>176</v>
      </c>
      <c r="E34" s="37" t="s">
        <v>78</v>
      </c>
      <c r="F34" s="37"/>
      <c r="G34" s="37"/>
      <c r="H34" s="37"/>
      <c r="I34" s="37"/>
      <c r="J34" s="37"/>
    </row>
    <row r="35" spans="1:10" x14ac:dyDescent="0.25">
      <c r="A35" s="37">
        <v>34</v>
      </c>
      <c r="B35" s="37" t="s">
        <v>44</v>
      </c>
      <c r="C35" s="37" t="s">
        <v>103</v>
      </c>
      <c r="D35" s="37" t="s">
        <v>177</v>
      </c>
      <c r="E35" s="37" t="s">
        <v>22</v>
      </c>
      <c r="F35" s="37"/>
      <c r="G35" s="37"/>
      <c r="H35" s="37"/>
      <c r="I35" s="37"/>
      <c r="J35" s="37"/>
    </row>
    <row r="36" spans="1:10" x14ac:dyDescent="0.25">
      <c r="A36" s="37">
        <v>35</v>
      </c>
      <c r="B36" s="37" t="s">
        <v>44</v>
      </c>
      <c r="C36" s="37" t="s">
        <v>184</v>
      </c>
      <c r="D36" s="37" t="s">
        <v>171</v>
      </c>
      <c r="E36" s="37" t="s">
        <v>22</v>
      </c>
      <c r="F36" s="37"/>
      <c r="G36" s="37"/>
      <c r="H36" s="37"/>
      <c r="I36" s="37"/>
      <c r="J36" s="37"/>
    </row>
    <row r="37" spans="1:10" x14ac:dyDescent="0.25">
      <c r="A37" s="37">
        <v>36</v>
      </c>
      <c r="B37" s="37" t="s">
        <v>44</v>
      </c>
      <c r="C37" s="37" t="s">
        <v>103</v>
      </c>
      <c r="D37" s="37" t="s">
        <v>185</v>
      </c>
      <c r="E37" s="37" t="s">
        <v>15</v>
      </c>
      <c r="F37" s="37"/>
      <c r="G37" s="37"/>
      <c r="H37" s="37"/>
      <c r="I37" s="37"/>
      <c r="J37" s="37"/>
    </row>
    <row r="38" spans="1:10" x14ac:dyDescent="0.25">
      <c r="A38" s="37">
        <v>37</v>
      </c>
      <c r="B38" s="37" t="s">
        <v>44</v>
      </c>
      <c r="C38" s="37" t="s">
        <v>47</v>
      </c>
      <c r="D38" s="37" t="s">
        <v>186</v>
      </c>
      <c r="E38" s="37" t="s">
        <v>15</v>
      </c>
      <c r="F38" s="37"/>
      <c r="G38" s="37"/>
      <c r="H38" s="37"/>
      <c r="I38" s="37"/>
      <c r="J38" s="37"/>
    </row>
    <row r="39" spans="1:10" x14ac:dyDescent="0.25">
      <c r="A39" s="37">
        <v>38</v>
      </c>
      <c r="B39" s="37" t="s">
        <v>44</v>
      </c>
      <c r="C39" s="37" t="s">
        <v>48</v>
      </c>
      <c r="D39" s="37" t="s">
        <v>187</v>
      </c>
      <c r="E39" s="37" t="s">
        <v>21</v>
      </c>
      <c r="F39" s="37"/>
      <c r="G39" s="37"/>
      <c r="H39" s="37"/>
      <c r="I39" s="37"/>
      <c r="J39" s="37"/>
    </row>
    <row r="40" spans="1:10" x14ac:dyDescent="0.25">
      <c r="A40" s="37">
        <v>39</v>
      </c>
      <c r="B40" s="37" t="s">
        <v>44</v>
      </c>
      <c r="C40" s="37" t="s">
        <v>50</v>
      </c>
      <c r="D40" s="37" t="s">
        <v>179</v>
      </c>
      <c r="E40" s="37" t="s">
        <v>54</v>
      </c>
      <c r="F40" s="37"/>
      <c r="G40" s="37"/>
      <c r="H40" s="37"/>
      <c r="I40" s="37"/>
      <c r="J40" s="37"/>
    </row>
    <row r="41" spans="1:10" x14ac:dyDescent="0.25">
      <c r="A41" s="37">
        <v>40</v>
      </c>
      <c r="B41" s="37" t="s">
        <v>44</v>
      </c>
      <c r="C41" s="37" t="s">
        <v>51</v>
      </c>
      <c r="D41" s="37" t="s">
        <v>178</v>
      </c>
      <c r="E41" s="37" t="s">
        <v>22</v>
      </c>
      <c r="F41" s="37"/>
      <c r="G41" s="37"/>
      <c r="H41" s="37"/>
      <c r="I41" s="37"/>
      <c r="J41" s="37"/>
    </row>
    <row r="42" spans="1:10" x14ac:dyDescent="0.25">
      <c r="A42" s="37">
        <v>41</v>
      </c>
      <c r="B42" s="37" t="s">
        <v>44</v>
      </c>
      <c r="C42" s="37" t="s">
        <v>50</v>
      </c>
      <c r="D42" s="37" t="s">
        <v>176</v>
      </c>
      <c r="E42" s="37" t="s">
        <v>55</v>
      </c>
      <c r="F42" s="37"/>
      <c r="G42" s="37"/>
      <c r="H42" s="37"/>
      <c r="I42" s="37"/>
      <c r="J42" s="37"/>
    </row>
    <row r="43" spans="1:10" x14ac:dyDescent="0.25">
      <c r="A43" s="37">
        <v>42</v>
      </c>
      <c r="B43" s="37" t="s">
        <v>44</v>
      </c>
      <c r="C43" s="37" t="s">
        <v>52</v>
      </c>
      <c r="D43" s="37" t="s">
        <v>180</v>
      </c>
      <c r="E43" s="37" t="s">
        <v>37</v>
      </c>
      <c r="F43" s="37"/>
      <c r="G43" s="37"/>
      <c r="H43" s="37"/>
      <c r="I43" s="37"/>
      <c r="J43" s="37"/>
    </row>
    <row r="44" spans="1:10" x14ac:dyDescent="0.25">
      <c r="A44" s="37">
        <v>43</v>
      </c>
      <c r="B44" s="37" t="s">
        <v>44</v>
      </c>
      <c r="C44" s="37" t="s">
        <v>53</v>
      </c>
      <c r="D44" s="37" t="s">
        <v>181</v>
      </c>
      <c r="E44" s="37" t="s">
        <v>37</v>
      </c>
      <c r="F44" s="37"/>
      <c r="G44" s="37"/>
      <c r="H44" s="37"/>
      <c r="I44" s="37"/>
      <c r="J44" s="37"/>
    </row>
    <row r="45" spans="1:10" x14ac:dyDescent="0.25">
      <c r="A45" s="37">
        <v>44</v>
      </c>
      <c r="B45" s="37" t="s">
        <v>65</v>
      </c>
      <c r="C45" s="37" t="s">
        <v>104</v>
      </c>
      <c r="D45" s="37" t="s">
        <v>182</v>
      </c>
      <c r="E45" s="37" t="s">
        <v>182</v>
      </c>
      <c r="F45" s="37"/>
      <c r="G45" s="37"/>
      <c r="H45" s="37"/>
      <c r="I45" s="37"/>
      <c r="J45" s="37"/>
    </row>
    <row r="46" spans="1:10" x14ac:dyDescent="0.25">
      <c r="A46" s="37">
        <v>45</v>
      </c>
      <c r="B46" s="37" t="s">
        <v>65</v>
      </c>
      <c r="C46" s="37" t="s">
        <v>66</v>
      </c>
      <c r="D46" s="37" t="s">
        <v>183</v>
      </c>
      <c r="E46" s="37" t="s">
        <v>183</v>
      </c>
      <c r="F46" s="37"/>
      <c r="G46" s="37"/>
      <c r="H46" s="37"/>
      <c r="I46" s="37"/>
      <c r="J46" s="37"/>
    </row>
    <row r="47" spans="1:10" x14ac:dyDescent="0.25">
      <c r="A47" s="37">
        <v>46</v>
      </c>
      <c r="B47" s="37" t="s">
        <v>56</v>
      </c>
      <c r="C47" s="37" t="s">
        <v>60</v>
      </c>
      <c r="D47" s="37"/>
      <c r="E47" s="37" t="s">
        <v>57</v>
      </c>
      <c r="F47" s="37"/>
      <c r="G47" s="37"/>
      <c r="H47" s="37"/>
      <c r="I47" s="37"/>
      <c r="J47" s="37"/>
    </row>
    <row r="48" spans="1:10" x14ac:dyDescent="0.25">
      <c r="A48" s="37">
        <v>47</v>
      </c>
      <c r="B48" s="37" t="s">
        <v>58</v>
      </c>
      <c r="C48" s="37" t="s">
        <v>59</v>
      </c>
      <c r="D48" s="37"/>
      <c r="E48" s="37"/>
      <c r="F48" s="37"/>
      <c r="G48" s="37"/>
      <c r="H48" s="37"/>
      <c r="I48" s="37"/>
      <c r="J48" s="37"/>
    </row>
    <row r="49" spans="1:10" x14ac:dyDescent="0.25">
      <c r="A49" s="37">
        <v>48</v>
      </c>
      <c r="B49" s="37" t="s">
        <v>61</v>
      </c>
      <c r="C49" s="37" t="s">
        <v>228</v>
      </c>
      <c r="D49" s="37"/>
      <c r="E49" s="37"/>
      <c r="F49" s="37"/>
      <c r="G49" s="37"/>
      <c r="H49" s="37"/>
      <c r="I49" s="37"/>
      <c r="J49" s="37"/>
    </row>
    <row r="50" spans="1:10" x14ac:dyDescent="0.25">
      <c r="A50" s="37">
        <v>49</v>
      </c>
      <c r="B50" s="37"/>
      <c r="C50" s="37" t="s">
        <v>62</v>
      </c>
      <c r="D50" s="37"/>
      <c r="E50" s="37"/>
      <c r="F50" s="37"/>
      <c r="G50" s="37"/>
      <c r="H50" s="37"/>
      <c r="I50" s="37"/>
      <c r="J50" s="37"/>
    </row>
    <row r="51" spans="1:10" x14ac:dyDescent="0.25">
      <c r="A51" s="37">
        <v>50</v>
      </c>
      <c r="B51" s="37" t="s">
        <v>82</v>
      </c>
      <c r="C51" s="37" t="s">
        <v>116</v>
      </c>
      <c r="D51" s="37" t="s">
        <v>194</v>
      </c>
      <c r="E51" s="37" t="s">
        <v>117</v>
      </c>
      <c r="F51" s="37"/>
      <c r="G51" s="37"/>
      <c r="H51" s="37"/>
      <c r="I51" s="37"/>
      <c r="J51" s="37"/>
    </row>
    <row r="52" spans="1:10" x14ac:dyDescent="0.25">
      <c r="A52">
        <v>51</v>
      </c>
      <c r="B52" t="s">
        <v>44</v>
      </c>
      <c r="C52" t="s">
        <v>196</v>
      </c>
      <c r="D52" t="s">
        <v>195</v>
      </c>
      <c r="E52" t="s">
        <v>54</v>
      </c>
    </row>
    <row r="53" spans="1:10" x14ac:dyDescent="0.25">
      <c r="A53">
        <v>52</v>
      </c>
    </row>
    <row r="54" spans="1:10" x14ac:dyDescent="0.25">
      <c r="A54">
        <v>53</v>
      </c>
    </row>
    <row r="55" spans="1:10" x14ac:dyDescent="0.25">
      <c r="A55">
        <v>54</v>
      </c>
    </row>
    <row r="56" spans="1:10" x14ac:dyDescent="0.25">
      <c r="A56">
        <v>55</v>
      </c>
    </row>
    <row r="57" spans="1:10" x14ac:dyDescent="0.25">
      <c r="A57">
        <v>56</v>
      </c>
    </row>
    <row r="58" spans="1:10" x14ac:dyDescent="0.25">
      <c r="A58">
        <v>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37"/>
  <sheetViews>
    <sheetView workbookViewId="0">
      <selection activeCell="K7" sqref="K7"/>
    </sheetView>
  </sheetViews>
  <sheetFormatPr defaultRowHeight="15" x14ac:dyDescent="0.25"/>
  <cols>
    <col min="2" max="2" width="17.7109375" customWidth="1"/>
    <col min="3" max="3" width="28.42578125" customWidth="1"/>
    <col min="4" max="4" width="36.5703125" customWidth="1"/>
    <col min="5" max="5" width="12.5703125" style="4" customWidth="1"/>
  </cols>
  <sheetData>
    <row r="1" spans="1:5 16382:16382" x14ac:dyDescent="0.25">
      <c r="A1" s="8" t="s">
        <v>0</v>
      </c>
      <c r="B1" s="8" t="s">
        <v>1</v>
      </c>
      <c r="C1" s="8" t="s">
        <v>2</v>
      </c>
      <c r="D1" s="8" t="s">
        <v>118</v>
      </c>
      <c r="E1" s="8" t="s">
        <v>121</v>
      </c>
      <c r="XFB1" t="s">
        <v>121</v>
      </c>
    </row>
    <row r="2" spans="1:5 16382:16382" x14ac:dyDescent="0.25">
      <c r="A2" s="3">
        <v>1</v>
      </c>
      <c r="B2" s="3" t="s">
        <v>3</v>
      </c>
      <c r="C2" s="3" t="s">
        <v>119</v>
      </c>
      <c r="D2" s="3" t="s">
        <v>72</v>
      </c>
      <c r="E2" s="7" t="s">
        <v>123</v>
      </c>
      <c r="XFB2" t="s">
        <v>122</v>
      </c>
    </row>
    <row r="3" spans="1:5 16382:16382" x14ac:dyDescent="0.25">
      <c r="A3" s="3">
        <v>2</v>
      </c>
      <c r="B3" s="3" t="s">
        <v>3</v>
      </c>
      <c r="C3" s="3" t="s">
        <v>120</v>
      </c>
      <c r="D3" s="3" t="s">
        <v>99</v>
      </c>
      <c r="E3" s="7" t="s">
        <v>122</v>
      </c>
      <c r="XFB3" t="s">
        <v>123</v>
      </c>
    </row>
    <row r="4" spans="1:5 16382:16382" x14ac:dyDescent="0.25">
      <c r="A4" s="3">
        <v>3</v>
      </c>
      <c r="B4" s="3" t="s">
        <v>3</v>
      </c>
      <c r="C4" s="3" t="s">
        <v>125</v>
      </c>
      <c r="D4" s="3" t="s">
        <v>99</v>
      </c>
      <c r="E4" s="7" t="s">
        <v>123</v>
      </c>
    </row>
    <row r="5" spans="1:5 16382:16382" x14ac:dyDescent="0.25">
      <c r="A5" s="3">
        <v>4</v>
      </c>
      <c r="B5" s="3" t="s">
        <v>10</v>
      </c>
      <c r="C5" s="3" t="s">
        <v>124</v>
      </c>
      <c r="D5" s="3" t="s">
        <v>81</v>
      </c>
      <c r="E5" s="7" t="s">
        <v>122</v>
      </c>
    </row>
    <row r="6" spans="1:5 16382:16382" x14ac:dyDescent="0.25">
      <c r="A6" s="3">
        <v>5</v>
      </c>
      <c r="B6" s="3" t="s">
        <v>10</v>
      </c>
      <c r="C6" s="3" t="s">
        <v>126</v>
      </c>
      <c r="D6" s="3" t="s">
        <v>76</v>
      </c>
      <c r="E6" s="7" t="s">
        <v>122</v>
      </c>
    </row>
    <row r="7" spans="1:5 16382:16382" x14ac:dyDescent="0.25">
      <c r="A7" s="3">
        <v>6</v>
      </c>
      <c r="B7" s="3" t="s">
        <v>10</v>
      </c>
      <c r="C7" s="3" t="s">
        <v>127</v>
      </c>
      <c r="D7" s="3" t="s">
        <v>76</v>
      </c>
      <c r="E7" s="7" t="s">
        <v>123</v>
      </c>
    </row>
    <row r="8" spans="1:5 16382:16382" x14ac:dyDescent="0.25">
      <c r="A8" s="3">
        <v>7</v>
      </c>
      <c r="B8" s="3" t="s">
        <v>10</v>
      </c>
      <c r="C8" s="3" t="s">
        <v>128</v>
      </c>
      <c r="D8" s="3" t="s">
        <v>129</v>
      </c>
      <c r="E8" s="7" t="s">
        <v>123</v>
      </c>
    </row>
    <row r="9" spans="1:5 16382:16382" x14ac:dyDescent="0.25">
      <c r="A9" s="3">
        <v>8</v>
      </c>
      <c r="B9" s="3" t="s">
        <v>10</v>
      </c>
      <c r="C9" s="3" t="s">
        <v>130</v>
      </c>
      <c r="D9" s="3" t="s">
        <v>129</v>
      </c>
      <c r="E9" s="7" t="s">
        <v>122</v>
      </c>
    </row>
    <row r="10" spans="1:5 16382:16382" x14ac:dyDescent="0.25">
      <c r="A10" s="3">
        <v>9</v>
      </c>
      <c r="B10" s="3" t="s">
        <v>24</v>
      </c>
      <c r="C10" s="3"/>
      <c r="D10" s="3" t="s">
        <v>78</v>
      </c>
      <c r="E10" s="7" t="s">
        <v>122</v>
      </c>
    </row>
    <row r="11" spans="1:5 16382:16382" x14ac:dyDescent="0.25">
      <c r="A11" s="3">
        <v>10</v>
      </c>
      <c r="B11" s="3" t="s">
        <v>24</v>
      </c>
      <c r="C11" s="3"/>
      <c r="D11" s="3" t="s">
        <v>78</v>
      </c>
      <c r="E11" s="7" t="s">
        <v>123</v>
      </c>
    </row>
    <row r="12" spans="1:5 16382:16382" x14ac:dyDescent="0.25">
      <c r="A12" s="3">
        <v>11</v>
      </c>
      <c r="B12" s="3" t="s">
        <v>24</v>
      </c>
      <c r="C12" s="3"/>
      <c r="D12" s="3" t="s">
        <v>23</v>
      </c>
      <c r="E12" s="7" t="s">
        <v>123</v>
      </c>
    </row>
    <row r="13" spans="1:5 16382:16382" x14ac:dyDescent="0.25">
      <c r="A13" s="3">
        <v>12</v>
      </c>
      <c r="B13" s="3" t="s">
        <v>24</v>
      </c>
      <c r="C13" s="3"/>
      <c r="D13" s="3" t="s">
        <v>23</v>
      </c>
      <c r="E13" s="7" t="s">
        <v>123</v>
      </c>
    </row>
    <row r="14" spans="1:5 16382:16382" x14ac:dyDescent="0.25">
      <c r="A14" s="3">
        <v>13</v>
      </c>
      <c r="B14" s="3" t="s">
        <v>24</v>
      </c>
      <c r="C14" s="3"/>
      <c r="D14" s="3" t="s">
        <v>93</v>
      </c>
      <c r="E14" s="7" t="s">
        <v>122</v>
      </c>
    </row>
    <row r="15" spans="1:5 16382:16382" x14ac:dyDescent="0.25">
      <c r="A15" s="3">
        <v>14</v>
      </c>
      <c r="B15" s="3" t="s">
        <v>82</v>
      </c>
      <c r="C15" s="3" t="s">
        <v>131</v>
      </c>
      <c r="D15" s="3" t="s">
        <v>81</v>
      </c>
      <c r="E15" s="7" t="s">
        <v>122</v>
      </c>
    </row>
    <row r="16" spans="1:5 16382:16382" x14ac:dyDescent="0.25">
      <c r="A16" s="3">
        <v>15</v>
      </c>
      <c r="B16" s="3" t="s">
        <v>82</v>
      </c>
      <c r="C16" s="3"/>
      <c r="D16" s="3" t="s">
        <v>81</v>
      </c>
      <c r="E16" s="7" t="s">
        <v>122</v>
      </c>
    </row>
    <row r="17" spans="1:5" x14ac:dyDescent="0.25">
      <c r="A17" s="3">
        <v>16</v>
      </c>
      <c r="B17" s="3" t="s">
        <v>82</v>
      </c>
      <c r="C17" s="3" t="s">
        <v>132</v>
      </c>
      <c r="D17" s="3" t="s">
        <v>96</v>
      </c>
      <c r="E17" s="7" t="s">
        <v>122</v>
      </c>
    </row>
    <row r="18" spans="1:5" x14ac:dyDescent="0.25">
      <c r="A18" s="3">
        <v>17</v>
      </c>
      <c r="B18" s="3" t="s">
        <v>82</v>
      </c>
      <c r="C18" s="3" t="s">
        <v>133</v>
      </c>
      <c r="D18" s="3" t="s">
        <v>96</v>
      </c>
      <c r="E18" s="7" t="s">
        <v>123</v>
      </c>
    </row>
    <row r="19" spans="1:5" x14ac:dyDescent="0.25">
      <c r="A19" s="3">
        <v>18</v>
      </c>
      <c r="B19" s="3" t="s">
        <v>82</v>
      </c>
      <c r="C19" s="3" t="s">
        <v>135</v>
      </c>
      <c r="D19" s="3" t="s">
        <v>134</v>
      </c>
      <c r="E19" s="7" t="s">
        <v>123</v>
      </c>
    </row>
    <row r="20" spans="1:5" x14ac:dyDescent="0.25">
      <c r="A20" s="3">
        <v>19</v>
      </c>
      <c r="B20" s="3" t="s">
        <v>82</v>
      </c>
      <c r="C20" s="3" t="s">
        <v>136</v>
      </c>
      <c r="D20" s="3" t="s">
        <v>134</v>
      </c>
      <c r="E20" s="7" t="s">
        <v>123</v>
      </c>
    </row>
    <row r="21" spans="1:5" x14ac:dyDescent="0.25">
      <c r="A21" s="3">
        <v>20</v>
      </c>
      <c r="B21" s="3" t="s">
        <v>44</v>
      </c>
      <c r="C21" s="3"/>
      <c r="D21" s="3" t="s">
        <v>85</v>
      </c>
      <c r="E21" s="7" t="s">
        <v>122</v>
      </c>
    </row>
    <row r="22" spans="1:5" x14ac:dyDescent="0.25">
      <c r="A22" s="3">
        <v>21</v>
      </c>
      <c r="B22" s="3" t="s">
        <v>44</v>
      </c>
      <c r="C22" s="3" t="s">
        <v>137</v>
      </c>
      <c r="D22" s="3" t="s">
        <v>54</v>
      </c>
      <c r="E22" s="7" t="s">
        <v>123</v>
      </c>
    </row>
    <row r="23" spans="1:5" x14ac:dyDescent="0.25">
      <c r="A23" s="3">
        <v>22</v>
      </c>
      <c r="B23" s="3" t="s">
        <v>44</v>
      </c>
      <c r="C23" s="3" t="s">
        <v>138</v>
      </c>
      <c r="D23" s="3" t="s">
        <v>54</v>
      </c>
      <c r="E23" s="7" t="s">
        <v>123</v>
      </c>
    </row>
    <row r="24" spans="1:5" x14ac:dyDescent="0.25">
      <c r="A24" s="3">
        <v>23</v>
      </c>
      <c r="B24" s="3" t="s">
        <v>44</v>
      </c>
      <c r="C24" s="3" t="s">
        <v>139</v>
      </c>
      <c r="D24" s="3" t="s">
        <v>100</v>
      </c>
      <c r="E24" s="7" t="s">
        <v>123</v>
      </c>
    </row>
    <row r="25" spans="1:5" x14ac:dyDescent="0.25">
      <c r="A25" s="3">
        <v>24</v>
      </c>
      <c r="B25" s="3" t="s">
        <v>70</v>
      </c>
      <c r="C25" s="3" t="s">
        <v>141</v>
      </c>
      <c r="D25" s="3" t="s">
        <v>111</v>
      </c>
      <c r="E25" s="7" t="s">
        <v>122</v>
      </c>
    </row>
    <row r="26" spans="1:5" x14ac:dyDescent="0.25">
      <c r="A26" s="3">
        <v>25</v>
      </c>
      <c r="B26" s="3" t="s">
        <v>70</v>
      </c>
      <c r="C26" s="3" t="s">
        <v>142</v>
      </c>
      <c r="D26" s="3" t="s">
        <v>113</v>
      </c>
      <c r="E26" s="7" t="s">
        <v>122</v>
      </c>
    </row>
    <row r="27" spans="1:5" x14ac:dyDescent="0.25">
      <c r="A27" s="3">
        <v>26</v>
      </c>
      <c r="B27" s="3" t="s">
        <v>44</v>
      </c>
      <c r="C27" s="3" t="s">
        <v>148</v>
      </c>
      <c r="D27" s="3" t="s">
        <v>147</v>
      </c>
      <c r="E27" s="7" t="s">
        <v>123</v>
      </c>
    </row>
    <row r="28" spans="1:5" x14ac:dyDescent="0.25">
      <c r="A28" s="3">
        <v>27</v>
      </c>
      <c r="B28" s="3"/>
      <c r="C28" s="3"/>
      <c r="D28" s="3"/>
      <c r="E28" s="7"/>
    </row>
    <row r="29" spans="1:5" x14ac:dyDescent="0.25">
      <c r="A29" s="3">
        <v>28</v>
      </c>
      <c r="B29" s="3"/>
      <c r="C29" s="3"/>
      <c r="D29" s="3"/>
      <c r="E29" s="7"/>
    </row>
    <row r="30" spans="1:5" x14ac:dyDescent="0.25">
      <c r="A30" s="3">
        <v>29</v>
      </c>
      <c r="B30" s="3"/>
      <c r="C30" s="3"/>
      <c r="D30" s="3"/>
      <c r="E30" s="7"/>
    </row>
    <row r="31" spans="1:5" x14ac:dyDescent="0.25">
      <c r="A31" s="3">
        <v>30</v>
      </c>
      <c r="B31" s="3"/>
      <c r="C31" s="3"/>
      <c r="D31" s="3"/>
      <c r="E31" s="7"/>
    </row>
    <row r="32" spans="1:5" x14ac:dyDescent="0.25">
      <c r="A32" s="3">
        <v>31</v>
      </c>
      <c r="B32" s="3"/>
      <c r="C32" s="3"/>
      <c r="D32" s="3"/>
      <c r="E32" s="7"/>
    </row>
    <row r="33" spans="1:5" x14ac:dyDescent="0.25">
      <c r="A33" s="3">
        <v>32</v>
      </c>
      <c r="B33" s="3"/>
      <c r="C33" s="3"/>
      <c r="D33" s="3"/>
      <c r="E33" s="7"/>
    </row>
    <row r="34" spans="1:5" x14ac:dyDescent="0.25">
      <c r="A34" s="3">
        <v>33</v>
      </c>
      <c r="B34" s="3"/>
      <c r="C34" s="3"/>
      <c r="D34" s="3"/>
      <c r="E34" s="7"/>
    </row>
    <row r="35" spans="1:5" x14ac:dyDescent="0.25">
      <c r="A35" s="3">
        <v>34</v>
      </c>
      <c r="B35" s="3"/>
      <c r="C35" s="3"/>
      <c r="D35" s="3"/>
      <c r="E35" s="7"/>
    </row>
    <row r="36" spans="1:5" x14ac:dyDescent="0.25">
      <c r="A36" s="3"/>
      <c r="B36" s="3"/>
      <c r="C36" s="3"/>
      <c r="D36" s="3"/>
      <c r="E36" s="7"/>
    </row>
    <row r="37" spans="1:5" x14ac:dyDescent="0.25">
      <c r="A37" s="3"/>
      <c r="B37" s="3"/>
      <c r="C37" s="3"/>
      <c r="D37" s="3"/>
      <c r="E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7"/>
  <sheetViews>
    <sheetView topLeftCell="A7" workbookViewId="0">
      <selection activeCell="C4" sqref="C4"/>
    </sheetView>
  </sheetViews>
  <sheetFormatPr defaultRowHeight="15" x14ac:dyDescent="0.25"/>
  <cols>
    <col min="2" max="2" width="13.5703125" customWidth="1"/>
    <col min="3" max="4" width="24.85546875" customWidth="1"/>
    <col min="5" max="5" width="21" customWidth="1"/>
    <col min="6" max="6" width="17.42578125" customWidth="1"/>
    <col min="7" max="7" width="15.140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189</v>
      </c>
      <c r="E1" s="2" t="s">
        <v>118</v>
      </c>
      <c r="F1" s="2" t="s">
        <v>63</v>
      </c>
      <c r="G1" s="2"/>
    </row>
    <row r="2" spans="1:7" x14ac:dyDescent="0.25">
      <c r="A2" s="5">
        <v>1</v>
      </c>
      <c r="B2" s="5" t="s">
        <v>71</v>
      </c>
      <c r="C2" s="5" t="s">
        <v>72</v>
      </c>
      <c r="D2" s="5" t="s">
        <v>191</v>
      </c>
      <c r="E2" s="5" t="s">
        <v>73</v>
      </c>
      <c r="F2" s="5"/>
      <c r="G2" s="5"/>
    </row>
    <row r="3" spans="1:7" x14ac:dyDescent="0.25">
      <c r="A3" s="5">
        <v>2</v>
      </c>
      <c r="B3" s="5" t="s">
        <v>71</v>
      </c>
      <c r="C3" s="5" t="s">
        <v>74</v>
      </c>
      <c r="D3" s="5"/>
      <c r="E3" s="5" t="s">
        <v>15</v>
      </c>
      <c r="F3" s="5"/>
      <c r="G3" s="5"/>
    </row>
    <row r="4" spans="1:7" x14ac:dyDescent="0.25">
      <c r="A4" s="5">
        <v>3</v>
      </c>
      <c r="B4" s="5" t="s">
        <v>71</v>
      </c>
      <c r="C4" s="5" t="s">
        <v>21</v>
      </c>
      <c r="D4" s="5"/>
      <c r="E4" s="5" t="s">
        <v>20</v>
      </c>
      <c r="F4" s="5"/>
      <c r="G4" s="5"/>
    </row>
    <row r="5" spans="1:7" x14ac:dyDescent="0.25">
      <c r="A5" s="5">
        <v>4</v>
      </c>
      <c r="B5" s="5" t="s">
        <v>7</v>
      </c>
      <c r="C5" s="5" t="s">
        <v>75</v>
      </c>
      <c r="D5" s="5"/>
      <c r="E5" s="5" t="s">
        <v>8</v>
      </c>
      <c r="F5" s="5"/>
      <c r="G5" s="5"/>
    </row>
    <row r="6" spans="1:7" x14ac:dyDescent="0.25">
      <c r="A6" s="5">
        <v>5</v>
      </c>
      <c r="B6" s="5" t="s">
        <v>7</v>
      </c>
      <c r="C6" s="5"/>
      <c r="D6" s="5"/>
      <c r="E6" s="5" t="s">
        <v>8</v>
      </c>
      <c r="F6" s="5"/>
      <c r="G6" s="5"/>
    </row>
    <row r="7" spans="1:7" x14ac:dyDescent="0.25">
      <c r="A7" s="5">
        <v>6</v>
      </c>
      <c r="B7" s="5" t="s">
        <v>10</v>
      </c>
      <c r="C7" s="5" t="s">
        <v>77</v>
      </c>
      <c r="D7" s="5" t="s">
        <v>192</v>
      </c>
      <c r="E7" s="5" t="s">
        <v>114</v>
      </c>
      <c r="F7" s="5"/>
      <c r="G7" s="5"/>
    </row>
    <row r="8" spans="1:7" x14ac:dyDescent="0.25">
      <c r="A8" s="5">
        <v>7</v>
      </c>
      <c r="B8" s="5" t="s">
        <v>10</v>
      </c>
      <c r="C8" s="5" t="s">
        <v>79</v>
      </c>
      <c r="D8" s="5" t="s">
        <v>193</v>
      </c>
      <c r="E8" s="5" t="s">
        <v>114</v>
      </c>
      <c r="F8" s="5"/>
      <c r="G8" s="5"/>
    </row>
    <row r="9" spans="1:7" x14ac:dyDescent="0.25">
      <c r="A9" s="5">
        <v>8</v>
      </c>
      <c r="B9" s="5" t="s">
        <v>10</v>
      </c>
      <c r="C9" s="5" t="s">
        <v>80</v>
      </c>
      <c r="D9" s="5" t="s">
        <v>193</v>
      </c>
      <c r="E9" s="5" t="s">
        <v>81</v>
      </c>
      <c r="F9" s="5"/>
      <c r="G9" s="5"/>
    </row>
    <row r="10" spans="1:7" x14ac:dyDescent="0.25">
      <c r="A10" s="5">
        <v>9</v>
      </c>
      <c r="B10" s="5" t="s">
        <v>10</v>
      </c>
      <c r="C10" s="5" t="s">
        <v>89</v>
      </c>
      <c r="D10" s="5" t="s">
        <v>193</v>
      </c>
      <c r="E10" s="5" t="s">
        <v>11</v>
      </c>
      <c r="F10" s="5"/>
      <c r="G10" s="5"/>
    </row>
    <row r="11" spans="1:7" x14ac:dyDescent="0.25">
      <c r="A11" s="5">
        <v>10</v>
      </c>
      <c r="B11" s="5" t="s">
        <v>24</v>
      </c>
      <c r="C11" s="5" t="s">
        <v>78</v>
      </c>
      <c r="D11" s="5"/>
      <c r="E11" s="5" t="s">
        <v>55</v>
      </c>
      <c r="F11" s="5"/>
      <c r="G11" s="5"/>
    </row>
    <row r="12" spans="1:7" x14ac:dyDescent="0.25">
      <c r="A12" s="5">
        <v>11</v>
      </c>
      <c r="B12" s="5" t="s">
        <v>24</v>
      </c>
      <c r="C12" s="5" t="s">
        <v>23</v>
      </c>
      <c r="D12" s="5" t="s">
        <v>171</v>
      </c>
      <c r="E12" s="5" t="s">
        <v>21</v>
      </c>
      <c r="F12" s="5"/>
      <c r="G12" s="5"/>
    </row>
    <row r="13" spans="1:7" x14ac:dyDescent="0.25">
      <c r="A13" s="5">
        <v>12</v>
      </c>
      <c r="B13" s="5" t="s">
        <v>82</v>
      </c>
      <c r="C13" s="5" t="s">
        <v>81</v>
      </c>
      <c r="D13" s="5" t="s">
        <v>188</v>
      </c>
      <c r="E13" s="5" t="s">
        <v>28</v>
      </c>
      <c r="F13" s="5"/>
      <c r="G13" s="5"/>
    </row>
    <row r="14" spans="1:7" x14ac:dyDescent="0.25">
      <c r="A14" s="5">
        <v>13</v>
      </c>
      <c r="B14" s="5" t="s">
        <v>82</v>
      </c>
      <c r="C14" s="5" t="s">
        <v>83</v>
      </c>
      <c r="D14" s="5" t="s">
        <v>193</v>
      </c>
      <c r="E14" s="5" t="s">
        <v>84</v>
      </c>
      <c r="F14" s="5"/>
      <c r="G14" s="5"/>
    </row>
    <row r="15" spans="1:7" x14ac:dyDescent="0.25">
      <c r="A15" s="5">
        <v>14</v>
      </c>
      <c r="B15" s="5" t="s">
        <v>82</v>
      </c>
      <c r="C15" s="5" t="s">
        <v>107</v>
      </c>
      <c r="D15" s="5" t="s">
        <v>193</v>
      </c>
      <c r="E15" s="5" t="s">
        <v>84</v>
      </c>
      <c r="F15" s="5"/>
      <c r="G15" s="5"/>
    </row>
    <row r="16" spans="1:7" x14ac:dyDescent="0.25">
      <c r="A16" s="5">
        <v>15</v>
      </c>
      <c r="B16" s="5" t="s">
        <v>82</v>
      </c>
      <c r="C16" s="6" t="s">
        <v>93</v>
      </c>
      <c r="D16" s="5" t="s">
        <v>193</v>
      </c>
      <c r="E16" s="5" t="s">
        <v>116</v>
      </c>
      <c r="F16" s="5"/>
      <c r="G16" s="5"/>
    </row>
    <row r="17" spans="1:7" x14ac:dyDescent="0.25">
      <c r="A17" s="5">
        <v>16</v>
      </c>
      <c r="B17" s="5" t="s">
        <v>44</v>
      </c>
      <c r="C17" s="5" t="s">
        <v>85</v>
      </c>
      <c r="D17" s="5"/>
      <c r="E17" s="5" t="s">
        <v>81</v>
      </c>
      <c r="F17" s="5"/>
      <c r="G17" s="5"/>
    </row>
    <row r="18" spans="1:7" x14ac:dyDescent="0.25">
      <c r="A18" s="5">
        <v>17</v>
      </c>
      <c r="B18" s="5" t="s">
        <v>44</v>
      </c>
      <c r="C18" s="5" t="s">
        <v>86</v>
      </c>
      <c r="D18" s="5" t="s">
        <v>193</v>
      </c>
      <c r="E18" s="5" t="s">
        <v>81</v>
      </c>
      <c r="F18" s="5"/>
      <c r="G18" s="5"/>
    </row>
    <row r="19" spans="1:7" x14ac:dyDescent="0.25">
      <c r="A19" s="5">
        <v>18</v>
      </c>
      <c r="B19" s="5" t="s">
        <v>44</v>
      </c>
      <c r="C19" s="5" t="s">
        <v>88</v>
      </c>
      <c r="D19" s="5" t="s">
        <v>195</v>
      </c>
      <c r="E19" s="5" t="s">
        <v>54</v>
      </c>
      <c r="F19" s="5"/>
      <c r="G19" s="5"/>
    </row>
    <row r="20" spans="1:7" x14ac:dyDescent="0.25">
      <c r="A20" s="5">
        <v>19</v>
      </c>
      <c r="B20" s="5" t="s">
        <v>44</v>
      </c>
      <c r="C20" s="5" t="s">
        <v>89</v>
      </c>
      <c r="D20" s="5" t="s">
        <v>193</v>
      </c>
      <c r="E20" s="5" t="s">
        <v>88</v>
      </c>
      <c r="F20" s="5"/>
      <c r="G20" s="5"/>
    </row>
    <row r="21" spans="1:7" x14ac:dyDescent="0.25">
      <c r="A21" s="5">
        <v>20</v>
      </c>
      <c r="B21" s="5" t="s">
        <v>44</v>
      </c>
      <c r="C21" s="5" t="s">
        <v>87</v>
      </c>
      <c r="D21" s="5" t="s">
        <v>193</v>
      </c>
      <c r="E21" s="5" t="s">
        <v>22</v>
      </c>
      <c r="F21" s="5"/>
      <c r="G21" s="5"/>
    </row>
    <row r="22" spans="1:7" x14ac:dyDescent="0.25">
      <c r="A22" s="5">
        <v>21</v>
      </c>
      <c r="B22" s="5" t="s">
        <v>44</v>
      </c>
      <c r="C22" s="5" t="s">
        <v>90</v>
      </c>
      <c r="D22" s="5" t="s">
        <v>193</v>
      </c>
      <c r="E22" s="5" t="s">
        <v>81</v>
      </c>
      <c r="F22" s="5"/>
      <c r="G22" s="5"/>
    </row>
    <row r="23" spans="1:7" x14ac:dyDescent="0.25">
      <c r="A23" s="5">
        <v>22</v>
      </c>
      <c r="B23" s="5" t="s">
        <v>44</v>
      </c>
      <c r="C23" s="5" t="s">
        <v>115</v>
      </c>
      <c r="D23" s="5" t="s">
        <v>193</v>
      </c>
      <c r="E23" s="5" t="s">
        <v>100</v>
      </c>
      <c r="F23" s="5"/>
      <c r="G23" s="5"/>
    </row>
    <row r="24" spans="1:7" x14ac:dyDescent="0.25">
      <c r="A24" s="5">
        <v>23</v>
      </c>
      <c r="B24" s="5" t="s">
        <v>29</v>
      </c>
      <c r="C24" s="5" t="s">
        <v>91</v>
      </c>
      <c r="D24" s="5" t="s">
        <v>138</v>
      </c>
      <c r="E24" s="5" t="s">
        <v>92</v>
      </c>
      <c r="F24" s="5"/>
      <c r="G24" s="5"/>
    </row>
    <row r="25" spans="1:7" x14ac:dyDescent="0.25">
      <c r="A25" s="5">
        <v>24</v>
      </c>
      <c r="B25" s="5" t="s">
        <v>29</v>
      </c>
      <c r="C25" s="5" t="s">
        <v>83</v>
      </c>
      <c r="D25" s="5" t="s">
        <v>193</v>
      </c>
      <c r="E25" s="5" t="s">
        <v>81</v>
      </c>
      <c r="F25" s="5"/>
      <c r="G25" s="5"/>
    </row>
    <row r="26" spans="1:7" x14ac:dyDescent="0.25">
      <c r="A26" s="5">
        <v>25</v>
      </c>
      <c r="B26" s="5" t="s">
        <v>24</v>
      </c>
      <c r="C26" s="5" t="s">
        <v>197</v>
      </c>
      <c r="D26" s="5" t="s">
        <v>146</v>
      </c>
      <c r="E26" s="5" t="s">
        <v>88</v>
      </c>
      <c r="F26" s="5"/>
      <c r="G26" s="5"/>
    </row>
    <row r="27" spans="1:7" x14ac:dyDescent="0.25">
      <c r="A27" s="5">
        <v>26</v>
      </c>
      <c r="B27" s="5" t="s">
        <v>44</v>
      </c>
      <c r="C27" s="5" t="s">
        <v>94</v>
      </c>
      <c r="D27" s="5" t="s">
        <v>198</v>
      </c>
      <c r="E27" s="5" t="s">
        <v>78</v>
      </c>
      <c r="F27" s="5"/>
      <c r="G27" s="5"/>
    </row>
    <row r="28" spans="1:7" x14ac:dyDescent="0.25">
      <c r="A28" s="5">
        <v>27</v>
      </c>
      <c r="B28" s="5" t="s">
        <v>44</v>
      </c>
      <c r="C28" s="5" t="s">
        <v>93</v>
      </c>
      <c r="D28" s="5"/>
      <c r="E28" s="5" t="s">
        <v>78</v>
      </c>
      <c r="F28" s="5"/>
      <c r="G28" s="5"/>
    </row>
    <row r="29" spans="1:7" x14ac:dyDescent="0.25">
      <c r="A29" s="5">
        <v>28</v>
      </c>
      <c r="B29" s="5" t="s">
        <v>44</v>
      </c>
      <c r="C29" s="5"/>
      <c r="D29" s="5"/>
      <c r="E29" s="5" t="s">
        <v>55</v>
      </c>
      <c r="F29" s="5"/>
      <c r="G29" s="5"/>
    </row>
    <row r="30" spans="1:7" x14ac:dyDescent="0.25">
      <c r="A30" s="5">
        <v>29</v>
      </c>
      <c r="B30" s="5" t="s">
        <v>70</v>
      </c>
      <c r="C30" s="5" t="s">
        <v>95</v>
      </c>
      <c r="D30" s="5" t="s">
        <v>199</v>
      </c>
      <c r="E30" s="5" t="s">
        <v>22</v>
      </c>
      <c r="F30" s="5"/>
      <c r="G30" s="5"/>
    </row>
    <row r="31" spans="1:7" x14ac:dyDescent="0.25">
      <c r="A31" s="5">
        <v>30</v>
      </c>
      <c r="B31" s="5" t="s">
        <v>70</v>
      </c>
      <c r="C31" s="5" t="s">
        <v>105</v>
      </c>
      <c r="D31" s="5" t="s">
        <v>193</v>
      </c>
      <c r="E31" s="5" t="s">
        <v>20</v>
      </c>
      <c r="F31" s="5"/>
      <c r="G31" s="5"/>
    </row>
    <row r="32" spans="1:7" x14ac:dyDescent="0.25">
      <c r="A32" s="5">
        <v>31</v>
      </c>
      <c r="B32" s="5" t="s">
        <v>70</v>
      </c>
      <c r="C32" s="5" t="s">
        <v>106</v>
      </c>
      <c r="D32" s="5" t="s">
        <v>135</v>
      </c>
      <c r="E32" s="5" t="s">
        <v>96</v>
      </c>
      <c r="F32" s="5"/>
      <c r="G32" s="5"/>
    </row>
    <row r="33" spans="1:7" x14ac:dyDescent="0.25">
      <c r="A33" s="5">
        <v>32</v>
      </c>
      <c r="B33" s="5" t="s">
        <v>108</v>
      </c>
      <c r="C33" s="5" t="s">
        <v>109</v>
      </c>
      <c r="D33" s="5"/>
      <c r="E33" s="5" t="s">
        <v>15</v>
      </c>
      <c r="F33" s="5"/>
      <c r="G33" s="5"/>
    </row>
    <row r="34" spans="1:7" x14ac:dyDescent="0.25">
      <c r="A34" s="5">
        <v>33</v>
      </c>
      <c r="B34" s="5" t="s">
        <v>44</v>
      </c>
      <c r="C34" s="5" t="s">
        <v>200</v>
      </c>
      <c r="D34" s="5"/>
      <c r="E34" s="5" t="s">
        <v>98</v>
      </c>
      <c r="F34" s="5"/>
      <c r="G34" s="5"/>
    </row>
    <row r="35" spans="1:7" x14ac:dyDescent="0.25">
      <c r="A35" s="5">
        <v>34</v>
      </c>
      <c r="B35" s="5" t="s">
        <v>44</v>
      </c>
      <c r="C35" s="5" t="s">
        <v>110</v>
      </c>
      <c r="D35" s="5" t="s">
        <v>193</v>
      </c>
      <c r="E35" s="5" t="s">
        <v>98</v>
      </c>
      <c r="F35" s="5"/>
      <c r="G35" s="5"/>
    </row>
    <row r="36" spans="1:7" x14ac:dyDescent="0.25">
      <c r="A36" s="5">
        <v>35</v>
      </c>
      <c r="B36" s="5" t="s">
        <v>70</v>
      </c>
      <c r="C36" s="5" t="s">
        <v>111</v>
      </c>
      <c r="D36" s="5"/>
      <c r="E36" s="5" t="s">
        <v>97</v>
      </c>
      <c r="F36" s="5"/>
      <c r="G36" s="5"/>
    </row>
    <row r="37" spans="1:7" x14ac:dyDescent="0.25">
      <c r="A37" s="5">
        <v>36</v>
      </c>
      <c r="B37" s="5" t="s">
        <v>70</v>
      </c>
      <c r="C37" s="5" t="s">
        <v>113</v>
      </c>
      <c r="D37" s="5"/>
      <c r="E37" s="5" t="s">
        <v>97</v>
      </c>
      <c r="F37" s="5"/>
      <c r="G37" s="5"/>
    </row>
    <row r="38" spans="1:7" x14ac:dyDescent="0.25">
      <c r="A38" s="5">
        <v>37</v>
      </c>
      <c r="B38" s="5" t="s">
        <v>82</v>
      </c>
      <c r="C38" s="5" t="s">
        <v>134</v>
      </c>
      <c r="D38" s="5"/>
      <c r="E38" s="5" t="s">
        <v>28</v>
      </c>
      <c r="F38" s="5"/>
      <c r="G38" s="5"/>
    </row>
    <row r="39" spans="1:7" x14ac:dyDescent="0.25">
      <c r="A39" s="5">
        <v>38</v>
      </c>
      <c r="B39" s="5" t="s">
        <v>33</v>
      </c>
      <c r="C39" s="5" t="s">
        <v>140</v>
      </c>
      <c r="D39" s="5" t="s">
        <v>193</v>
      </c>
      <c r="E39" s="5" t="s">
        <v>23</v>
      </c>
      <c r="F39" s="5"/>
      <c r="G39" s="5"/>
    </row>
    <row r="40" spans="1:7" x14ac:dyDescent="0.25">
      <c r="A40" s="5">
        <v>39</v>
      </c>
      <c r="B40" s="5" t="s">
        <v>33</v>
      </c>
      <c r="C40" s="5" t="s">
        <v>105</v>
      </c>
      <c r="D40" s="5" t="s">
        <v>193</v>
      </c>
      <c r="E40" s="5" t="s">
        <v>23</v>
      </c>
      <c r="F40" s="5"/>
      <c r="G40" s="5"/>
    </row>
    <row r="41" spans="1:7" x14ac:dyDescent="0.25">
      <c r="A41" s="5">
        <v>40</v>
      </c>
      <c r="B41" s="5" t="s">
        <v>33</v>
      </c>
      <c r="C41" s="5" t="s">
        <v>143</v>
      </c>
      <c r="D41" s="5" t="s">
        <v>193</v>
      </c>
      <c r="E41" s="5" t="s">
        <v>37</v>
      </c>
      <c r="F41" s="5"/>
      <c r="G41" s="5"/>
    </row>
    <row r="42" spans="1:7" x14ac:dyDescent="0.25">
      <c r="A42" s="5">
        <v>41</v>
      </c>
      <c r="B42" s="5" t="s">
        <v>70</v>
      </c>
      <c r="C42" s="5" t="s">
        <v>144</v>
      </c>
      <c r="D42" s="5" t="s">
        <v>193</v>
      </c>
      <c r="E42" s="5" t="s">
        <v>20</v>
      </c>
      <c r="F42" s="5"/>
      <c r="G42" s="5"/>
    </row>
    <row r="43" spans="1:7" x14ac:dyDescent="0.25">
      <c r="A43" s="5">
        <v>42</v>
      </c>
      <c r="B43" s="5" t="s">
        <v>10</v>
      </c>
      <c r="C43" s="5" t="s">
        <v>145</v>
      </c>
      <c r="D43" s="5" t="s">
        <v>193</v>
      </c>
      <c r="E43" s="5" t="s">
        <v>19</v>
      </c>
      <c r="F43" s="5"/>
      <c r="G43" s="5"/>
    </row>
    <row r="44" spans="1:7" x14ac:dyDescent="0.25">
      <c r="A44" s="5">
        <v>43</v>
      </c>
      <c r="B44" s="5"/>
      <c r="C44" s="5"/>
      <c r="D44" s="5"/>
      <c r="E44" s="5"/>
      <c r="F44" s="5"/>
      <c r="G44" s="5"/>
    </row>
    <row r="45" spans="1:7" x14ac:dyDescent="0.25">
      <c r="A45" s="5">
        <v>44</v>
      </c>
      <c r="B45" s="5"/>
      <c r="C45" s="5"/>
      <c r="D45" s="5"/>
      <c r="E45" s="5"/>
      <c r="F45" s="5"/>
      <c r="G45" s="5"/>
    </row>
    <row r="46" spans="1:7" x14ac:dyDescent="0.25">
      <c r="A46" s="5">
        <v>45</v>
      </c>
      <c r="B46" s="5"/>
      <c r="C46" s="5"/>
      <c r="D46" s="5"/>
      <c r="E46" s="5"/>
      <c r="F46" s="5"/>
      <c r="G46" s="5"/>
    </row>
    <row r="47" spans="1:7" x14ac:dyDescent="0.25">
      <c r="A47" s="5">
        <v>46</v>
      </c>
      <c r="B47" s="5"/>
      <c r="C47" s="5"/>
      <c r="D47" s="5"/>
      <c r="E47" s="5"/>
      <c r="F47" s="5"/>
      <c r="G47" s="5"/>
    </row>
    <row r="48" spans="1:7" x14ac:dyDescent="0.25">
      <c r="A48" s="5">
        <v>47</v>
      </c>
      <c r="B48" s="5"/>
      <c r="C48" s="5"/>
      <c r="D48" s="5"/>
      <c r="E48" s="5"/>
      <c r="F48" s="5"/>
      <c r="G48" s="5"/>
    </row>
    <row r="49" spans="1:7" x14ac:dyDescent="0.25">
      <c r="A49" s="5">
        <v>48</v>
      </c>
      <c r="B49" s="5"/>
      <c r="C49" s="5"/>
      <c r="D49" s="5"/>
      <c r="E49" s="5"/>
      <c r="F49" s="5"/>
      <c r="G49" s="5"/>
    </row>
    <row r="50" spans="1:7" x14ac:dyDescent="0.25">
      <c r="A50" s="5">
        <v>49</v>
      </c>
      <c r="B50" s="5"/>
      <c r="C50" s="5"/>
      <c r="D50" s="5"/>
      <c r="E50" s="5"/>
      <c r="F50" s="5"/>
      <c r="G50" s="5"/>
    </row>
    <row r="51" spans="1:7" x14ac:dyDescent="0.25">
      <c r="A51" s="9">
        <v>50</v>
      </c>
      <c r="B51" s="9"/>
      <c r="C51" s="9"/>
      <c r="D51" s="9"/>
      <c r="E51" s="9"/>
      <c r="F51" s="9"/>
      <c r="G51" s="9"/>
    </row>
    <row r="52" spans="1:7" x14ac:dyDescent="0.25">
      <c r="A52" s="10">
        <v>51</v>
      </c>
      <c r="B52" s="10"/>
      <c r="C52" s="10"/>
      <c r="D52" s="10"/>
      <c r="E52" s="10"/>
      <c r="F52" s="10"/>
      <c r="G52" s="10"/>
    </row>
    <row r="53" spans="1:7" x14ac:dyDescent="0.25">
      <c r="A53" s="10">
        <v>52</v>
      </c>
      <c r="B53" s="10"/>
      <c r="C53" s="10"/>
      <c r="D53" s="10"/>
      <c r="E53" s="10"/>
      <c r="F53" s="10"/>
      <c r="G53" s="10"/>
    </row>
    <row r="54" spans="1:7" x14ac:dyDescent="0.25">
      <c r="A54" s="10">
        <v>53</v>
      </c>
      <c r="B54" s="10"/>
      <c r="C54" s="10"/>
      <c r="D54" s="10"/>
      <c r="E54" s="10"/>
      <c r="F54" s="10"/>
      <c r="G54" s="10"/>
    </row>
    <row r="55" spans="1:7" x14ac:dyDescent="0.25">
      <c r="A55" s="10">
        <v>54</v>
      </c>
      <c r="B55" s="10"/>
      <c r="C55" s="10"/>
      <c r="D55" s="10"/>
      <c r="E55" s="10"/>
      <c r="F55" s="10"/>
      <c r="G55" s="10"/>
    </row>
    <row r="56" spans="1:7" x14ac:dyDescent="0.25">
      <c r="A56" s="10">
        <v>55</v>
      </c>
      <c r="B56" s="10"/>
      <c r="C56" s="10"/>
      <c r="D56" s="10"/>
      <c r="E56" s="10"/>
      <c r="F56" s="10"/>
      <c r="G56" s="10"/>
    </row>
    <row r="57" spans="1:7" x14ac:dyDescent="0.25">
      <c r="A57" s="10">
        <v>56</v>
      </c>
      <c r="B57" s="10"/>
      <c r="C57" s="10"/>
      <c r="D57" s="10"/>
      <c r="E57" s="10"/>
      <c r="F57" s="10"/>
      <c r="G57" s="10"/>
    </row>
    <row r="58" spans="1:7" x14ac:dyDescent="0.25">
      <c r="A58" s="10">
        <v>57</v>
      </c>
      <c r="B58" s="10"/>
      <c r="C58" s="10"/>
      <c r="D58" s="10"/>
      <c r="E58" s="10"/>
      <c r="F58" s="10"/>
      <c r="G58" s="10"/>
    </row>
    <row r="59" spans="1:7" x14ac:dyDescent="0.25">
      <c r="A59" s="10">
        <v>58</v>
      </c>
      <c r="B59" s="10"/>
      <c r="C59" s="10"/>
      <c r="D59" s="10"/>
      <c r="E59" s="10"/>
      <c r="F59" s="10"/>
      <c r="G59" s="10"/>
    </row>
    <row r="60" spans="1:7" x14ac:dyDescent="0.25">
      <c r="A60" s="10">
        <v>59</v>
      </c>
      <c r="B60" s="10"/>
      <c r="C60" s="10"/>
      <c r="D60" s="10"/>
      <c r="E60" s="10"/>
      <c r="F60" s="10"/>
      <c r="G60" s="10"/>
    </row>
    <row r="61" spans="1:7" x14ac:dyDescent="0.25">
      <c r="A61">
        <v>60</v>
      </c>
    </row>
    <row r="62" spans="1:7" x14ac:dyDescent="0.25">
      <c r="A62">
        <v>61</v>
      </c>
    </row>
    <row r="63" spans="1:7" x14ac:dyDescent="0.25">
      <c r="A63">
        <v>62</v>
      </c>
    </row>
    <row r="64" spans="1:7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2"/>
  <sheetViews>
    <sheetView workbookViewId="0">
      <selection activeCell="J1" sqref="J1:K34"/>
    </sheetView>
  </sheetViews>
  <sheetFormatPr defaultRowHeight="15" x14ac:dyDescent="0.25"/>
  <cols>
    <col min="2" max="2" width="14.5703125" customWidth="1"/>
    <col min="3" max="3" width="25.85546875" customWidth="1"/>
    <col min="4" max="4" width="28.28515625" customWidth="1"/>
    <col min="10" max="10" width="26" customWidth="1"/>
    <col min="11" max="11" width="20.85546875" customWidth="1"/>
  </cols>
  <sheetData>
    <row r="1" spans="1:13" ht="18.75" x14ac:dyDescent="0.3">
      <c r="A1" s="38" t="s">
        <v>233</v>
      </c>
      <c r="B1" s="38" t="s">
        <v>234</v>
      </c>
      <c r="C1" s="39" t="s">
        <v>235</v>
      </c>
      <c r="D1" s="39" t="s">
        <v>204</v>
      </c>
      <c r="J1" s="114" t="s">
        <v>495</v>
      </c>
      <c r="K1" s="114"/>
    </row>
    <row r="2" spans="1:13" ht="15.75" x14ac:dyDescent="0.25">
      <c r="A2" s="40">
        <v>1</v>
      </c>
      <c r="B2" s="41" t="s">
        <v>236</v>
      </c>
      <c r="C2" s="41" t="s">
        <v>237</v>
      </c>
      <c r="D2" s="40">
        <v>7702295264</v>
      </c>
      <c r="J2" s="109" t="s">
        <v>359</v>
      </c>
      <c r="K2" s="113" t="s">
        <v>490</v>
      </c>
      <c r="M2">
        <f>SUM(K6:K30)</f>
        <v>37000</v>
      </c>
    </row>
    <row r="3" spans="1:13" ht="15.75" x14ac:dyDescent="0.25">
      <c r="A3" s="40">
        <v>2</v>
      </c>
      <c r="B3" s="41" t="s">
        <v>238</v>
      </c>
      <c r="C3" s="41" t="s">
        <v>239</v>
      </c>
      <c r="D3" s="40">
        <v>9866257775</v>
      </c>
      <c r="J3" s="109" t="s">
        <v>371</v>
      </c>
      <c r="K3" s="113" t="s">
        <v>491</v>
      </c>
    </row>
    <row r="4" spans="1:13" ht="15.75" x14ac:dyDescent="0.25">
      <c r="A4" s="40">
        <v>3</v>
      </c>
      <c r="B4" s="41" t="s">
        <v>240</v>
      </c>
      <c r="C4" s="41" t="s">
        <v>241</v>
      </c>
      <c r="D4" s="40"/>
      <c r="J4" s="109" t="s">
        <v>315</v>
      </c>
      <c r="K4" s="113" t="s">
        <v>493</v>
      </c>
    </row>
    <row r="5" spans="1:13" ht="15.75" x14ac:dyDescent="0.25">
      <c r="A5" s="40">
        <v>4</v>
      </c>
      <c r="B5" s="41" t="s">
        <v>242</v>
      </c>
      <c r="C5" s="41" t="s">
        <v>243</v>
      </c>
      <c r="D5" s="40">
        <v>9848386015</v>
      </c>
      <c r="J5" s="109" t="s">
        <v>492</v>
      </c>
      <c r="K5" s="113" t="s">
        <v>494</v>
      </c>
    </row>
    <row r="6" spans="1:13" ht="15.75" x14ac:dyDescent="0.25">
      <c r="A6" s="40">
        <v>5</v>
      </c>
      <c r="B6" s="41" t="s">
        <v>244</v>
      </c>
      <c r="C6" s="41" t="s">
        <v>245</v>
      </c>
      <c r="D6" s="40">
        <v>9553317901</v>
      </c>
      <c r="J6" s="110" t="s">
        <v>319</v>
      </c>
      <c r="K6" s="111">
        <v>1000</v>
      </c>
    </row>
    <row r="7" spans="1:13" ht="15.75" x14ac:dyDescent="0.25">
      <c r="A7" s="40">
        <v>6</v>
      </c>
      <c r="B7" s="41" t="s">
        <v>246</v>
      </c>
      <c r="C7" s="41" t="s">
        <v>247</v>
      </c>
      <c r="D7" s="40">
        <v>9032351799</v>
      </c>
      <c r="J7" s="110" t="s">
        <v>251</v>
      </c>
      <c r="K7" s="111">
        <v>1000</v>
      </c>
    </row>
    <row r="8" spans="1:13" ht="15.75" x14ac:dyDescent="0.25">
      <c r="A8" s="40">
        <v>7</v>
      </c>
      <c r="B8" s="41" t="s">
        <v>248</v>
      </c>
      <c r="C8" s="41" t="s">
        <v>249</v>
      </c>
      <c r="D8" s="40">
        <v>9542007827</v>
      </c>
      <c r="J8" s="110" t="s">
        <v>323</v>
      </c>
      <c r="K8" s="111">
        <v>1000</v>
      </c>
    </row>
    <row r="9" spans="1:13" ht="15.75" x14ac:dyDescent="0.25">
      <c r="A9" s="40">
        <v>8</v>
      </c>
      <c r="B9" s="41" t="s">
        <v>250</v>
      </c>
      <c r="C9" s="41" t="s">
        <v>251</v>
      </c>
      <c r="D9" s="40">
        <v>9866124893</v>
      </c>
      <c r="J9" s="110" t="s">
        <v>279</v>
      </c>
      <c r="K9" s="111">
        <v>1000</v>
      </c>
    </row>
    <row r="10" spans="1:13" ht="15.75" x14ac:dyDescent="0.25">
      <c r="A10" s="40">
        <v>9</v>
      </c>
      <c r="B10" s="41" t="s">
        <v>252</v>
      </c>
      <c r="C10" s="41" t="s">
        <v>253</v>
      </c>
      <c r="D10" s="40">
        <v>9542383451</v>
      </c>
      <c r="J10" s="110" t="s">
        <v>299</v>
      </c>
      <c r="K10" s="111">
        <v>1000</v>
      </c>
    </row>
    <row r="11" spans="1:13" ht="15.75" x14ac:dyDescent="0.25">
      <c r="A11" s="40">
        <v>10</v>
      </c>
      <c r="B11" s="41" t="s">
        <v>254</v>
      </c>
      <c r="C11" s="41" t="s">
        <v>255</v>
      </c>
      <c r="D11" s="40">
        <v>9542383451</v>
      </c>
      <c r="J11" s="110" t="s">
        <v>265</v>
      </c>
      <c r="K11" s="111">
        <v>1000</v>
      </c>
    </row>
    <row r="12" spans="1:13" ht="15.75" x14ac:dyDescent="0.25">
      <c r="A12" s="40">
        <v>11</v>
      </c>
      <c r="B12" s="41" t="s">
        <v>256</v>
      </c>
      <c r="C12" s="41" t="s">
        <v>257</v>
      </c>
      <c r="D12" s="40">
        <v>9392716093</v>
      </c>
      <c r="J12" s="110" t="s">
        <v>333</v>
      </c>
      <c r="K12" s="111">
        <v>1000</v>
      </c>
    </row>
    <row r="13" spans="1:13" ht="15.75" x14ac:dyDescent="0.25">
      <c r="A13" s="40">
        <v>12</v>
      </c>
      <c r="B13" s="41" t="s">
        <v>258</v>
      </c>
      <c r="C13" s="41" t="s">
        <v>259</v>
      </c>
      <c r="D13" s="40">
        <v>9652190531</v>
      </c>
      <c r="J13" s="110" t="s">
        <v>261</v>
      </c>
      <c r="K13" s="111">
        <v>1500</v>
      </c>
    </row>
    <row r="14" spans="1:13" ht="15.75" x14ac:dyDescent="0.25">
      <c r="A14" s="40">
        <v>13</v>
      </c>
      <c r="B14" s="41" t="s">
        <v>260</v>
      </c>
      <c r="C14" s="41" t="s">
        <v>261</v>
      </c>
      <c r="D14" s="40">
        <v>9346669089</v>
      </c>
      <c r="J14" s="110" t="s">
        <v>301</v>
      </c>
      <c r="K14" s="111">
        <v>1000</v>
      </c>
    </row>
    <row r="15" spans="1:13" ht="15.75" x14ac:dyDescent="0.25">
      <c r="A15" s="40">
        <v>14</v>
      </c>
      <c r="B15" s="41" t="s">
        <v>262</v>
      </c>
      <c r="C15" s="41" t="s">
        <v>263</v>
      </c>
      <c r="D15" s="40">
        <v>9701414394</v>
      </c>
      <c r="J15" s="110" t="s">
        <v>357</v>
      </c>
      <c r="K15" s="111">
        <v>500</v>
      </c>
    </row>
    <row r="16" spans="1:13" ht="15.75" x14ac:dyDescent="0.25">
      <c r="A16" s="40">
        <v>15</v>
      </c>
      <c r="B16" s="41" t="s">
        <v>264</v>
      </c>
      <c r="C16" s="41" t="s">
        <v>265</v>
      </c>
      <c r="D16" s="40">
        <v>9052200002</v>
      </c>
      <c r="J16" s="110" t="s">
        <v>273</v>
      </c>
      <c r="K16" s="111">
        <v>10000</v>
      </c>
    </row>
    <row r="17" spans="1:11" ht="15.75" x14ac:dyDescent="0.25">
      <c r="A17" s="40">
        <v>16</v>
      </c>
      <c r="B17" s="41" t="s">
        <v>266</v>
      </c>
      <c r="C17" s="41" t="s">
        <v>267</v>
      </c>
      <c r="D17" s="40">
        <v>9160916036</v>
      </c>
      <c r="J17" s="110" t="s">
        <v>259</v>
      </c>
      <c r="K17" s="111">
        <v>1000</v>
      </c>
    </row>
    <row r="18" spans="1:11" ht="15.75" x14ac:dyDescent="0.25">
      <c r="A18" s="40">
        <v>17</v>
      </c>
      <c r="B18" s="41" t="s">
        <v>268</v>
      </c>
      <c r="C18" s="41" t="s">
        <v>269</v>
      </c>
      <c r="D18" s="40">
        <v>9160665084</v>
      </c>
      <c r="J18" s="110" t="s">
        <v>311</v>
      </c>
      <c r="K18" s="111">
        <v>1000</v>
      </c>
    </row>
    <row r="19" spans="1:11" ht="15.75" x14ac:dyDescent="0.25">
      <c r="A19" s="40">
        <v>18</v>
      </c>
      <c r="B19" s="41" t="s">
        <v>270</v>
      </c>
      <c r="C19" s="41" t="s">
        <v>271</v>
      </c>
      <c r="D19" s="40">
        <v>9849935320</v>
      </c>
      <c r="J19" s="110" t="s">
        <v>329</v>
      </c>
      <c r="K19" s="111">
        <v>500</v>
      </c>
    </row>
    <row r="20" spans="1:11" ht="15.75" x14ac:dyDescent="0.25">
      <c r="A20" s="40">
        <v>19</v>
      </c>
      <c r="B20" s="41" t="s">
        <v>272</v>
      </c>
      <c r="C20" s="41" t="s">
        <v>273</v>
      </c>
      <c r="D20" s="40">
        <v>9704177216</v>
      </c>
      <c r="J20" s="109" t="s">
        <v>327</v>
      </c>
      <c r="K20" s="112">
        <v>500</v>
      </c>
    </row>
    <row r="21" spans="1:11" ht="15.75" x14ac:dyDescent="0.25">
      <c r="A21" s="40">
        <v>20</v>
      </c>
      <c r="B21" s="41" t="s">
        <v>274</v>
      </c>
      <c r="C21" s="41" t="s">
        <v>275</v>
      </c>
      <c r="D21" s="40">
        <v>9949204574</v>
      </c>
      <c r="J21" s="110" t="s">
        <v>239</v>
      </c>
      <c r="K21" s="111">
        <v>1000</v>
      </c>
    </row>
    <row r="22" spans="1:11" ht="15.75" x14ac:dyDescent="0.25">
      <c r="A22" s="40">
        <v>21</v>
      </c>
      <c r="B22" s="41" t="s">
        <v>276</v>
      </c>
      <c r="C22" s="41" t="s">
        <v>277</v>
      </c>
      <c r="D22" s="40">
        <v>9000099803</v>
      </c>
      <c r="J22" s="110" t="s">
        <v>269</v>
      </c>
      <c r="K22" s="111">
        <v>1000</v>
      </c>
    </row>
    <row r="23" spans="1:11" ht="15.75" x14ac:dyDescent="0.25">
      <c r="A23" s="40">
        <v>22</v>
      </c>
      <c r="B23" s="41" t="s">
        <v>278</v>
      </c>
      <c r="C23" s="41" t="s">
        <v>279</v>
      </c>
      <c r="D23" s="40">
        <v>9000142576</v>
      </c>
      <c r="J23" s="110" t="s">
        <v>369</v>
      </c>
      <c r="K23" s="111">
        <v>1000</v>
      </c>
    </row>
    <row r="24" spans="1:11" ht="15.75" x14ac:dyDescent="0.25">
      <c r="A24" s="40">
        <v>23</v>
      </c>
      <c r="B24" s="41" t="s">
        <v>280</v>
      </c>
      <c r="C24" s="41" t="s">
        <v>281</v>
      </c>
      <c r="D24" s="40">
        <v>9014245129</v>
      </c>
      <c r="J24" s="110" t="s">
        <v>321</v>
      </c>
      <c r="K24" s="111">
        <v>1000</v>
      </c>
    </row>
    <row r="25" spans="1:11" ht="15.75" x14ac:dyDescent="0.25">
      <c r="A25" s="40">
        <v>24</v>
      </c>
      <c r="B25" s="41" t="s">
        <v>282</v>
      </c>
      <c r="C25" s="41" t="s">
        <v>283</v>
      </c>
      <c r="D25" s="40">
        <v>9703131038</v>
      </c>
      <c r="J25" s="109" t="s">
        <v>287</v>
      </c>
      <c r="K25" s="111">
        <v>10000</v>
      </c>
    </row>
    <row r="26" spans="1:11" ht="15.75" x14ac:dyDescent="0.25">
      <c r="A26" s="40">
        <v>25</v>
      </c>
      <c r="B26" s="41" t="s">
        <v>284</v>
      </c>
      <c r="C26" s="41" t="s">
        <v>285</v>
      </c>
      <c r="D26" s="40">
        <v>8179308182</v>
      </c>
      <c r="J26" s="11"/>
      <c r="K26" s="13"/>
    </row>
    <row r="27" spans="1:11" ht="15.75" x14ac:dyDescent="0.25">
      <c r="A27" s="40">
        <v>26</v>
      </c>
      <c r="B27" s="41" t="s">
        <v>286</v>
      </c>
      <c r="C27" s="41" t="s">
        <v>287</v>
      </c>
      <c r="D27" s="40">
        <v>9676891234</v>
      </c>
      <c r="J27" s="11"/>
      <c r="K27" s="13"/>
    </row>
    <row r="28" spans="1:11" ht="15.75" x14ac:dyDescent="0.25">
      <c r="A28" s="40">
        <v>27</v>
      </c>
      <c r="B28" s="41" t="s">
        <v>288</v>
      </c>
      <c r="C28" s="41" t="s">
        <v>289</v>
      </c>
      <c r="D28" s="40">
        <v>9948906729</v>
      </c>
      <c r="J28" s="11"/>
      <c r="K28" s="13"/>
    </row>
    <row r="29" spans="1:11" ht="15.75" x14ac:dyDescent="0.25">
      <c r="A29" s="40">
        <v>28</v>
      </c>
      <c r="B29" s="41" t="s">
        <v>290</v>
      </c>
      <c r="C29" s="41" t="s">
        <v>291</v>
      </c>
      <c r="D29" s="40"/>
      <c r="J29" s="11"/>
      <c r="K29" s="13"/>
    </row>
    <row r="30" spans="1:11" ht="15.75" x14ac:dyDescent="0.25">
      <c r="A30" s="40">
        <v>29</v>
      </c>
      <c r="B30" s="41" t="s">
        <v>292</v>
      </c>
      <c r="C30" s="41" t="s">
        <v>293</v>
      </c>
      <c r="D30" s="40">
        <v>7989012257</v>
      </c>
      <c r="J30" s="11"/>
      <c r="K30" s="13"/>
    </row>
    <row r="31" spans="1:11" ht="15.75" x14ac:dyDescent="0.25">
      <c r="A31" s="40">
        <v>30</v>
      </c>
      <c r="B31" s="41" t="s">
        <v>294</v>
      </c>
      <c r="C31" s="41" t="s">
        <v>295</v>
      </c>
      <c r="D31" s="40">
        <v>9000079869</v>
      </c>
      <c r="J31" s="11"/>
      <c r="K31" s="11"/>
    </row>
    <row r="32" spans="1:11" ht="15.75" x14ac:dyDescent="0.25">
      <c r="A32" s="40">
        <v>31</v>
      </c>
      <c r="B32" s="41" t="s">
        <v>296</v>
      </c>
      <c r="C32" s="41" t="s">
        <v>297</v>
      </c>
      <c r="D32" s="40">
        <v>9177730990</v>
      </c>
      <c r="J32" s="11"/>
      <c r="K32" s="11"/>
    </row>
    <row r="33" spans="1:11" ht="15.75" x14ac:dyDescent="0.25">
      <c r="A33" s="40">
        <v>32</v>
      </c>
      <c r="B33" s="41" t="s">
        <v>298</v>
      </c>
      <c r="C33" s="41" t="s">
        <v>299</v>
      </c>
      <c r="D33" s="40">
        <v>8897334501</v>
      </c>
      <c r="J33" s="11"/>
      <c r="K33" s="11"/>
    </row>
    <row r="34" spans="1:11" ht="15.75" x14ac:dyDescent="0.25">
      <c r="A34" s="40">
        <v>33</v>
      </c>
      <c r="B34" s="41" t="s">
        <v>300</v>
      </c>
      <c r="C34" s="41" t="s">
        <v>301</v>
      </c>
      <c r="D34" s="40">
        <v>9100156158</v>
      </c>
      <c r="J34" s="11"/>
      <c r="K34" s="11"/>
    </row>
    <row r="35" spans="1:11" ht="15.75" x14ac:dyDescent="0.25">
      <c r="A35" s="40">
        <v>34</v>
      </c>
      <c r="B35" s="41" t="s">
        <v>302</v>
      </c>
      <c r="C35" s="41" t="s">
        <v>303</v>
      </c>
      <c r="D35" s="40">
        <v>8790879059</v>
      </c>
    </row>
    <row r="36" spans="1:11" ht="15.75" x14ac:dyDescent="0.25">
      <c r="A36" s="40">
        <v>35</v>
      </c>
      <c r="B36" s="41" t="s">
        <v>304</v>
      </c>
      <c r="C36" s="41" t="s">
        <v>305</v>
      </c>
      <c r="D36" s="40">
        <v>9542631940</v>
      </c>
    </row>
    <row r="37" spans="1:11" ht="15.75" x14ac:dyDescent="0.25">
      <c r="A37" s="40">
        <v>36</v>
      </c>
      <c r="B37" s="41" t="s">
        <v>306</v>
      </c>
      <c r="C37" s="41" t="s">
        <v>307</v>
      </c>
      <c r="D37" s="40">
        <v>9705764907</v>
      </c>
    </row>
    <row r="38" spans="1:11" ht="15.75" x14ac:dyDescent="0.25">
      <c r="A38" s="40">
        <v>37</v>
      </c>
      <c r="B38" s="41" t="s">
        <v>308</v>
      </c>
      <c r="C38" s="41" t="s">
        <v>309</v>
      </c>
      <c r="D38" s="40">
        <v>930086065</v>
      </c>
    </row>
    <row r="39" spans="1:11" ht="15.75" x14ac:dyDescent="0.25">
      <c r="A39" s="40">
        <v>38</v>
      </c>
      <c r="B39" s="41" t="s">
        <v>310</v>
      </c>
      <c r="C39" s="41" t="s">
        <v>311</v>
      </c>
      <c r="D39" s="40">
        <v>7661934577</v>
      </c>
    </row>
    <row r="40" spans="1:11" ht="15.75" x14ac:dyDescent="0.25">
      <c r="A40" s="40">
        <v>39</v>
      </c>
      <c r="B40" s="41" t="s">
        <v>312</v>
      </c>
      <c r="C40" s="41" t="s">
        <v>313</v>
      </c>
      <c r="D40" s="40">
        <v>9381858021</v>
      </c>
    </row>
    <row r="41" spans="1:11" ht="15.75" x14ac:dyDescent="0.25">
      <c r="A41" s="40">
        <v>40</v>
      </c>
      <c r="B41" s="41" t="s">
        <v>310</v>
      </c>
      <c r="C41" s="41" t="s">
        <v>311</v>
      </c>
      <c r="D41" s="40">
        <v>9948829520</v>
      </c>
    </row>
    <row r="42" spans="1:11" ht="15.75" x14ac:dyDescent="0.25">
      <c r="A42" s="40">
        <v>41</v>
      </c>
      <c r="B42" s="41" t="s">
        <v>254</v>
      </c>
      <c r="C42" s="41" t="s">
        <v>255</v>
      </c>
      <c r="D42" s="40">
        <v>9440532532</v>
      </c>
    </row>
    <row r="43" spans="1:11" ht="15.75" x14ac:dyDescent="0.25">
      <c r="A43" s="40">
        <v>42</v>
      </c>
      <c r="B43" s="41" t="s">
        <v>314</v>
      </c>
      <c r="C43" s="41" t="s">
        <v>315</v>
      </c>
      <c r="D43" s="40">
        <v>9948453049</v>
      </c>
    </row>
    <row r="44" spans="1:11" ht="15.75" x14ac:dyDescent="0.25">
      <c r="A44" s="40">
        <v>43</v>
      </c>
      <c r="B44" s="41" t="s">
        <v>316</v>
      </c>
      <c r="C44" s="41" t="s">
        <v>317</v>
      </c>
      <c r="D44" s="40">
        <v>9666306407</v>
      </c>
    </row>
    <row r="45" spans="1:11" ht="15.75" x14ac:dyDescent="0.25">
      <c r="A45" s="40">
        <v>44</v>
      </c>
      <c r="B45" s="41" t="s">
        <v>318</v>
      </c>
      <c r="C45" s="41" t="s">
        <v>319</v>
      </c>
      <c r="D45" s="40">
        <v>9848022002</v>
      </c>
    </row>
    <row r="46" spans="1:11" ht="15.75" x14ac:dyDescent="0.25">
      <c r="A46" s="40">
        <v>45</v>
      </c>
      <c r="B46" s="41" t="s">
        <v>320</v>
      </c>
      <c r="C46" s="41" t="s">
        <v>321</v>
      </c>
      <c r="D46" s="40">
        <v>9948690181</v>
      </c>
    </row>
    <row r="47" spans="1:11" ht="15.75" x14ac:dyDescent="0.25">
      <c r="A47" s="40">
        <v>46</v>
      </c>
      <c r="B47" s="41" t="s">
        <v>322</v>
      </c>
      <c r="C47" s="41" t="s">
        <v>323</v>
      </c>
      <c r="D47" s="40">
        <v>9849532404</v>
      </c>
    </row>
    <row r="48" spans="1:11" ht="15.75" x14ac:dyDescent="0.25">
      <c r="A48" s="40">
        <v>47</v>
      </c>
      <c r="B48" s="41" t="s">
        <v>324</v>
      </c>
      <c r="C48" s="41" t="s">
        <v>325</v>
      </c>
      <c r="D48" s="40"/>
    </row>
    <row r="49" spans="1:4" ht="15.75" x14ac:dyDescent="0.25">
      <c r="A49" s="40">
        <v>48</v>
      </c>
      <c r="B49" s="41" t="s">
        <v>326</v>
      </c>
      <c r="C49" s="41" t="s">
        <v>327</v>
      </c>
      <c r="D49" s="40">
        <v>7893020934</v>
      </c>
    </row>
    <row r="50" spans="1:4" ht="15.75" x14ac:dyDescent="0.25">
      <c r="A50" s="40">
        <v>49</v>
      </c>
      <c r="B50" s="41" t="s">
        <v>328</v>
      </c>
      <c r="C50" s="41" t="s">
        <v>329</v>
      </c>
      <c r="D50" s="40">
        <v>9849935320</v>
      </c>
    </row>
    <row r="51" spans="1:4" ht="15.75" x14ac:dyDescent="0.25">
      <c r="A51" s="40">
        <v>50</v>
      </c>
      <c r="B51" s="41" t="s">
        <v>310</v>
      </c>
      <c r="C51" s="41" t="s">
        <v>311</v>
      </c>
      <c r="D51" s="40">
        <v>9959546643</v>
      </c>
    </row>
    <row r="52" spans="1:4" ht="15.75" x14ac:dyDescent="0.25">
      <c r="A52" s="40">
        <v>51</v>
      </c>
      <c r="B52" s="41" t="s">
        <v>330</v>
      </c>
      <c r="C52" s="41" t="s">
        <v>331</v>
      </c>
      <c r="D52" s="40">
        <v>8208142673</v>
      </c>
    </row>
    <row r="53" spans="1:4" ht="15.75" x14ac:dyDescent="0.25">
      <c r="A53" s="40">
        <v>52</v>
      </c>
      <c r="B53" s="41" t="s">
        <v>332</v>
      </c>
      <c r="C53" s="41" t="s">
        <v>333</v>
      </c>
      <c r="D53" s="40">
        <v>9866855472</v>
      </c>
    </row>
    <row r="54" spans="1:4" ht="15.75" x14ac:dyDescent="0.25">
      <c r="A54" s="40">
        <v>53</v>
      </c>
      <c r="B54" s="41" t="s">
        <v>334</v>
      </c>
      <c r="C54" s="41" t="s">
        <v>335</v>
      </c>
      <c r="D54" s="40">
        <v>9948922348</v>
      </c>
    </row>
    <row r="55" spans="1:4" ht="15.75" x14ac:dyDescent="0.25">
      <c r="A55" s="40">
        <v>54</v>
      </c>
      <c r="B55" s="41" t="s">
        <v>336</v>
      </c>
      <c r="C55" s="41" t="s">
        <v>337</v>
      </c>
      <c r="D55" s="40">
        <v>9988240066</v>
      </c>
    </row>
    <row r="56" spans="1:4" ht="15.75" x14ac:dyDescent="0.25">
      <c r="A56" s="40">
        <v>55</v>
      </c>
      <c r="B56" s="42" t="s">
        <v>338</v>
      </c>
      <c r="C56" s="41" t="s">
        <v>339</v>
      </c>
    </row>
    <row r="57" spans="1:4" ht="15.75" x14ac:dyDescent="0.25">
      <c r="A57" s="40">
        <v>56</v>
      </c>
      <c r="B57" s="41" t="s">
        <v>340</v>
      </c>
      <c r="C57" s="41" t="s">
        <v>341</v>
      </c>
      <c r="D57" s="40">
        <v>9346340319</v>
      </c>
    </row>
    <row r="58" spans="1:4" ht="15.75" x14ac:dyDescent="0.25">
      <c r="A58" s="40">
        <v>57</v>
      </c>
      <c r="B58" s="41" t="s">
        <v>342</v>
      </c>
      <c r="C58" s="41" t="s">
        <v>343</v>
      </c>
      <c r="D58" s="40">
        <v>9010683021</v>
      </c>
    </row>
    <row r="59" spans="1:4" ht="15.75" x14ac:dyDescent="0.25">
      <c r="A59" s="40">
        <v>58</v>
      </c>
      <c r="B59" s="41" t="s">
        <v>344</v>
      </c>
      <c r="C59" s="41" t="s">
        <v>345</v>
      </c>
      <c r="D59" s="40"/>
    </row>
    <row r="60" spans="1:4" ht="15.75" x14ac:dyDescent="0.25">
      <c r="A60" s="40">
        <v>59</v>
      </c>
      <c r="B60" s="41" t="s">
        <v>346</v>
      </c>
      <c r="C60" s="41" t="s">
        <v>347</v>
      </c>
      <c r="D60" s="40"/>
    </row>
    <row r="61" spans="1:4" ht="15.75" x14ac:dyDescent="0.25">
      <c r="A61" s="40">
        <v>60</v>
      </c>
      <c r="B61" s="41" t="s">
        <v>348</v>
      </c>
      <c r="C61" s="41" t="s">
        <v>349</v>
      </c>
      <c r="D61" s="40">
        <v>9912744704</v>
      </c>
    </row>
    <row r="62" spans="1:4" ht="15.75" x14ac:dyDescent="0.25">
      <c r="A62" s="40">
        <v>61</v>
      </c>
      <c r="B62" s="41" t="s">
        <v>350</v>
      </c>
      <c r="C62" s="41" t="s">
        <v>351</v>
      </c>
      <c r="D62" s="40">
        <v>9948325298</v>
      </c>
    </row>
  </sheetData>
  <mergeCells count="1">
    <mergeCell ref="J1:K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5"/>
  <sheetViews>
    <sheetView workbookViewId="0">
      <pane ySplit="5" topLeftCell="A6" activePane="bottomLeft" state="frozen"/>
      <selection pane="bottomLeft" activeCell="L7" sqref="L7"/>
    </sheetView>
  </sheetViews>
  <sheetFormatPr defaultRowHeight="16.5" customHeight="1" x14ac:dyDescent="0.25"/>
  <cols>
    <col min="1" max="1" width="8" customWidth="1"/>
    <col min="2" max="2" width="32.140625" customWidth="1"/>
    <col min="3" max="3" width="13.42578125" customWidth="1"/>
    <col min="4" max="4" width="11.42578125" customWidth="1"/>
    <col min="5" max="5" width="11.5703125" customWidth="1"/>
    <col min="6" max="6" width="10.28515625" customWidth="1"/>
    <col min="7" max="7" width="12.42578125" customWidth="1"/>
    <col min="8" max="8" width="8.7109375" customWidth="1"/>
    <col min="9" max="9" width="21.28515625" customWidth="1"/>
    <col min="10" max="10" width="12.42578125" customWidth="1"/>
    <col min="11" max="11" width="8.7109375" customWidth="1"/>
    <col min="12" max="12" width="20" customWidth="1"/>
    <col min="13" max="13" width="12" customWidth="1"/>
    <col min="16" max="16" width="33" bestFit="1" customWidth="1"/>
    <col min="24" max="24" width="38.140625" customWidth="1"/>
    <col min="27" max="27" width="11.7109375" customWidth="1"/>
  </cols>
  <sheetData>
    <row r="1" spans="1:27" ht="34.5" customHeight="1" thickBot="1" x14ac:dyDescent="0.3">
      <c r="A1" s="115" t="s">
        <v>229</v>
      </c>
      <c r="B1" s="116"/>
      <c r="C1" s="116"/>
      <c r="D1" s="116"/>
      <c r="E1" s="116"/>
      <c r="F1" s="116"/>
      <c r="G1" s="116"/>
      <c r="I1" s="124" t="s">
        <v>226</v>
      </c>
      <c r="J1" s="124"/>
      <c r="K1" s="124"/>
      <c r="L1" s="124"/>
      <c r="M1" s="124"/>
      <c r="O1" s="121" t="s">
        <v>230</v>
      </c>
      <c r="P1" s="122"/>
      <c r="Q1" s="122"/>
      <c r="R1" s="122"/>
      <c r="S1" s="122"/>
      <c r="T1" s="123"/>
      <c r="W1" s="117" t="s">
        <v>227</v>
      </c>
      <c r="X1" s="118"/>
      <c r="Y1" s="118"/>
      <c r="Z1" s="118"/>
      <c r="AA1" s="119"/>
    </row>
    <row r="2" spans="1:27" ht="36" customHeight="1" x14ac:dyDescent="0.25">
      <c r="A2" s="22" t="s">
        <v>0</v>
      </c>
      <c r="B2" s="22" t="s">
        <v>2</v>
      </c>
      <c r="C2" s="22" t="s">
        <v>204</v>
      </c>
      <c r="D2" s="22" t="s">
        <v>201</v>
      </c>
      <c r="E2" s="22" t="s">
        <v>202</v>
      </c>
      <c r="F2" s="22" t="s">
        <v>203</v>
      </c>
      <c r="G2" s="22" t="s">
        <v>231</v>
      </c>
      <c r="I2" s="120" t="s">
        <v>221</v>
      </c>
      <c r="J2" s="120"/>
      <c r="L2" s="120" t="s">
        <v>223</v>
      </c>
      <c r="M2" s="120"/>
      <c r="O2" s="23" t="s">
        <v>0</v>
      </c>
      <c r="P2" s="23" t="s">
        <v>2</v>
      </c>
      <c r="Q2" s="23" t="s">
        <v>204</v>
      </c>
      <c r="R2" s="23" t="s">
        <v>201</v>
      </c>
      <c r="S2" s="23" t="s">
        <v>202</v>
      </c>
      <c r="T2" s="23" t="s">
        <v>203</v>
      </c>
    </row>
    <row r="3" spans="1:27" ht="16.5" customHeight="1" x14ac:dyDescent="0.25">
      <c r="A3" s="11">
        <v>1</v>
      </c>
      <c r="B3" s="11" t="s">
        <v>207</v>
      </c>
      <c r="C3" s="11"/>
      <c r="D3" s="13">
        <v>10000</v>
      </c>
      <c r="E3" s="13">
        <v>10000</v>
      </c>
      <c r="F3" s="12">
        <v>44197</v>
      </c>
      <c r="G3" s="35">
        <v>3</v>
      </c>
      <c r="I3" s="18" t="s">
        <v>201</v>
      </c>
      <c r="J3" s="21">
        <f>D38+0</f>
        <v>175000</v>
      </c>
      <c r="L3" s="18" t="s">
        <v>201</v>
      </c>
      <c r="M3" s="21">
        <f>R18+0</f>
        <v>160000</v>
      </c>
      <c r="O3" s="11">
        <v>1</v>
      </c>
      <c r="P3" s="11" t="s">
        <v>224</v>
      </c>
      <c r="Q3" s="11"/>
      <c r="R3" s="13">
        <v>50000</v>
      </c>
      <c r="S3" s="13"/>
      <c r="T3" s="11"/>
    </row>
    <row r="4" spans="1:27" ht="16.5" customHeight="1" x14ac:dyDescent="0.25">
      <c r="A4" s="11">
        <v>2</v>
      </c>
      <c r="B4" s="11" t="s">
        <v>16</v>
      </c>
      <c r="C4" s="11"/>
      <c r="D4" s="13">
        <v>10000</v>
      </c>
      <c r="E4" s="13">
        <v>10000</v>
      </c>
      <c r="F4" s="12">
        <v>44197</v>
      </c>
      <c r="G4" s="36">
        <v>4</v>
      </c>
      <c r="I4" s="19" t="s">
        <v>219</v>
      </c>
      <c r="J4" s="28">
        <f>E38+0</f>
        <v>42000</v>
      </c>
      <c r="L4" s="19" t="s">
        <v>219</v>
      </c>
      <c r="M4" s="28">
        <f>S18+0</f>
        <v>0</v>
      </c>
      <c r="O4" s="11">
        <v>2</v>
      </c>
      <c r="P4" s="11" t="s">
        <v>225</v>
      </c>
      <c r="Q4" s="11"/>
      <c r="R4" s="13">
        <v>100000</v>
      </c>
      <c r="S4" s="13"/>
      <c r="T4" s="11"/>
    </row>
    <row r="5" spans="1:27" ht="16.5" customHeight="1" x14ac:dyDescent="0.25">
      <c r="A5" s="11">
        <v>3</v>
      </c>
      <c r="B5" s="11" t="s">
        <v>17</v>
      </c>
      <c r="C5" s="11"/>
      <c r="D5" s="13">
        <v>5000</v>
      </c>
      <c r="E5" s="13">
        <v>5000</v>
      </c>
      <c r="F5" s="12">
        <v>44197</v>
      </c>
      <c r="G5" s="36">
        <v>6</v>
      </c>
      <c r="I5" s="19" t="s">
        <v>220</v>
      </c>
      <c r="J5" s="20">
        <f>J3-J4</f>
        <v>133000</v>
      </c>
      <c r="L5" s="19" t="s">
        <v>220</v>
      </c>
      <c r="M5" s="20">
        <f>M3-M4</f>
        <v>160000</v>
      </c>
      <c r="O5" s="11">
        <v>3</v>
      </c>
      <c r="P5" s="11" t="s">
        <v>68</v>
      </c>
      <c r="Q5" s="11"/>
      <c r="R5" s="13">
        <v>10000</v>
      </c>
      <c r="S5" s="13"/>
      <c r="T5" s="11"/>
    </row>
    <row r="6" spans="1:27" ht="16.5" customHeight="1" x14ac:dyDescent="0.25">
      <c r="A6" s="11">
        <v>4</v>
      </c>
      <c r="B6" s="11" t="s">
        <v>205</v>
      </c>
      <c r="C6" s="11"/>
      <c r="D6" s="13">
        <v>5000</v>
      </c>
      <c r="E6" s="13">
        <v>5000</v>
      </c>
      <c r="F6" s="12">
        <v>44197</v>
      </c>
      <c r="G6" s="36">
        <v>6</v>
      </c>
      <c r="O6" s="11">
        <v>4</v>
      </c>
      <c r="P6" s="11"/>
      <c r="Q6" s="11"/>
      <c r="R6" s="13"/>
      <c r="S6" s="13"/>
      <c r="T6" s="11"/>
    </row>
    <row r="7" spans="1:27" ht="16.5" customHeight="1" x14ac:dyDescent="0.25">
      <c r="A7" s="11">
        <v>5</v>
      </c>
      <c r="B7" s="11" t="s">
        <v>212</v>
      </c>
      <c r="C7" s="11"/>
      <c r="D7" s="13">
        <v>2000</v>
      </c>
      <c r="E7" s="13">
        <v>2000</v>
      </c>
      <c r="F7" s="12">
        <v>44197</v>
      </c>
      <c r="G7" s="36">
        <v>7</v>
      </c>
      <c r="O7" s="11">
        <v>5</v>
      </c>
      <c r="P7" s="11"/>
      <c r="Q7" s="11"/>
      <c r="R7" s="13"/>
      <c r="S7" s="13"/>
      <c r="T7" s="11"/>
    </row>
    <row r="8" spans="1:27" ht="16.5" customHeight="1" x14ac:dyDescent="0.25">
      <c r="A8" s="11">
        <v>6</v>
      </c>
      <c r="B8" s="11" t="s">
        <v>206</v>
      </c>
      <c r="C8" s="11"/>
      <c r="D8" s="13">
        <v>10000</v>
      </c>
      <c r="E8" s="13">
        <v>10000</v>
      </c>
      <c r="F8" s="12">
        <v>44244</v>
      </c>
      <c r="G8" s="36">
        <v>1</v>
      </c>
      <c r="O8" s="11">
        <v>6</v>
      </c>
      <c r="P8" s="11"/>
      <c r="Q8" s="11"/>
      <c r="R8" s="13"/>
      <c r="S8" s="13"/>
      <c r="T8" s="11"/>
    </row>
    <row r="9" spans="1:27" ht="16.5" customHeight="1" x14ac:dyDescent="0.25">
      <c r="A9" s="11">
        <v>7</v>
      </c>
      <c r="B9" s="11" t="s">
        <v>46</v>
      </c>
      <c r="C9" s="11"/>
      <c r="D9" s="13">
        <v>10000</v>
      </c>
      <c r="E9" s="13"/>
      <c r="F9" s="11"/>
      <c r="G9" s="36"/>
      <c r="O9" s="11">
        <v>7</v>
      </c>
      <c r="P9" s="11"/>
      <c r="Q9" s="11"/>
      <c r="R9" s="13"/>
      <c r="S9" s="13"/>
      <c r="T9" s="11"/>
    </row>
    <row r="10" spans="1:27" ht="16.5" customHeight="1" x14ac:dyDescent="0.25">
      <c r="A10" s="11">
        <v>8</v>
      </c>
      <c r="B10" s="11" t="s">
        <v>208</v>
      </c>
      <c r="C10" s="11"/>
      <c r="D10" s="13">
        <v>10000</v>
      </c>
      <c r="E10" s="13"/>
      <c r="F10" s="11"/>
      <c r="G10" s="36"/>
      <c r="O10" s="11">
        <v>8</v>
      </c>
      <c r="P10" s="11"/>
      <c r="Q10" s="11"/>
      <c r="R10" s="13"/>
      <c r="S10" s="13"/>
      <c r="T10" s="11"/>
    </row>
    <row r="11" spans="1:27" ht="16.5" customHeight="1" x14ac:dyDescent="0.25">
      <c r="A11" s="11">
        <v>9</v>
      </c>
      <c r="B11" s="11" t="s">
        <v>209</v>
      </c>
      <c r="C11" s="11"/>
      <c r="D11" s="13">
        <v>5000</v>
      </c>
      <c r="E11" s="13"/>
      <c r="F11" s="11"/>
      <c r="G11" s="36"/>
      <c r="O11" s="11">
        <v>9</v>
      </c>
      <c r="P11" s="11"/>
      <c r="Q11" s="11"/>
      <c r="R11" s="13"/>
      <c r="S11" s="13"/>
      <c r="T11" s="11"/>
    </row>
    <row r="12" spans="1:27" ht="16.5" customHeight="1" x14ac:dyDescent="0.25">
      <c r="A12" s="11">
        <v>10</v>
      </c>
      <c r="B12" s="11" t="s">
        <v>32</v>
      </c>
      <c r="C12" s="11"/>
      <c r="D12" s="13">
        <v>5000</v>
      </c>
      <c r="E12" s="13"/>
      <c r="F12" s="11"/>
      <c r="G12" s="36"/>
      <c r="O12" s="11">
        <v>10</v>
      </c>
      <c r="P12" s="11"/>
      <c r="Q12" s="11"/>
      <c r="R12" s="13"/>
      <c r="S12" s="13"/>
      <c r="T12" s="11"/>
    </row>
    <row r="13" spans="1:27" ht="16.5" customHeight="1" x14ac:dyDescent="0.25">
      <c r="A13" s="11">
        <v>11</v>
      </c>
      <c r="B13" s="11" t="s">
        <v>210</v>
      </c>
      <c r="C13" s="11"/>
      <c r="D13" s="13">
        <v>5000</v>
      </c>
      <c r="E13" s="13"/>
      <c r="F13" s="11"/>
      <c r="G13" s="36"/>
      <c r="O13" s="11">
        <v>11</v>
      </c>
      <c r="P13" s="11"/>
      <c r="Q13" s="11"/>
      <c r="R13" s="13"/>
      <c r="S13" s="13"/>
      <c r="T13" s="11"/>
    </row>
    <row r="14" spans="1:27" ht="16.5" customHeight="1" x14ac:dyDescent="0.25">
      <c r="A14" s="11">
        <v>12</v>
      </c>
      <c r="B14" s="11" t="s">
        <v>53</v>
      </c>
      <c r="C14" s="11"/>
      <c r="D14" s="13">
        <v>10000</v>
      </c>
      <c r="E14" s="13"/>
      <c r="F14" s="11"/>
      <c r="G14" s="36"/>
      <c r="O14" s="11">
        <v>12</v>
      </c>
      <c r="P14" s="11"/>
      <c r="Q14" s="11"/>
      <c r="R14" s="13"/>
      <c r="S14" s="13"/>
      <c r="T14" s="11"/>
    </row>
    <row r="15" spans="1:27" ht="16.5" customHeight="1" x14ac:dyDescent="0.25">
      <c r="A15" s="11">
        <v>13</v>
      </c>
      <c r="B15" s="11" t="s">
        <v>68</v>
      </c>
      <c r="C15" s="11"/>
      <c r="D15" s="13">
        <v>10000</v>
      </c>
      <c r="E15" s="13"/>
      <c r="F15" s="11"/>
      <c r="G15" s="36"/>
      <c r="O15" s="11">
        <v>13</v>
      </c>
      <c r="P15" s="11"/>
      <c r="Q15" s="11"/>
      <c r="R15" s="13"/>
      <c r="S15" s="13"/>
      <c r="T15" s="11"/>
    </row>
    <row r="16" spans="1:27" ht="16.5" customHeight="1" x14ac:dyDescent="0.25">
      <c r="A16" s="11">
        <v>14</v>
      </c>
      <c r="B16" s="11" t="s">
        <v>213</v>
      </c>
      <c r="C16" s="11"/>
      <c r="D16" s="13">
        <v>3000</v>
      </c>
      <c r="E16" s="13"/>
      <c r="F16" s="11"/>
      <c r="G16" s="36"/>
      <c r="O16" s="11">
        <v>14</v>
      </c>
      <c r="P16" s="11"/>
      <c r="Q16" s="11"/>
      <c r="R16" s="13"/>
      <c r="S16" s="13"/>
      <c r="T16" s="11"/>
    </row>
    <row r="17" spans="1:20" ht="16.5" customHeight="1" x14ac:dyDescent="0.25">
      <c r="A17" s="11">
        <v>15</v>
      </c>
      <c r="B17" s="11" t="s">
        <v>51</v>
      </c>
      <c r="C17" s="11"/>
      <c r="D17" s="13">
        <v>5000</v>
      </c>
      <c r="E17" s="13"/>
      <c r="F17" s="11"/>
      <c r="G17" s="36"/>
      <c r="O17" s="11">
        <v>15</v>
      </c>
      <c r="P17" s="11"/>
      <c r="Q17" s="11"/>
      <c r="R17" s="13"/>
      <c r="S17" s="13"/>
      <c r="T17" s="11"/>
    </row>
    <row r="18" spans="1:20" ht="16.5" customHeight="1" x14ac:dyDescent="0.25">
      <c r="A18" s="11">
        <v>16</v>
      </c>
      <c r="B18" s="11" t="s">
        <v>211</v>
      </c>
      <c r="C18" s="11"/>
      <c r="D18" s="13">
        <v>5000</v>
      </c>
      <c r="E18" s="13"/>
      <c r="F18" s="11"/>
      <c r="G18" s="36"/>
      <c r="O18" s="25"/>
      <c r="P18" s="24" t="s">
        <v>218</v>
      </c>
      <c r="Q18" s="26"/>
      <c r="R18" s="27">
        <f>SUM(R3:R17)</f>
        <v>160000</v>
      </c>
      <c r="S18" s="29">
        <f>SUM(S3:S17)</f>
        <v>0</v>
      </c>
      <c r="T18" s="25"/>
    </row>
    <row r="19" spans="1:20" ht="16.5" customHeight="1" x14ac:dyDescent="0.25">
      <c r="A19" s="11">
        <v>17</v>
      </c>
      <c r="B19" s="11" t="s">
        <v>214</v>
      </c>
      <c r="C19" s="11"/>
      <c r="D19" s="13">
        <v>10000</v>
      </c>
      <c r="E19" s="13"/>
      <c r="F19" s="11"/>
      <c r="G19" s="36"/>
    </row>
    <row r="20" spans="1:20" ht="16.5" customHeight="1" x14ac:dyDescent="0.25">
      <c r="A20" s="11">
        <v>18</v>
      </c>
      <c r="B20" s="11" t="s">
        <v>215</v>
      </c>
      <c r="C20" s="11"/>
      <c r="D20" s="13">
        <v>10000</v>
      </c>
      <c r="E20" s="13"/>
      <c r="F20" s="11"/>
      <c r="G20" s="36"/>
    </row>
    <row r="21" spans="1:20" ht="16.5" customHeight="1" x14ac:dyDescent="0.25">
      <c r="A21" s="11">
        <v>19</v>
      </c>
      <c r="B21" s="11" t="s">
        <v>18</v>
      </c>
      <c r="C21" s="11"/>
      <c r="D21" s="13">
        <v>5000</v>
      </c>
      <c r="E21" s="13"/>
      <c r="F21" s="11"/>
      <c r="G21" s="36"/>
    </row>
    <row r="22" spans="1:20" ht="16.5" customHeight="1" x14ac:dyDescent="0.25">
      <c r="A22" s="11">
        <v>20</v>
      </c>
      <c r="B22" s="11" t="s">
        <v>26</v>
      </c>
      <c r="C22" s="11"/>
      <c r="D22" s="13">
        <v>5000</v>
      </c>
      <c r="E22" s="13"/>
      <c r="F22" s="11"/>
      <c r="G22" s="36"/>
      <c r="L22" s="32">
        <v>44268</v>
      </c>
    </row>
    <row r="23" spans="1:20" ht="16.5" customHeight="1" x14ac:dyDescent="0.25">
      <c r="A23" s="11">
        <v>21</v>
      </c>
      <c r="B23" s="11" t="s">
        <v>216</v>
      </c>
      <c r="C23" s="11"/>
      <c r="D23" s="13">
        <v>10000</v>
      </c>
      <c r="E23" s="13"/>
      <c r="F23" s="11"/>
      <c r="G23" s="36"/>
    </row>
    <row r="24" spans="1:20" ht="16.5" customHeight="1" x14ac:dyDescent="0.25">
      <c r="A24" s="11">
        <v>22</v>
      </c>
      <c r="B24" s="11" t="s">
        <v>217</v>
      </c>
      <c r="C24" s="11"/>
      <c r="D24" s="13">
        <v>5000</v>
      </c>
      <c r="E24" s="13"/>
      <c r="F24" s="11"/>
      <c r="G24" s="36"/>
    </row>
    <row r="25" spans="1:20" ht="16.5" customHeight="1" x14ac:dyDescent="0.25">
      <c r="A25" s="11">
        <v>23</v>
      </c>
      <c r="B25" s="11" t="s">
        <v>13</v>
      </c>
      <c r="C25" s="11"/>
      <c r="D25" s="13">
        <v>10000</v>
      </c>
      <c r="E25" s="13"/>
      <c r="F25" s="11"/>
      <c r="G25" s="36"/>
    </row>
    <row r="26" spans="1:20" ht="16.5" customHeight="1" x14ac:dyDescent="0.25">
      <c r="A26" s="11">
        <v>24</v>
      </c>
      <c r="B26" s="11" t="s">
        <v>52</v>
      </c>
      <c r="C26" s="11"/>
      <c r="D26" s="13">
        <v>10000</v>
      </c>
      <c r="E26" s="13"/>
      <c r="F26" s="11"/>
      <c r="G26" s="36"/>
    </row>
    <row r="27" spans="1:20" ht="16.5" customHeight="1" x14ac:dyDescent="0.25">
      <c r="A27" s="11">
        <v>25</v>
      </c>
      <c r="B27" s="11"/>
      <c r="C27" s="11"/>
      <c r="D27" s="13"/>
      <c r="E27" s="13"/>
      <c r="F27" s="11"/>
      <c r="G27" s="36"/>
    </row>
    <row r="28" spans="1:20" ht="16.5" customHeight="1" x14ac:dyDescent="0.25">
      <c r="A28" s="11">
        <v>26</v>
      </c>
      <c r="B28" s="11"/>
      <c r="C28" s="11"/>
      <c r="D28" s="13"/>
      <c r="E28" s="13"/>
      <c r="F28" s="11"/>
      <c r="G28" s="36"/>
    </row>
    <row r="29" spans="1:20" ht="16.5" customHeight="1" x14ac:dyDescent="0.25">
      <c r="A29" s="11">
        <v>27</v>
      </c>
      <c r="B29" s="11"/>
      <c r="C29" s="11"/>
      <c r="D29" s="13"/>
      <c r="E29" s="13"/>
      <c r="F29" s="11"/>
      <c r="G29" s="36"/>
    </row>
    <row r="30" spans="1:20" ht="16.5" customHeight="1" x14ac:dyDescent="0.25">
      <c r="A30" s="11">
        <v>28</v>
      </c>
      <c r="B30" s="11"/>
      <c r="C30" s="11"/>
      <c r="D30" s="13"/>
      <c r="E30" s="13"/>
      <c r="F30" s="11"/>
      <c r="G30" s="36"/>
    </row>
    <row r="31" spans="1:20" ht="16.5" customHeight="1" x14ac:dyDescent="0.25">
      <c r="A31" s="11">
        <v>29</v>
      </c>
      <c r="B31" s="11"/>
      <c r="C31" s="11"/>
      <c r="D31" s="13"/>
      <c r="E31" s="13"/>
      <c r="F31" s="11"/>
      <c r="G31" s="36"/>
    </row>
    <row r="32" spans="1:20" ht="16.5" customHeight="1" x14ac:dyDescent="0.25">
      <c r="A32" s="11">
        <v>30</v>
      </c>
      <c r="B32" s="11"/>
      <c r="C32" s="11"/>
      <c r="D32" s="13"/>
      <c r="E32" s="13"/>
      <c r="F32" s="11"/>
      <c r="G32" s="36"/>
    </row>
    <row r="33" spans="1:7" ht="16.5" customHeight="1" x14ac:dyDescent="0.25">
      <c r="A33" s="11">
        <v>31</v>
      </c>
      <c r="B33" s="11"/>
      <c r="C33" s="11"/>
      <c r="D33" s="13"/>
      <c r="E33" s="13"/>
      <c r="F33" s="11"/>
      <c r="G33" s="36"/>
    </row>
    <row r="34" spans="1:7" ht="16.5" customHeight="1" x14ac:dyDescent="0.25">
      <c r="A34" s="11">
        <v>32</v>
      </c>
      <c r="B34" s="11"/>
      <c r="C34" s="11"/>
      <c r="D34" s="13"/>
      <c r="E34" s="13"/>
      <c r="F34" s="11"/>
      <c r="G34" s="36"/>
    </row>
    <row r="35" spans="1:7" ht="16.5" customHeight="1" x14ac:dyDescent="0.25">
      <c r="A35" s="11">
        <v>33</v>
      </c>
      <c r="B35" s="11"/>
      <c r="C35" s="11"/>
      <c r="D35" s="13"/>
      <c r="E35" s="13"/>
      <c r="F35" s="11"/>
      <c r="G35" s="36"/>
    </row>
    <row r="36" spans="1:7" ht="16.5" customHeight="1" x14ac:dyDescent="0.25">
      <c r="A36" s="11">
        <v>34</v>
      </c>
      <c r="B36" s="11"/>
      <c r="C36" s="11"/>
      <c r="D36" s="13"/>
      <c r="E36" s="13"/>
      <c r="F36" s="11"/>
      <c r="G36" s="36"/>
    </row>
    <row r="37" spans="1:7" ht="16.5" customHeight="1" x14ac:dyDescent="0.25">
      <c r="A37" s="11">
        <v>35</v>
      </c>
      <c r="B37" s="11"/>
      <c r="C37" s="11"/>
      <c r="D37" s="13"/>
      <c r="E37" s="13"/>
      <c r="F37" s="11"/>
      <c r="G37" s="36"/>
    </row>
    <row r="38" spans="1:7" ht="16.5" customHeight="1" x14ac:dyDescent="0.25">
      <c r="A38" s="16"/>
      <c r="B38" s="14" t="s">
        <v>218</v>
      </c>
      <c r="C38" s="16"/>
      <c r="D38" s="15">
        <f>SUM(D3:D37)</f>
        <v>175000</v>
      </c>
      <c r="E38" s="28">
        <f>SUM(E3:E37)</f>
        <v>42000</v>
      </c>
      <c r="F38" s="17"/>
      <c r="G38" s="34"/>
    </row>
    <row r="39" spans="1:7" ht="16.5" customHeight="1" x14ac:dyDescent="0.25">
      <c r="A39" s="11"/>
      <c r="B39" s="11"/>
      <c r="C39" s="11"/>
      <c r="D39" s="13"/>
      <c r="E39" s="13"/>
      <c r="F39" s="11"/>
      <c r="G39" s="33"/>
    </row>
    <row r="40" spans="1:7" ht="16.5" customHeight="1" x14ac:dyDescent="0.25">
      <c r="A40" s="11"/>
      <c r="B40" s="11"/>
      <c r="C40" s="11"/>
      <c r="D40" s="13"/>
      <c r="E40" s="13"/>
      <c r="F40" s="11"/>
      <c r="G40" s="33"/>
    </row>
    <row r="41" spans="1:7" ht="16.5" customHeight="1" x14ac:dyDescent="0.25">
      <c r="A41" s="11"/>
      <c r="B41" s="11"/>
      <c r="C41" s="11"/>
      <c r="D41" s="11"/>
      <c r="E41" s="11"/>
      <c r="F41" s="11"/>
      <c r="G41" s="33"/>
    </row>
    <row r="42" spans="1:7" ht="16.5" customHeight="1" x14ac:dyDescent="0.25">
      <c r="A42" s="11"/>
      <c r="B42" s="11"/>
      <c r="C42" s="11"/>
      <c r="D42" s="11"/>
      <c r="E42" s="11"/>
      <c r="F42" s="11"/>
      <c r="G42" s="33"/>
    </row>
    <row r="43" spans="1:7" ht="16.5" customHeight="1" x14ac:dyDescent="0.25">
      <c r="A43" s="11"/>
      <c r="B43" s="11"/>
      <c r="C43" s="11"/>
      <c r="D43" s="11"/>
      <c r="E43" s="11"/>
      <c r="F43" s="11"/>
      <c r="G43" s="33"/>
    </row>
    <row r="44" spans="1:7" ht="16.5" customHeight="1" x14ac:dyDescent="0.25">
      <c r="A44" s="11"/>
      <c r="B44" s="11"/>
      <c r="C44" s="11"/>
      <c r="D44" s="11"/>
      <c r="E44" s="11"/>
      <c r="F44" s="11"/>
      <c r="G44" s="33"/>
    </row>
    <row r="45" spans="1:7" ht="16.5" customHeight="1" x14ac:dyDescent="0.25">
      <c r="A45" s="11"/>
      <c r="B45" s="11"/>
      <c r="C45" s="11"/>
      <c r="D45" s="11"/>
      <c r="E45" s="11"/>
      <c r="F45" s="11"/>
      <c r="G45" s="33"/>
    </row>
  </sheetData>
  <mergeCells count="6">
    <mergeCell ref="A1:G1"/>
    <mergeCell ref="W1:AA1"/>
    <mergeCell ref="I2:J2"/>
    <mergeCell ref="L2:M2"/>
    <mergeCell ref="O1:T1"/>
    <mergeCell ref="I1:M1"/>
  </mergeCells>
  <pageMargins left="0.7" right="0.7" top="0.75" bottom="0.75" header="0.3" footer="0.3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J4" sqref="J4"/>
    </sheetView>
  </sheetViews>
  <sheetFormatPr defaultRowHeight="15" x14ac:dyDescent="0.25"/>
  <cols>
    <col min="1" max="1" width="6.85546875" customWidth="1"/>
    <col min="2" max="2" width="31.7109375" customWidth="1"/>
    <col min="3" max="3" width="13.140625" customWidth="1"/>
    <col min="4" max="4" width="11.85546875" customWidth="1"/>
    <col min="5" max="5" width="11" customWidth="1"/>
    <col min="6" max="6" width="12" customWidth="1"/>
  </cols>
  <sheetData>
    <row r="1" spans="1:6" ht="26.25" x14ac:dyDescent="0.25">
      <c r="A1" s="125" t="s">
        <v>222</v>
      </c>
      <c r="B1" s="126"/>
      <c r="C1" s="126"/>
      <c r="D1" s="126"/>
      <c r="E1" s="126"/>
      <c r="F1" s="127"/>
    </row>
    <row r="2" spans="1:6" ht="30" x14ac:dyDescent="0.25">
      <c r="A2" s="22" t="s">
        <v>0</v>
      </c>
      <c r="B2" s="22" t="s">
        <v>2</v>
      </c>
      <c r="C2" s="22" t="s">
        <v>204</v>
      </c>
      <c r="D2" s="22" t="s">
        <v>201</v>
      </c>
      <c r="E2" s="22" t="s">
        <v>202</v>
      </c>
      <c r="F2" s="22" t="s">
        <v>203</v>
      </c>
    </row>
    <row r="3" spans="1:6" x14ac:dyDescent="0.25">
      <c r="A3">
        <v>1</v>
      </c>
    </row>
    <row r="4" spans="1:6" x14ac:dyDescent="0.25">
      <c r="A4">
        <v>2</v>
      </c>
    </row>
    <row r="5" spans="1:6" x14ac:dyDescent="0.25">
      <c r="A5">
        <v>3</v>
      </c>
    </row>
    <row r="6" spans="1:6" x14ac:dyDescent="0.25">
      <c r="A6">
        <v>4</v>
      </c>
    </row>
    <row r="7" spans="1:6" x14ac:dyDescent="0.25">
      <c r="A7">
        <v>5</v>
      </c>
    </row>
    <row r="8" spans="1:6" x14ac:dyDescent="0.25">
      <c r="A8">
        <v>6</v>
      </c>
    </row>
    <row r="9" spans="1:6" x14ac:dyDescent="0.25">
      <c r="A9">
        <v>7</v>
      </c>
    </row>
    <row r="10" spans="1:6" x14ac:dyDescent="0.25">
      <c r="A10">
        <v>8</v>
      </c>
    </row>
    <row r="11" spans="1:6" x14ac:dyDescent="0.25">
      <c r="A11">
        <v>9</v>
      </c>
    </row>
    <row r="12" spans="1:6" x14ac:dyDescent="0.25">
      <c r="A12">
        <v>10</v>
      </c>
    </row>
    <row r="13" spans="1:6" x14ac:dyDescent="0.25">
      <c r="A13">
        <v>11</v>
      </c>
    </row>
    <row r="14" spans="1:6" x14ac:dyDescent="0.25">
      <c r="A14">
        <v>12</v>
      </c>
    </row>
    <row r="15" spans="1:6" x14ac:dyDescent="0.25">
      <c r="A15">
        <v>13</v>
      </c>
    </row>
    <row r="16" spans="1: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  <row r="36" spans="1:1" x14ac:dyDescent="0.25">
      <c r="A36">
        <v>34</v>
      </c>
    </row>
    <row r="37" spans="1:1" x14ac:dyDescent="0.25">
      <c r="A37">
        <v>35</v>
      </c>
    </row>
    <row r="38" spans="1:1" x14ac:dyDescent="0.25">
      <c r="A38">
        <v>36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84"/>
  <sheetViews>
    <sheetView tabSelected="1" topLeftCell="Q1" workbookViewId="0">
      <selection activeCell="Y15" sqref="Y15"/>
    </sheetView>
  </sheetViews>
  <sheetFormatPr defaultRowHeight="15" x14ac:dyDescent="0.25"/>
  <cols>
    <col min="1" max="1" width="8.85546875" customWidth="1"/>
    <col min="2" max="2" width="27.5703125" customWidth="1"/>
    <col min="3" max="3" width="25" customWidth="1"/>
    <col min="4" max="4" width="16.140625" customWidth="1"/>
    <col min="5" max="5" width="11.5703125" customWidth="1"/>
    <col min="6" max="6" width="15.42578125" customWidth="1"/>
    <col min="9" max="9" width="24.5703125" customWidth="1"/>
    <col min="10" max="10" width="12.28515625" customWidth="1"/>
    <col min="11" max="11" width="10.7109375" customWidth="1"/>
    <col min="12" max="12" width="10" customWidth="1"/>
    <col min="13" max="13" width="9.7109375" customWidth="1"/>
    <col min="14" max="14" width="14.28515625" customWidth="1"/>
    <col min="15" max="15" width="18.7109375" customWidth="1"/>
    <col min="16" max="16" width="27.5703125" customWidth="1"/>
    <col min="17" max="17" width="17.5703125" customWidth="1"/>
    <col min="18" max="18" width="26" customWidth="1"/>
    <col min="19" max="19" width="29.42578125" customWidth="1"/>
    <col min="20" max="20" width="10" customWidth="1"/>
    <col min="21" max="21" width="12.85546875" customWidth="1"/>
    <col min="22" max="22" width="12.5703125" customWidth="1"/>
    <col min="23" max="23" width="13.28515625" customWidth="1"/>
    <col min="25" max="25" width="23.7109375" customWidth="1"/>
    <col min="26" max="26" width="13" customWidth="1"/>
    <col min="28" max="28" width="27.140625" customWidth="1"/>
    <col min="29" max="29" width="29.42578125" customWidth="1"/>
    <col min="30" max="30" width="12.28515625" customWidth="1"/>
  </cols>
  <sheetData>
    <row r="1" spans="1:29" ht="17.25" x14ac:dyDescent="0.3">
      <c r="A1" s="38" t="s">
        <v>233</v>
      </c>
      <c r="B1" s="38" t="s">
        <v>234</v>
      </c>
      <c r="C1" s="39" t="s">
        <v>235</v>
      </c>
      <c r="D1" s="39" t="s">
        <v>204</v>
      </c>
      <c r="E1" s="43" t="s">
        <v>377</v>
      </c>
      <c r="F1" s="43" t="s">
        <v>379</v>
      </c>
    </row>
    <row r="2" spans="1:29" ht="15.75" x14ac:dyDescent="0.25">
      <c r="A2" s="40">
        <v>1</v>
      </c>
      <c r="B2" s="41" t="s">
        <v>238</v>
      </c>
      <c r="C2" s="41" t="s">
        <v>239</v>
      </c>
      <c r="D2" s="40">
        <v>9866257775</v>
      </c>
      <c r="E2" s="40">
        <v>1500</v>
      </c>
      <c r="F2" s="78" t="s">
        <v>412</v>
      </c>
      <c r="K2" s="48" t="s">
        <v>380</v>
      </c>
      <c r="L2" s="48" t="s">
        <v>378</v>
      </c>
      <c r="M2" s="48" t="s">
        <v>381</v>
      </c>
      <c r="P2" s="48" t="s">
        <v>2</v>
      </c>
      <c r="Q2" s="48" t="s">
        <v>402</v>
      </c>
      <c r="R2" s="48" t="s">
        <v>384</v>
      </c>
      <c r="S2" s="48" t="s">
        <v>383</v>
      </c>
      <c r="T2" s="48" t="s">
        <v>382</v>
      </c>
      <c r="U2" s="48" t="s">
        <v>387</v>
      </c>
      <c r="Y2" s="132" t="s">
        <v>488</v>
      </c>
      <c r="Z2" s="132"/>
    </row>
    <row r="3" spans="1:29" ht="15.75" x14ac:dyDescent="0.25">
      <c r="A3" s="40">
        <v>2</v>
      </c>
      <c r="B3" s="41" t="s">
        <v>240</v>
      </c>
      <c r="C3" s="41" t="s">
        <v>241</v>
      </c>
      <c r="D3" s="40"/>
      <c r="E3" s="40">
        <v>1500</v>
      </c>
      <c r="F3" s="72" t="s">
        <v>381</v>
      </c>
      <c r="K3" s="11">
        <f>COUNTIF($F$2:$F$50,"Vijay")</f>
        <v>9</v>
      </c>
      <c r="L3" s="11">
        <v>14</v>
      </c>
      <c r="M3" s="11">
        <v>23</v>
      </c>
      <c r="N3">
        <v>30000</v>
      </c>
      <c r="P3" s="51" t="s">
        <v>310</v>
      </c>
      <c r="Q3" s="36">
        <v>70000</v>
      </c>
      <c r="R3" s="36" t="s">
        <v>419</v>
      </c>
      <c r="S3" s="53">
        <v>16468</v>
      </c>
      <c r="T3" s="13">
        <f>Q3+S3</f>
        <v>86468</v>
      </c>
      <c r="U3" s="36" t="s">
        <v>380</v>
      </c>
      <c r="Y3" s="107" t="s">
        <v>2</v>
      </c>
      <c r="Z3" s="107" t="s">
        <v>377</v>
      </c>
    </row>
    <row r="4" spans="1:29" ht="15.75" x14ac:dyDescent="0.25">
      <c r="A4" s="40">
        <v>3</v>
      </c>
      <c r="B4" s="46" t="s">
        <v>242</v>
      </c>
      <c r="C4" s="46" t="s">
        <v>243</v>
      </c>
      <c r="D4" s="47">
        <v>9848386015</v>
      </c>
      <c r="E4" s="40">
        <v>1500</v>
      </c>
      <c r="F4" s="40" t="s">
        <v>378</v>
      </c>
      <c r="K4" s="13">
        <f>K3*1500</f>
        <v>13500</v>
      </c>
      <c r="L4" s="13">
        <f>L3*1500</f>
        <v>21000</v>
      </c>
      <c r="M4" s="13">
        <v>30000</v>
      </c>
      <c r="N4">
        <v>2000</v>
      </c>
      <c r="P4" s="51" t="s">
        <v>304</v>
      </c>
      <c r="Q4" s="36">
        <v>60000</v>
      </c>
      <c r="R4" s="36" t="s">
        <v>385</v>
      </c>
      <c r="S4" s="53">
        <v>9240</v>
      </c>
      <c r="T4" s="13">
        <f t="shared" ref="T4:T5" si="0">Q4+S4</f>
        <v>69240</v>
      </c>
      <c r="U4" s="36" t="s">
        <v>380</v>
      </c>
      <c r="Y4" s="11" t="s">
        <v>482</v>
      </c>
      <c r="Z4" s="13">
        <v>30000</v>
      </c>
      <c r="AA4">
        <f>Z4*24%</f>
        <v>7200</v>
      </c>
      <c r="AB4" s="77">
        <f>SUM(Z4:AA4)</f>
        <v>37200</v>
      </c>
      <c r="AC4" t="s">
        <v>481</v>
      </c>
    </row>
    <row r="5" spans="1:29" ht="15.75" x14ac:dyDescent="0.25">
      <c r="A5" s="40">
        <v>4</v>
      </c>
      <c r="B5" s="41" t="s">
        <v>353</v>
      </c>
      <c r="C5" s="41" t="s">
        <v>354</v>
      </c>
      <c r="D5" s="40">
        <v>9553317901</v>
      </c>
      <c r="E5" s="40">
        <v>1500</v>
      </c>
      <c r="F5" s="40" t="s">
        <v>378</v>
      </c>
      <c r="J5" t="s">
        <v>420</v>
      </c>
      <c r="K5" s="11">
        <v>0</v>
      </c>
      <c r="L5" s="11">
        <v>0</v>
      </c>
      <c r="M5" s="11">
        <v>2000</v>
      </c>
      <c r="N5">
        <f>N3-N4</f>
        <v>28000</v>
      </c>
      <c r="P5" s="51" t="s">
        <v>290</v>
      </c>
      <c r="Q5" s="36">
        <v>30000</v>
      </c>
      <c r="R5" s="36" t="s">
        <v>386</v>
      </c>
      <c r="S5" s="53">
        <v>4800</v>
      </c>
      <c r="T5" s="13">
        <f t="shared" si="0"/>
        <v>34800</v>
      </c>
      <c r="U5" s="36" t="s">
        <v>378</v>
      </c>
      <c r="Y5" s="11" t="s">
        <v>483</v>
      </c>
      <c r="Z5" s="13">
        <v>15000</v>
      </c>
      <c r="AA5">
        <f t="shared" ref="AA5:AA11" si="1">Z5*24%</f>
        <v>3600</v>
      </c>
      <c r="AB5" s="77">
        <f t="shared" ref="AB5:AB11" si="2">SUM(Z5:AA5)</f>
        <v>18600</v>
      </c>
    </row>
    <row r="6" spans="1:29" ht="15.75" x14ac:dyDescent="0.25">
      <c r="A6" s="40">
        <v>5</v>
      </c>
      <c r="B6" s="41" t="s">
        <v>246</v>
      </c>
      <c r="C6" s="41" t="s">
        <v>247</v>
      </c>
      <c r="D6" s="40">
        <v>9032351799</v>
      </c>
      <c r="E6" s="40">
        <v>1500</v>
      </c>
      <c r="F6" s="40" t="s">
        <v>378</v>
      </c>
      <c r="J6" s="45" t="s">
        <v>382</v>
      </c>
      <c r="K6" s="28">
        <f>K4+K5</f>
        <v>13500</v>
      </c>
      <c r="L6" s="28">
        <f t="shared" ref="L6:M6" si="3">L4+L5</f>
        <v>21000</v>
      </c>
      <c r="M6" s="28">
        <f t="shared" si="3"/>
        <v>32000</v>
      </c>
      <c r="N6" s="77">
        <f>SUM(K6:M6)</f>
        <v>66500</v>
      </c>
      <c r="P6" s="52" t="s">
        <v>382</v>
      </c>
      <c r="Q6" s="52">
        <f>SUM(Q3:Q5)</f>
        <v>160000</v>
      </c>
      <c r="R6" s="36"/>
      <c r="S6" s="54">
        <f>SUM(S3:S5)</f>
        <v>30508</v>
      </c>
      <c r="T6" s="44">
        <f>T3+T4+T5</f>
        <v>190508</v>
      </c>
      <c r="U6" s="36"/>
      <c r="Y6" s="11" t="s">
        <v>484</v>
      </c>
      <c r="Z6" s="13">
        <v>15000</v>
      </c>
      <c r="AA6">
        <f t="shared" si="1"/>
        <v>3600</v>
      </c>
      <c r="AB6" s="77">
        <f t="shared" si="2"/>
        <v>18600</v>
      </c>
    </row>
    <row r="7" spans="1:29" ht="15.75" x14ac:dyDescent="0.25">
      <c r="A7" s="40">
        <v>6</v>
      </c>
      <c r="B7" s="41" t="s">
        <v>376</v>
      </c>
      <c r="C7" s="41" t="s">
        <v>355</v>
      </c>
      <c r="D7" s="40">
        <v>9542007827</v>
      </c>
      <c r="E7" s="40">
        <v>1500</v>
      </c>
      <c r="F7" s="72" t="s">
        <v>381</v>
      </c>
      <c r="K7" s="11" t="s">
        <v>75</v>
      </c>
      <c r="L7" s="11">
        <v>1500</v>
      </c>
      <c r="M7" s="11" t="s">
        <v>411</v>
      </c>
      <c r="N7">
        <v>71100</v>
      </c>
      <c r="P7" s="49"/>
      <c r="Q7" s="50"/>
      <c r="R7" s="50"/>
      <c r="S7" s="50"/>
      <c r="Y7" s="11" t="s">
        <v>290</v>
      </c>
      <c r="Z7" s="13">
        <v>15000</v>
      </c>
      <c r="AA7">
        <f t="shared" si="1"/>
        <v>3600</v>
      </c>
      <c r="AB7" s="77">
        <f t="shared" si="2"/>
        <v>18600</v>
      </c>
    </row>
    <row r="8" spans="1:29" ht="15.75" x14ac:dyDescent="0.25">
      <c r="A8" s="40">
        <v>7</v>
      </c>
      <c r="B8" s="41" t="s">
        <v>250</v>
      </c>
      <c r="C8" s="41" t="s">
        <v>251</v>
      </c>
      <c r="D8" s="40">
        <v>9866124893</v>
      </c>
      <c r="E8" s="40">
        <v>1500</v>
      </c>
      <c r="F8" s="40" t="s">
        <v>378</v>
      </c>
      <c r="H8" s="31"/>
      <c r="K8" s="11" t="s">
        <v>413</v>
      </c>
      <c r="L8" s="11">
        <v>1500</v>
      </c>
      <c r="M8" s="11" t="s">
        <v>412</v>
      </c>
      <c r="N8" s="77">
        <f>N6-N7</f>
        <v>-4600</v>
      </c>
      <c r="P8" s="133" t="s">
        <v>489</v>
      </c>
      <c r="Q8" s="133"/>
      <c r="R8" s="50"/>
      <c r="S8" s="50"/>
      <c r="W8">
        <v>158323</v>
      </c>
      <c r="Y8" s="11" t="s">
        <v>363</v>
      </c>
      <c r="Z8" s="13">
        <v>15000</v>
      </c>
      <c r="AA8">
        <f t="shared" si="1"/>
        <v>3600</v>
      </c>
      <c r="AB8" s="77">
        <f t="shared" si="2"/>
        <v>18600</v>
      </c>
    </row>
    <row r="9" spans="1:29" ht="16.5" x14ac:dyDescent="0.25">
      <c r="A9" s="40">
        <v>8</v>
      </c>
      <c r="B9" s="41" t="s">
        <v>252</v>
      </c>
      <c r="C9" s="41" t="s">
        <v>356</v>
      </c>
      <c r="D9" s="40">
        <v>9542383451</v>
      </c>
      <c r="E9" s="40">
        <v>1500</v>
      </c>
      <c r="F9" s="72" t="s">
        <v>381</v>
      </c>
      <c r="G9" s="30"/>
      <c r="K9" s="11" t="s">
        <v>414</v>
      </c>
      <c r="L9" s="11">
        <v>1600</v>
      </c>
      <c r="M9" s="11" t="s">
        <v>418</v>
      </c>
      <c r="P9" s="108" t="s">
        <v>2</v>
      </c>
      <c r="Q9" s="108" t="s">
        <v>377</v>
      </c>
      <c r="R9" s="50"/>
      <c r="S9" s="50">
        <v>154423</v>
      </c>
      <c r="W9">
        <v>130000</v>
      </c>
      <c r="Y9" s="11" t="s">
        <v>485</v>
      </c>
      <c r="Z9" s="13">
        <v>15000</v>
      </c>
      <c r="AA9">
        <f t="shared" si="1"/>
        <v>3600</v>
      </c>
      <c r="AB9" s="77">
        <f t="shared" si="2"/>
        <v>18600</v>
      </c>
    </row>
    <row r="10" spans="1:29" ht="16.5" x14ac:dyDescent="0.25">
      <c r="A10" s="40">
        <v>9</v>
      </c>
      <c r="B10" s="41" t="s">
        <v>256</v>
      </c>
      <c r="C10" s="41" t="s">
        <v>257</v>
      </c>
      <c r="D10" s="40">
        <v>9392716093</v>
      </c>
      <c r="E10" s="40">
        <v>1500</v>
      </c>
      <c r="F10" s="72" t="s">
        <v>381</v>
      </c>
      <c r="G10" s="30"/>
      <c r="K10" s="74" t="s">
        <v>382</v>
      </c>
      <c r="L10" s="75">
        <f>K6+L6+M6+L7+L8+L9</f>
        <v>71100</v>
      </c>
      <c r="M10" s="11"/>
      <c r="P10" s="57" t="s">
        <v>390</v>
      </c>
      <c r="Q10" s="36">
        <v>71100</v>
      </c>
      <c r="R10" s="50"/>
      <c r="S10" s="50">
        <v>130000</v>
      </c>
      <c r="V10" s="105">
        <v>6</v>
      </c>
      <c r="W10">
        <f>W8-W9</f>
        <v>28323</v>
      </c>
      <c r="Y10" s="11" t="s">
        <v>308</v>
      </c>
      <c r="Z10" s="13">
        <v>15000</v>
      </c>
      <c r="AA10">
        <f t="shared" si="1"/>
        <v>3600</v>
      </c>
      <c r="AB10" s="77">
        <f t="shared" si="2"/>
        <v>18600</v>
      </c>
    </row>
    <row r="11" spans="1:29" ht="16.5" x14ac:dyDescent="0.25">
      <c r="A11" s="40">
        <v>10</v>
      </c>
      <c r="B11" s="41" t="s">
        <v>258</v>
      </c>
      <c r="C11" s="41" t="s">
        <v>259</v>
      </c>
      <c r="D11" s="40">
        <v>9652190531</v>
      </c>
      <c r="E11" s="40">
        <v>1500</v>
      </c>
      <c r="F11" s="40" t="s">
        <v>380</v>
      </c>
      <c r="G11" s="30"/>
      <c r="P11" s="11" t="s">
        <v>383</v>
      </c>
      <c r="Q11" s="36">
        <v>30508</v>
      </c>
      <c r="R11" s="50"/>
      <c r="S11" s="50">
        <f>S9-S10</f>
        <v>24423</v>
      </c>
      <c r="V11">
        <f>V10*800</f>
        <v>4800</v>
      </c>
      <c r="W11">
        <v>12035</v>
      </c>
      <c r="Y11" s="11" t="s">
        <v>328</v>
      </c>
      <c r="Z11" s="13">
        <v>10000</v>
      </c>
      <c r="AA11">
        <f t="shared" si="1"/>
        <v>2400</v>
      </c>
      <c r="AB11" s="77">
        <f t="shared" si="2"/>
        <v>12400</v>
      </c>
    </row>
    <row r="12" spans="1:29" ht="16.5" x14ac:dyDescent="0.25">
      <c r="A12" s="40">
        <v>11</v>
      </c>
      <c r="B12" s="41" t="s">
        <v>260</v>
      </c>
      <c r="C12" s="41" t="s">
        <v>261</v>
      </c>
      <c r="D12" s="40">
        <v>9346669089</v>
      </c>
      <c r="E12" s="40">
        <v>1500</v>
      </c>
      <c r="F12" s="72" t="s">
        <v>381</v>
      </c>
      <c r="G12" s="30"/>
      <c r="N12">
        <v>2400</v>
      </c>
      <c r="P12" s="11" t="s">
        <v>388</v>
      </c>
      <c r="Q12" s="36">
        <v>16500</v>
      </c>
      <c r="R12" s="50"/>
      <c r="S12" s="50">
        <v>12035</v>
      </c>
      <c r="V12" s="105">
        <v>1000</v>
      </c>
      <c r="W12">
        <f>W10-W11</f>
        <v>16288</v>
      </c>
      <c r="Y12" s="67" t="s">
        <v>382</v>
      </c>
      <c r="Z12" s="44">
        <f>SUM(Z4:Z11)</f>
        <v>130000</v>
      </c>
      <c r="AB12" s="44">
        <f>SUM(AB4:AB11)</f>
        <v>161200</v>
      </c>
    </row>
    <row r="13" spans="1:29" ht="16.5" x14ac:dyDescent="0.25">
      <c r="A13" s="40">
        <v>12</v>
      </c>
      <c r="B13" s="41" t="s">
        <v>262</v>
      </c>
      <c r="C13" s="41" t="s">
        <v>263</v>
      </c>
      <c r="D13" s="40">
        <v>9701414394</v>
      </c>
      <c r="E13" s="40">
        <v>1500</v>
      </c>
      <c r="F13" s="40" t="s">
        <v>378</v>
      </c>
      <c r="G13" s="30"/>
      <c r="N13">
        <v>21000</v>
      </c>
      <c r="P13" s="58" t="s">
        <v>402</v>
      </c>
      <c r="Q13" s="36">
        <v>160000</v>
      </c>
      <c r="R13" s="50"/>
      <c r="S13" s="77">
        <f>S11-S12</f>
        <v>12388</v>
      </c>
      <c r="V13" s="77">
        <f>V11+V12</f>
        <v>5800</v>
      </c>
      <c r="Y13" s="11" t="s">
        <v>486</v>
      </c>
      <c r="Z13" s="13">
        <v>24423</v>
      </c>
      <c r="AA13">
        <f>Z11*24%</f>
        <v>2400</v>
      </c>
      <c r="AB13" s="77">
        <f>Z11+AA13</f>
        <v>12400</v>
      </c>
    </row>
    <row r="14" spans="1:29" ht="16.5" x14ac:dyDescent="0.25">
      <c r="A14" s="40">
        <v>13</v>
      </c>
      <c r="B14" s="41" t="s">
        <v>264</v>
      </c>
      <c r="C14" s="41" t="s">
        <v>265</v>
      </c>
      <c r="D14" s="40">
        <v>9052200002</v>
      </c>
      <c r="E14" s="40">
        <v>1500</v>
      </c>
      <c r="F14" s="40" t="s">
        <v>380</v>
      </c>
      <c r="G14" s="30"/>
      <c r="J14">
        <v>36000</v>
      </c>
      <c r="N14">
        <v>1600</v>
      </c>
      <c r="P14" s="11" t="s">
        <v>470</v>
      </c>
      <c r="Q14" s="80">
        <v>4200</v>
      </c>
      <c r="R14" s="50"/>
      <c r="S14" s="50">
        <v>1600</v>
      </c>
      <c r="Y14" s="67" t="s">
        <v>487</v>
      </c>
      <c r="Z14" s="44">
        <f>SUM(Z12:Z13)</f>
        <v>154423</v>
      </c>
      <c r="AB14" s="77">
        <f>SUM(AB12:AB13)</f>
        <v>173600</v>
      </c>
    </row>
    <row r="15" spans="1:29" ht="16.5" x14ac:dyDescent="0.25">
      <c r="A15" s="40">
        <v>14</v>
      </c>
      <c r="B15" s="41" t="s">
        <v>352</v>
      </c>
      <c r="C15" s="41" t="s">
        <v>357</v>
      </c>
      <c r="D15" s="40">
        <v>9160916036</v>
      </c>
      <c r="E15" s="40">
        <v>1500</v>
      </c>
      <c r="F15" s="40" t="s">
        <v>380</v>
      </c>
      <c r="G15" s="30"/>
      <c r="J15">
        <v>35100</v>
      </c>
      <c r="N15">
        <f>SUM(N13:N14)</f>
        <v>22600</v>
      </c>
      <c r="P15" s="65" t="s">
        <v>382</v>
      </c>
      <c r="Q15" s="106">
        <f>SUM(Q10:Q14)</f>
        <v>282308</v>
      </c>
      <c r="R15" s="77"/>
      <c r="S15" s="77">
        <f>SUM(S13:S14)</f>
        <v>13988</v>
      </c>
      <c r="Z15" s="139"/>
    </row>
    <row r="16" spans="1:29" ht="15.75" x14ac:dyDescent="0.25">
      <c r="A16" s="40">
        <v>15</v>
      </c>
      <c r="B16" s="41" t="s">
        <v>268</v>
      </c>
      <c r="C16" s="41" t="s">
        <v>269</v>
      </c>
      <c r="D16" s="40">
        <v>9160665084</v>
      </c>
      <c r="E16" s="40">
        <v>1500</v>
      </c>
      <c r="F16" s="78" t="s">
        <v>417</v>
      </c>
      <c r="G16" s="72">
        <v>1000</v>
      </c>
      <c r="L16">
        <v>34800</v>
      </c>
      <c r="P16" s="51" t="s">
        <v>389</v>
      </c>
      <c r="Q16" s="81">
        <v>127885</v>
      </c>
    </row>
    <row r="17" spans="1:30" ht="18.75" x14ac:dyDescent="0.3">
      <c r="A17" s="40">
        <v>16</v>
      </c>
      <c r="B17" s="41" t="s">
        <v>252</v>
      </c>
      <c r="C17" s="41" t="s">
        <v>356</v>
      </c>
      <c r="D17" s="40">
        <v>9849935320</v>
      </c>
      <c r="E17" s="40">
        <v>1500</v>
      </c>
      <c r="F17" s="72" t="s">
        <v>381</v>
      </c>
      <c r="G17" s="30"/>
      <c r="L17">
        <v>19500</v>
      </c>
      <c r="P17" s="76" t="s">
        <v>382</v>
      </c>
      <c r="Q17" s="82">
        <f>Q15-Q16</f>
        <v>154423</v>
      </c>
      <c r="R17" s="137" t="s">
        <v>391</v>
      </c>
      <c r="S17" s="138"/>
      <c r="T17" s="138"/>
      <c r="U17" s="138"/>
      <c r="V17" s="138"/>
      <c r="W17" s="138"/>
    </row>
    <row r="18" spans="1:30" ht="16.5" x14ac:dyDescent="0.25">
      <c r="A18" s="40">
        <v>17</v>
      </c>
      <c r="B18" s="41" t="s">
        <v>358</v>
      </c>
      <c r="C18" s="41" t="s">
        <v>359</v>
      </c>
      <c r="D18" s="40">
        <v>9949204574</v>
      </c>
      <c r="E18" s="40">
        <v>1500</v>
      </c>
      <c r="F18" s="72" t="s">
        <v>381</v>
      </c>
      <c r="G18" s="30"/>
      <c r="I18" t="s">
        <v>425</v>
      </c>
      <c r="L18">
        <f>SUM(L16:L17)</f>
        <v>54300</v>
      </c>
      <c r="R18" s="84" t="s">
        <v>431</v>
      </c>
      <c r="S18" s="84" t="s">
        <v>392</v>
      </c>
      <c r="T18" s="84" t="s">
        <v>377</v>
      </c>
      <c r="U18" s="84" t="s">
        <v>457</v>
      </c>
      <c r="V18" s="84" t="s">
        <v>377</v>
      </c>
      <c r="W18" s="90" t="s">
        <v>451</v>
      </c>
      <c r="Z18">
        <v>154423</v>
      </c>
      <c r="AB18" s="84" t="s">
        <v>431</v>
      </c>
      <c r="AC18" s="84" t="s">
        <v>392</v>
      </c>
      <c r="AD18" s="84" t="s">
        <v>377</v>
      </c>
    </row>
    <row r="19" spans="1:30" ht="16.5" x14ac:dyDescent="0.25">
      <c r="A19" s="40">
        <v>18</v>
      </c>
      <c r="B19" s="41" t="s">
        <v>360</v>
      </c>
      <c r="C19" s="41" t="s">
        <v>361</v>
      </c>
      <c r="D19" s="40">
        <v>9000099803</v>
      </c>
      <c r="E19" s="40">
        <v>1500</v>
      </c>
      <c r="F19" s="72" t="s">
        <v>381</v>
      </c>
      <c r="G19" s="30"/>
      <c r="P19" s="85" t="s">
        <v>391</v>
      </c>
      <c r="R19" s="134" t="s">
        <v>430</v>
      </c>
      <c r="S19" s="11" t="s">
        <v>409</v>
      </c>
      <c r="T19" s="13">
        <v>14400</v>
      </c>
      <c r="U19" s="13">
        <v>0</v>
      </c>
      <c r="V19" s="13">
        <f>T19+U19</f>
        <v>14400</v>
      </c>
      <c r="W19" s="91" t="s">
        <v>378</v>
      </c>
      <c r="Z19">
        <f>Z18-Z12</f>
        <v>24423</v>
      </c>
      <c r="AB19" s="130" t="s">
        <v>430</v>
      </c>
      <c r="AC19" s="11" t="s">
        <v>409</v>
      </c>
      <c r="AD19" s="13">
        <v>20615</v>
      </c>
    </row>
    <row r="20" spans="1:30" ht="16.5" x14ac:dyDescent="0.25">
      <c r="A20" s="40">
        <v>19</v>
      </c>
      <c r="B20" s="41" t="s">
        <v>278</v>
      </c>
      <c r="C20" s="41" t="s">
        <v>279</v>
      </c>
      <c r="D20" s="40">
        <v>9000142576</v>
      </c>
      <c r="E20" s="40">
        <v>1500</v>
      </c>
      <c r="F20" s="40" t="s">
        <v>380</v>
      </c>
      <c r="G20" s="30"/>
      <c r="I20" s="48" t="s">
        <v>426</v>
      </c>
      <c r="J20" s="48" t="s">
        <v>427</v>
      </c>
      <c r="K20" s="48">
        <v>1500</v>
      </c>
      <c r="L20" s="48" t="s">
        <v>428</v>
      </c>
      <c r="M20" s="48" t="s">
        <v>382</v>
      </c>
      <c r="O20" s="56" t="s">
        <v>392</v>
      </c>
      <c r="P20" s="86" t="s">
        <v>377</v>
      </c>
      <c r="R20" s="135"/>
      <c r="S20" s="11" t="s">
        <v>409</v>
      </c>
      <c r="T20" s="13">
        <v>6215</v>
      </c>
      <c r="U20" s="13">
        <v>0</v>
      </c>
      <c r="V20" s="13">
        <f t="shared" ref="V20:V42" si="4">T20+U20</f>
        <v>6215</v>
      </c>
      <c r="W20" s="81" t="s">
        <v>381</v>
      </c>
      <c r="Z20">
        <v>12035</v>
      </c>
      <c r="AB20" s="131"/>
      <c r="AC20" s="11" t="s">
        <v>408</v>
      </c>
      <c r="AD20" s="13">
        <v>13100</v>
      </c>
    </row>
    <row r="21" spans="1:30" ht="16.5" x14ac:dyDescent="0.25">
      <c r="A21" s="40">
        <v>20</v>
      </c>
      <c r="B21" s="41" t="s">
        <v>280</v>
      </c>
      <c r="C21" s="41" t="s">
        <v>281</v>
      </c>
      <c r="D21" s="40">
        <v>9014245129</v>
      </c>
      <c r="E21" s="40">
        <v>1500</v>
      </c>
      <c r="F21" s="72" t="s">
        <v>381</v>
      </c>
      <c r="G21" s="30"/>
      <c r="I21" s="80" t="s">
        <v>381</v>
      </c>
      <c r="J21" s="80">
        <v>21</v>
      </c>
      <c r="K21" s="80">
        <v>19</v>
      </c>
      <c r="L21" s="80">
        <v>2</v>
      </c>
      <c r="M21" s="81">
        <v>29500</v>
      </c>
      <c r="O21" s="11" t="s">
        <v>393</v>
      </c>
      <c r="P21" s="87">
        <v>6000</v>
      </c>
      <c r="R21" s="136"/>
      <c r="S21" s="11" t="s">
        <v>408</v>
      </c>
      <c r="T21" s="13">
        <v>13100</v>
      </c>
      <c r="U21" s="13">
        <v>0</v>
      </c>
      <c r="V21" s="13">
        <f t="shared" si="4"/>
        <v>13100</v>
      </c>
      <c r="W21" s="91" t="s">
        <v>378</v>
      </c>
      <c r="Z21">
        <f>Z19-Z20</f>
        <v>12388</v>
      </c>
      <c r="AB21" s="11" t="s">
        <v>432</v>
      </c>
      <c r="AC21" s="11" t="s">
        <v>433</v>
      </c>
      <c r="AD21" s="13">
        <v>4465</v>
      </c>
    </row>
    <row r="22" spans="1:30" ht="16.5" x14ac:dyDescent="0.25">
      <c r="A22" s="40">
        <v>21</v>
      </c>
      <c r="B22" s="41" t="s">
        <v>282</v>
      </c>
      <c r="C22" s="41" t="s">
        <v>283</v>
      </c>
      <c r="D22" s="40">
        <v>9703131038</v>
      </c>
      <c r="E22" s="40">
        <v>1500</v>
      </c>
      <c r="F22" s="72" t="s">
        <v>381</v>
      </c>
      <c r="G22" s="30"/>
      <c r="I22" s="80" t="s">
        <v>378</v>
      </c>
      <c r="J22" s="80">
        <v>13</v>
      </c>
      <c r="K22" s="80">
        <v>13</v>
      </c>
      <c r="L22" s="80">
        <v>1</v>
      </c>
      <c r="M22" s="81">
        <v>21100</v>
      </c>
      <c r="N22" s="79"/>
      <c r="O22" s="11" t="s">
        <v>394</v>
      </c>
      <c r="P22" s="87">
        <v>6000</v>
      </c>
      <c r="R22" s="11" t="s">
        <v>432</v>
      </c>
      <c r="S22" s="11" t="s">
        <v>433</v>
      </c>
      <c r="T22" s="13">
        <v>4465</v>
      </c>
      <c r="U22" s="13">
        <v>0</v>
      </c>
      <c r="V22" s="13">
        <f t="shared" si="4"/>
        <v>4465</v>
      </c>
      <c r="W22" s="91" t="s">
        <v>378</v>
      </c>
      <c r="Z22">
        <v>1600</v>
      </c>
      <c r="AB22" s="11" t="s">
        <v>434</v>
      </c>
      <c r="AC22" s="11" t="s">
        <v>435</v>
      </c>
      <c r="AD22" s="13">
        <v>2500</v>
      </c>
    </row>
    <row r="23" spans="1:30" ht="16.5" x14ac:dyDescent="0.25">
      <c r="A23" s="40">
        <v>22</v>
      </c>
      <c r="B23" s="41" t="s">
        <v>363</v>
      </c>
      <c r="C23" s="41" t="s">
        <v>362</v>
      </c>
      <c r="D23" s="40">
        <v>8179308182</v>
      </c>
      <c r="E23" s="40">
        <v>1500</v>
      </c>
      <c r="F23" s="72" t="s">
        <v>381</v>
      </c>
      <c r="G23" s="30"/>
      <c r="I23" s="80" t="s">
        <v>380</v>
      </c>
      <c r="J23" s="80">
        <v>9</v>
      </c>
      <c r="K23" s="80">
        <v>9</v>
      </c>
      <c r="L23" s="80">
        <v>0</v>
      </c>
      <c r="M23" s="81">
        <f>K23*1500</f>
        <v>13500</v>
      </c>
      <c r="O23" s="11" t="s">
        <v>395</v>
      </c>
      <c r="P23" s="87">
        <v>9000</v>
      </c>
      <c r="R23" s="11" t="s">
        <v>434</v>
      </c>
      <c r="S23" s="11" t="s">
        <v>435</v>
      </c>
      <c r="T23" s="13">
        <v>2500</v>
      </c>
      <c r="U23" s="13">
        <v>0</v>
      </c>
      <c r="V23" s="13">
        <f t="shared" si="4"/>
        <v>2500</v>
      </c>
      <c r="W23" s="91" t="s">
        <v>378</v>
      </c>
      <c r="Z23">
        <f>SUM(Z21:Z22)</f>
        <v>13988</v>
      </c>
      <c r="AB23" s="11" t="s">
        <v>436</v>
      </c>
      <c r="AC23" s="11" t="s">
        <v>437</v>
      </c>
      <c r="AD23" s="13">
        <v>2000</v>
      </c>
    </row>
    <row r="24" spans="1:30" ht="16.5" x14ac:dyDescent="0.25">
      <c r="A24" s="40">
        <v>23</v>
      </c>
      <c r="B24" s="41" t="s">
        <v>364</v>
      </c>
      <c r="C24" s="41" t="s">
        <v>365</v>
      </c>
      <c r="D24" s="40">
        <v>9948906729</v>
      </c>
      <c r="E24" s="40">
        <v>1500</v>
      </c>
      <c r="F24" s="40" t="s">
        <v>380</v>
      </c>
      <c r="G24" s="30"/>
      <c r="I24" s="66" t="s">
        <v>382</v>
      </c>
      <c r="J24" s="66">
        <f>SUM(J21:J23)</f>
        <v>43</v>
      </c>
      <c r="K24" s="66">
        <f>K21+K22+K23</f>
        <v>41</v>
      </c>
      <c r="L24" s="66">
        <f>SUM(L21:L23)</f>
        <v>3</v>
      </c>
      <c r="M24" s="83">
        <f>SUM(M21:M23)</f>
        <v>64100</v>
      </c>
      <c r="O24" s="11" t="s">
        <v>396</v>
      </c>
      <c r="P24" s="87">
        <v>5000</v>
      </c>
      <c r="R24" s="11" t="s">
        <v>436</v>
      </c>
      <c r="S24" s="11" t="s">
        <v>437</v>
      </c>
      <c r="T24" s="13">
        <v>2000</v>
      </c>
      <c r="U24" s="13">
        <v>0</v>
      </c>
      <c r="V24" s="13">
        <f t="shared" si="4"/>
        <v>2000</v>
      </c>
      <c r="W24" s="91" t="s">
        <v>378</v>
      </c>
      <c r="AB24" s="11" t="s">
        <v>438</v>
      </c>
      <c r="AC24" s="11" t="s">
        <v>438</v>
      </c>
      <c r="AD24" s="13">
        <v>1200</v>
      </c>
    </row>
    <row r="25" spans="1:30" ht="16.5" x14ac:dyDescent="0.25">
      <c r="A25" s="40">
        <v>24</v>
      </c>
      <c r="B25" s="41" t="s">
        <v>290</v>
      </c>
      <c r="C25" s="41" t="s">
        <v>291</v>
      </c>
      <c r="E25" s="40">
        <v>1500</v>
      </c>
      <c r="F25" s="72" t="s">
        <v>381</v>
      </c>
      <c r="G25" s="30"/>
      <c r="O25" s="11" t="s">
        <v>405</v>
      </c>
      <c r="P25" s="87">
        <v>3500</v>
      </c>
      <c r="R25" s="11" t="s">
        <v>438</v>
      </c>
      <c r="S25" s="11" t="s">
        <v>438</v>
      </c>
      <c r="T25" s="13">
        <v>1200</v>
      </c>
      <c r="U25" s="13">
        <v>0</v>
      </c>
      <c r="V25" s="13">
        <f t="shared" si="4"/>
        <v>1200</v>
      </c>
      <c r="W25" s="91" t="s">
        <v>378</v>
      </c>
      <c r="AB25" s="11" t="s">
        <v>444</v>
      </c>
      <c r="AC25" s="11" t="s">
        <v>445</v>
      </c>
      <c r="AD25" s="13">
        <v>1000</v>
      </c>
    </row>
    <row r="26" spans="1:30" ht="16.5" x14ac:dyDescent="0.25">
      <c r="A26" s="40">
        <v>25</v>
      </c>
      <c r="B26" s="41" t="s">
        <v>292</v>
      </c>
      <c r="C26" s="41" t="s">
        <v>293</v>
      </c>
      <c r="D26" s="40">
        <v>7989012257</v>
      </c>
      <c r="E26" s="40"/>
      <c r="F26" s="40"/>
      <c r="G26" s="30"/>
      <c r="I26" s="69" t="s">
        <v>256</v>
      </c>
      <c r="J26" s="70">
        <v>1500</v>
      </c>
      <c r="O26" s="11" t="s">
        <v>401</v>
      </c>
      <c r="P26" s="87">
        <v>5000</v>
      </c>
      <c r="R26" s="11" t="s">
        <v>444</v>
      </c>
      <c r="S26" s="11" t="s">
        <v>445</v>
      </c>
      <c r="T26" s="13">
        <v>1000</v>
      </c>
      <c r="U26" s="13">
        <v>0</v>
      </c>
      <c r="V26" s="13">
        <f t="shared" si="4"/>
        <v>1000</v>
      </c>
      <c r="W26" s="91" t="s">
        <v>378</v>
      </c>
      <c r="AB26" s="11" t="s">
        <v>439</v>
      </c>
      <c r="AC26" s="11" t="s">
        <v>440</v>
      </c>
      <c r="AD26" s="13">
        <v>4800</v>
      </c>
    </row>
    <row r="27" spans="1:30" ht="16.5" x14ac:dyDescent="0.25">
      <c r="A27" s="40">
        <v>26</v>
      </c>
      <c r="B27" s="41" t="s">
        <v>366</v>
      </c>
      <c r="C27" s="41" t="s">
        <v>367</v>
      </c>
      <c r="D27" s="40">
        <v>9000079869</v>
      </c>
      <c r="E27" s="40">
        <v>1500</v>
      </c>
      <c r="F27" s="72" t="s">
        <v>381</v>
      </c>
      <c r="G27" s="30"/>
      <c r="I27" s="69" t="s">
        <v>290</v>
      </c>
      <c r="J27" s="70">
        <v>1500</v>
      </c>
      <c r="O27" s="11" t="s">
        <v>404</v>
      </c>
      <c r="P27" s="87">
        <v>1200</v>
      </c>
      <c r="R27" s="11" t="s">
        <v>439</v>
      </c>
      <c r="S27" s="11" t="s">
        <v>478</v>
      </c>
      <c r="T27" s="13">
        <v>4800</v>
      </c>
      <c r="U27" s="13">
        <v>0</v>
      </c>
      <c r="V27" s="13">
        <f t="shared" si="4"/>
        <v>4800</v>
      </c>
      <c r="W27" s="91" t="s">
        <v>378</v>
      </c>
      <c r="AB27" s="11" t="s">
        <v>439</v>
      </c>
      <c r="AC27" s="11" t="s">
        <v>441</v>
      </c>
      <c r="AD27" s="13">
        <v>1000</v>
      </c>
    </row>
    <row r="28" spans="1:30" ht="16.5" x14ac:dyDescent="0.25">
      <c r="A28" s="40">
        <v>27</v>
      </c>
      <c r="B28" s="41" t="s">
        <v>298</v>
      </c>
      <c r="C28" s="41" t="s">
        <v>299</v>
      </c>
      <c r="D28" s="40">
        <v>8897334501</v>
      </c>
      <c r="E28" s="40">
        <v>1500</v>
      </c>
      <c r="F28" s="40" t="s">
        <v>380</v>
      </c>
      <c r="G28" s="30"/>
      <c r="I28" s="69" t="s">
        <v>292</v>
      </c>
      <c r="J28" s="70">
        <v>1500</v>
      </c>
      <c r="O28" s="11" t="s">
        <v>406</v>
      </c>
      <c r="P28" s="87">
        <v>3000</v>
      </c>
      <c r="R28" s="11" t="s">
        <v>439</v>
      </c>
      <c r="S28" s="11" t="s">
        <v>441</v>
      </c>
      <c r="T28" s="13">
        <v>1000</v>
      </c>
      <c r="U28" s="13">
        <v>0</v>
      </c>
      <c r="V28" s="13">
        <f t="shared" si="4"/>
        <v>1000</v>
      </c>
      <c r="W28" s="91" t="s">
        <v>378</v>
      </c>
      <c r="AB28" s="11" t="s">
        <v>442</v>
      </c>
      <c r="AC28" s="11" t="s">
        <v>443</v>
      </c>
      <c r="AD28" s="13">
        <v>500</v>
      </c>
    </row>
    <row r="29" spans="1:30" ht="16.5" x14ac:dyDescent="0.25">
      <c r="A29" s="40">
        <v>28</v>
      </c>
      <c r="B29" s="41" t="s">
        <v>300</v>
      </c>
      <c r="C29" s="41" t="s">
        <v>301</v>
      </c>
      <c r="D29" s="40">
        <v>9100156158</v>
      </c>
      <c r="E29" s="40">
        <v>1500</v>
      </c>
      <c r="F29" s="40" t="s">
        <v>378</v>
      </c>
      <c r="G29" s="30"/>
      <c r="I29" s="69" t="s">
        <v>310</v>
      </c>
      <c r="J29" s="70">
        <v>1500</v>
      </c>
      <c r="M29">
        <v>14400</v>
      </c>
      <c r="O29" s="11" t="s">
        <v>407</v>
      </c>
      <c r="P29" s="87">
        <v>1100</v>
      </c>
      <c r="R29" s="11" t="s">
        <v>442</v>
      </c>
      <c r="S29" s="11" t="s">
        <v>443</v>
      </c>
      <c r="T29" s="13">
        <v>500</v>
      </c>
      <c r="U29" s="13">
        <v>0</v>
      </c>
      <c r="V29" s="13">
        <f t="shared" si="4"/>
        <v>500</v>
      </c>
      <c r="W29" s="91" t="s">
        <v>378</v>
      </c>
      <c r="AB29" s="11" t="s">
        <v>446</v>
      </c>
      <c r="AC29" s="11" t="s">
        <v>447</v>
      </c>
      <c r="AD29" s="13">
        <v>500</v>
      </c>
    </row>
    <row r="30" spans="1:30" ht="16.5" x14ac:dyDescent="0.25">
      <c r="A30" s="40">
        <v>29</v>
      </c>
      <c r="B30" s="41" t="s">
        <v>368</v>
      </c>
      <c r="C30" s="41" t="s">
        <v>369</v>
      </c>
      <c r="D30" s="40">
        <v>8790879059</v>
      </c>
      <c r="E30" s="40">
        <v>1500</v>
      </c>
      <c r="F30" s="72" t="s">
        <v>381</v>
      </c>
      <c r="G30" s="30"/>
      <c r="I30" s="69" t="s">
        <v>324</v>
      </c>
      <c r="J30" s="70">
        <v>500</v>
      </c>
      <c r="M30">
        <v>6215</v>
      </c>
      <c r="O30" s="11" t="s">
        <v>398</v>
      </c>
      <c r="P30" s="87">
        <v>15000</v>
      </c>
      <c r="R30" s="11" t="s">
        <v>446</v>
      </c>
      <c r="S30" s="11" t="s">
        <v>447</v>
      </c>
      <c r="T30" s="13">
        <v>500</v>
      </c>
      <c r="U30" s="13">
        <v>0</v>
      </c>
      <c r="V30" s="13">
        <f t="shared" si="4"/>
        <v>500</v>
      </c>
      <c r="W30" s="91" t="s">
        <v>378</v>
      </c>
      <c r="AB30" s="11" t="s">
        <v>395</v>
      </c>
      <c r="AC30" s="11" t="s">
        <v>395</v>
      </c>
      <c r="AD30" s="13">
        <v>9000</v>
      </c>
    </row>
    <row r="31" spans="1:30" ht="16.5" x14ac:dyDescent="0.25">
      <c r="A31" s="40">
        <v>30</v>
      </c>
      <c r="B31" s="41" t="s">
        <v>304</v>
      </c>
      <c r="C31" s="41" t="s">
        <v>305</v>
      </c>
      <c r="D31" s="40">
        <v>9542631940</v>
      </c>
      <c r="E31" s="40">
        <v>1500</v>
      </c>
      <c r="F31" s="40" t="s">
        <v>380</v>
      </c>
      <c r="G31" s="30"/>
      <c r="I31" s="69" t="s">
        <v>344</v>
      </c>
      <c r="J31" s="70">
        <v>500</v>
      </c>
      <c r="M31">
        <f>SUM(M29:M30)</f>
        <v>20615</v>
      </c>
      <c r="O31" s="11" t="s">
        <v>397</v>
      </c>
      <c r="P31" s="87">
        <v>8000</v>
      </c>
      <c r="R31" s="11" t="s">
        <v>395</v>
      </c>
      <c r="S31" s="11" t="s">
        <v>395</v>
      </c>
      <c r="T31" s="13">
        <v>9000</v>
      </c>
      <c r="U31" s="13">
        <v>0</v>
      </c>
      <c r="V31" s="13">
        <f t="shared" si="4"/>
        <v>9000</v>
      </c>
      <c r="W31" s="91" t="s">
        <v>378</v>
      </c>
      <c r="AB31" s="11" t="s">
        <v>450</v>
      </c>
      <c r="AC31" s="11" t="s">
        <v>448</v>
      </c>
      <c r="AD31" s="13">
        <v>3300</v>
      </c>
    </row>
    <row r="32" spans="1:30" ht="16.5" x14ac:dyDescent="0.25">
      <c r="A32" s="40">
        <v>31</v>
      </c>
      <c r="B32" s="41" t="s">
        <v>306</v>
      </c>
      <c r="C32" s="41" t="s">
        <v>307</v>
      </c>
      <c r="D32" s="40">
        <v>9705764907</v>
      </c>
      <c r="E32" s="40">
        <v>1500</v>
      </c>
      <c r="F32" s="40" t="s">
        <v>378</v>
      </c>
      <c r="G32" s="30"/>
      <c r="J32" s="71">
        <f>SUM(J24:J31)</f>
        <v>7043</v>
      </c>
      <c r="L32">
        <v>18000</v>
      </c>
      <c r="O32" s="11" t="s">
        <v>399</v>
      </c>
      <c r="P32" s="87">
        <v>3000</v>
      </c>
      <c r="R32" s="11" t="s">
        <v>450</v>
      </c>
      <c r="S32" s="11" t="s">
        <v>448</v>
      </c>
      <c r="T32" s="13">
        <v>3300</v>
      </c>
      <c r="U32" s="13">
        <v>0</v>
      </c>
      <c r="V32" s="13">
        <f t="shared" si="4"/>
        <v>3300</v>
      </c>
      <c r="W32" s="91" t="s">
        <v>378</v>
      </c>
      <c r="AB32" s="11" t="s">
        <v>421</v>
      </c>
      <c r="AC32" s="11" t="s">
        <v>421</v>
      </c>
      <c r="AD32" s="13">
        <v>2000</v>
      </c>
    </row>
    <row r="33" spans="1:30" ht="15.75" x14ac:dyDescent="0.25">
      <c r="A33" s="40">
        <v>32</v>
      </c>
      <c r="B33" s="41" t="s">
        <v>308</v>
      </c>
      <c r="C33" s="41" t="s">
        <v>309</v>
      </c>
      <c r="D33" s="40">
        <v>930086065</v>
      </c>
      <c r="E33" s="40">
        <v>1500</v>
      </c>
      <c r="F33" s="72" t="s">
        <v>381</v>
      </c>
      <c r="L33">
        <v>14000</v>
      </c>
      <c r="O33" s="11" t="s">
        <v>400</v>
      </c>
      <c r="P33" s="88">
        <v>6000</v>
      </c>
      <c r="R33" s="11" t="s">
        <v>421</v>
      </c>
      <c r="S33" s="11" t="s">
        <v>421</v>
      </c>
      <c r="T33" s="13">
        <v>2000</v>
      </c>
      <c r="U33" s="13">
        <v>0</v>
      </c>
      <c r="V33" s="13">
        <f t="shared" si="4"/>
        <v>2000</v>
      </c>
      <c r="W33" s="91" t="s">
        <v>378</v>
      </c>
      <c r="AB33" s="11" t="s">
        <v>450</v>
      </c>
      <c r="AC33" s="11" t="s">
        <v>452</v>
      </c>
      <c r="AD33" s="13">
        <v>1150</v>
      </c>
    </row>
    <row r="34" spans="1:30" ht="15.75" x14ac:dyDescent="0.25">
      <c r="A34" s="40">
        <v>33</v>
      </c>
      <c r="B34" s="41" t="s">
        <v>310</v>
      </c>
      <c r="C34" s="41" t="s">
        <v>311</v>
      </c>
      <c r="D34" s="40">
        <v>7661934577</v>
      </c>
      <c r="E34" s="40">
        <v>1500</v>
      </c>
      <c r="F34" s="72" t="s">
        <v>381</v>
      </c>
      <c r="L34">
        <f>SUBTOTAL(9,L32:L33)</f>
        <v>32000</v>
      </c>
      <c r="O34" s="11" t="s">
        <v>410</v>
      </c>
      <c r="P34" s="87">
        <v>13500</v>
      </c>
      <c r="R34" s="11" t="s">
        <v>450</v>
      </c>
      <c r="S34" s="11" t="s">
        <v>452</v>
      </c>
      <c r="T34" s="13">
        <v>1150</v>
      </c>
      <c r="U34" s="13">
        <v>0</v>
      </c>
      <c r="V34" s="13">
        <f t="shared" si="4"/>
        <v>1150</v>
      </c>
      <c r="W34" s="81" t="s">
        <v>381</v>
      </c>
      <c r="AB34" s="11" t="s">
        <v>450</v>
      </c>
      <c r="AC34" s="11" t="s">
        <v>421</v>
      </c>
      <c r="AD34" s="13">
        <v>760</v>
      </c>
    </row>
    <row r="35" spans="1:30" ht="15.75" x14ac:dyDescent="0.25">
      <c r="A35" s="40">
        <v>34</v>
      </c>
      <c r="B35" s="41" t="s">
        <v>312</v>
      </c>
      <c r="C35" s="41" t="s">
        <v>313</v>
      </c>
      <c r="D35" s="40">
        <v>9381858021</v>
      </c>
      <c r="E35" s="40">
        <v>1500</v>
      </c>
      <c r="F35" s="72" t="s">
        <v>381</v>
      </c>
      <c r="J35">
        <v>12</v>
      </c>
      <c r="O35" s="73" t="s">
        <v>416</v>
      </c>
      <c r="P35" s="89">
        <f>SUM(P21:P34)</f>
        <v>85300</v>
      </c>
      <c r="R35" s="11" t="s">
        <v>450</v>
      </c>
      <c r="S35" s="11" t="s">
        <v>421</v>
      </c>
      <c r="T35" s="13">
        <v>760</v>
      </c>
      <c r="U35" s="13">
        <v>0</v>
      </c>
      <c r="V35" s="13">
        <f t="shared" si="4"/>
        <v>760</v>
      </c>
      <c r="W35" s="81" t="s">
        <v>381</v>
      </c>
      <c r="AB35" s="11" t="s">
        <v>453</v>
      </c>
      <c r="AC35" s="11" t="s">
        <v>454</v>
      </c>
      <c r="AD35" s="13">
        <v>650</v>
      </c>
    </row>
    <row r="36" spans="1:30" ht="15.75" x14ac:dyDescent="0.25">
      <c r="A36" s="40">
        <v>35</v>
      </c>
      <c r="B36" s="41" t="s">
        <v>310</v>
      </c>
      <c r="C36" s="41" t="s">
        <v>311</v>
      </c>
      <c r="D36" s="40">
        <v>9948829520</v>
      </c>
      <c r="E36" s="40">
        <v>1500</v>
      </c>
      <c r="F36" s="40" t="s">
        <v>378</v>
      </c>
      <c r="J36">
        <v>24</v>
      </c>
      <c r="L36" t="s">
        <v>409</v>
      </c>
      <c r="M36">
        <v>6215</v>
      </c>
      <c r="O36" s="11" t="s">
        <v>409</v>
      </c>
      <c r="P36" s="87">
        <v>21355</v>
      </c>
      <c r="R36" s="11" t="s">
        <v>453</v>
      </c>
      <c r="S36" s="11" t="s">
        <v>454</v>
      </c>
      <c r="T36" s="13">
        <v>650</v>
      </c>
      <c r="U36" s="13">
        <v>0</v>
      </c>
      <c r="V36" s="13">
        <f t="shared" si="4"/>
        <v>650</v>
      </c>
      <c r="W36" s="81" t="s">
        <v>381</v>
      </c>
      <c r="AB36" s="11" t="s">
        <v>455</v>
      </c>
      <c r="AC36" s="11" t="s">
        <v>456</v>
      </c>
      <c r="AD36" s="13">
        <v>225</v>
      </c>
    </row>
    <row r="37" spans="1:30" ht="15.75" x14ac:dyDescent="0.25">
      <c r="A37" s="40">
        <v>36</v>
      </c>
      <c r="B37" s="41" t="s">
        <v>318</v>
      </c>
      <c r="C37" s="41" t="s">
        <v>319</v>
      </c>
      <c r="D37" s="40">
        <v>9848022002</v>
      </c>
      <c r="E37" s="40">
        <v>1500</v>
      </c>
      <c r="F37" s="40" t="s">
        <v>380</v>
      </c>
      <c r="J37">
        <f>SUBTOTAL(9,J35:J36)</f>
        <v>36</v>
      </c>
      <c r="L37" t="s">
        <v>407</v>
      </c>
      <c r="M37">
        <v>1150</v>
      </c>
      <c r="O37" s="11" t="s">
        <v>408</v>
      </c>
      <c r="P37" s="87">
        <v>13000</v>
      </c>
      <c r="R37" s="11" t="s">
        <v>455</v>
      </c>
      <c r="S37" s="11" t="s">
        <v>456</v>
      </c>
      <c r="T37" s="13">
        <v>225</v>
      </c>
      <c r="U37" s="13">
        <v>0</v>
      </c>
      <c r="V37" s="13">
        <f t="shared" si="4"/>
        <v>225</v>
      </c>
      <c r="W37" s="81" t="s">
        <v>381</v>
      </c>
      <c r="AB37" s="11" t="s">
        <v>393</v>
      </c>
      <c r="AC37" s="11" t="s">
        <v>393</v>
      </c>
      <c r="AD37" s="13">
        <v>6000</v>
      </c>
    </row>
    <row r="38" spans="1:30" ht="15.75" x14ac:dyDescent="0.25">
      <c r="A38" s="40">
        <v>37</v>
      </c>
      <c r="B38" s="41" t="s">
        <v>320</v>
      </c>
      <c r="C38" s="41" t="s">
        <v>321</v>
      </c>
      <c r="D38" s="40">
        <v>9948690181</v>
      </c>
      <c r="E38" s="40">
        <v>1500</v>
      </c>
      <c r="F38" s="40" t="s">
        <v>378</v>
      </c>
      <c r="L38" t="s">
        <v>421</v>
      </c>
      <c r="M38">
        <v>760</v>
      </c>
      <c r="O38" s="67" t="s">
        <v>415</v>
      </c>
      <c r="P38" s="89">
        <f>P35+P36+P37</f>
        <v>119655</v>
      </c>
      <c r="R38" s="11" t="s">
        <v>393</v>
      </c>
      <c r="S38" s="11" t="s">
        <v>393</v>
      </c>
      <c r="T38" s="13">
        <v>6000</v>
      </c>
      <c r="U38" s="13">
        <v>0</v>
      </c>
      <c r="V38" s="13">
        <f t="shared" si="4"/>
        <v>6000</v>
      </c>
      <c r="W38" s="81" t="s">
        <v>380</v>
      </c>
      <c r="AB38" s="11" t="s">
        <v>394</v>
      </c>
      <c r="AC38" s="11" t="s">
        <v>394</v>
      </c>
      <c r="AD38" s="13">
        <v>6000</v>
      </c>
    </row>
    <row r="39" spans="1:30" ht="15.75" x14ac:dyDescent="0.25">
      <c r="A39" s="40">
        <v>38</v>
      </c>
      <c r="B39" s="41" t="s">
        <v>322</v>
      </c>
      <c r="C39" s="41" t="s">
        <v>323</v>
      </c>
      <c r="D39" s="40">
        <v>9849532404</v>
      </c>
      <c r="E39" s="40">
        <v>1500</v>
      </c>
      <c r="F39" s="40" t="s">
        <v>380</v>
      </c>
      <c r="L39" t="s">
        <v>422</v>
      </c>
      <c r="M39">
        <v>125</v>
      </c>
      <c r="R39" s="11" t="s">
        <v>394</v>
      </c>
      <c r="S39" s="11" t="s">
        <v>394</v>
      </c>
      <c r="T39" s="13">
        <v>6000</v>
      </c>
      <c r="U39" s="13">
        <v>0</v>
      </c>
      <c r="V39" s="13">
        <f t="shared" si="4"/>
        <v>6000</v>
      </c>
      <c r="W39" s="81" t="s">
        <v>380</v>
      </c>
      <c r="AB39" s="11" t="s">
        <v>401</v>
      </c>
      <c r="AC39" s="11" t="s">
        <v>401</v>
      </c>
      <c r="AD39" s="13">
        <v>5000</v>
      </c>
    </row>
    <row r="40" spans="1:30" ht="15.75" x14ac:dyDescent="0.25">
      <c r="A40" s="40">
        <v>39</v>
      </c>
      <c r="B40" s="41" t="s">
        <v>324</v>
      </c>
      <c r="C40" s="41" t="s">
        <v>325</v>
      </c>
      <c r="D40" s="40"/>
      <c r="E40" s="40">
        <v>1000</v>
      </c>
      <c r="F40" s="72" t="s">
        <v>381</v>
      </c>
      <c r="J40">
        <v>19</v>
      </c>
      <c r="L40" t="s">
        <v>423</v>
      </c>
      <c r="M40">
        <v>100</v>
      </c>
      <c r="R40" s="11" t="s">
        <v>401</v>
      </c>
      <c r="S40" s="11" t="s">
        <v>401</v>
      </c>
      <c r="T40" s="13">
        <v>5000</v>
      </c>
      <c r="U40" s="13">
        <v>0</v>
      </c>
      <c r="V40" s="13">
        <f t="shared" si="4"/>
        <v>5000</v>
      </c>
      <c r="W40" s="81" t="s">
        <v>380</v>
      </c>
      <c r="AB40" s="11" t="s">
        <v>450</v>
      </c>
      <c r="AC40" s="11" t="s">
        <v>471</v>
      </c>
      <c r="AD40" s="13">
        <v>3000</v>
      </c>
    </row>
    <row r="41" spans="1:30" ht="15.75" x14ac:dyDescent="0.25">
      <c r="A41" s="40">
        <v>40</v>
      </c>
      <c r="B41" s="41" t="s">
        <v>328</v>
      </c>
      <c r="C41" s="41" t="s">
        <v>329</v>
      </c>
      <c r="D41" s="40">
        <v>9849935320</v>
      </c>
      <c r="E41" s="40">
        <v>1500</v>
      </c>
      <c r="F41" s="40" t="s">
        <v>378</v>
      </c>
      <c r="J41">
        <f>J40*1500</f>
        <v>28500</v>
      </c>
      <c r="L41" t="s">
        <v>424</v>
      </c>
      <c r="M41">
        <v>650</v>
      </c>
      <c r="P41">
        <v>2160</v>
      </c>
      <c r="R41" s="11" t="s">
        <v>450</v>
      </c>
      <c r="S41" s="11" t="s">
        <v>471</v>
      </c>
      <c r="T41" s="13">
        <v>3000</v>
      </c>
      <c r="U41" s="13">
        <v>0</v>
      </c>
      <c r="V41" s="13">
        <f t="shared" si="4"/>
        <v>3000</v>
      </c>
      <c r="W41" s="81" t="s">
        <v>380</v>
      </c>
      <c r="AB41" s="11" t="s">
        <v>410</v>
      </c>
      <c r="AC41" s="11" t="s">
        <v>410</v>
      </c>
      <c r="AD41" s="13">
        <v>15000</v>
      </c>
    </row>
    <row r="42" spans="1:30" ht="15.75" x14ac:dyDescent="0.25">
      <c r="A42" s="40">
        <v>41</v>
      </c>
      <c r="B42" s="41" t="s">
        <v>332</v>
      </c>
      <c r="C42" s="41" t="s">
        <v>333</v>
      </c>
      <c r="D42" s="40">
        <v>9866855472</v>
      </c>
      <c r="E42" s="40">
        <v>1500</v>
      </c>
      <c r="F42" s="72" t="s">
        <v>381</v>
      </c>
      <c r="J42">
        <v>1000</v>
      </c>
      <c r="M42">
        <f>SUM(M36:M41)</f>
        <v>9000</v>
      </c>
      <c r="O42">
        <v>2160</v>
      </c>
      <c r="R42" s="11" t="s">
        <v>410</v>
      </c>
      <c r="S42" s="11" t="s">
        <v>410</v>
      </c>
      <c r="T42" s="13">
        <v>15000</v>
      </c>
      <c r="U42" s="13">
        <v>0</v>
      </c>
      <c r="V42" s="13">
        <f t="shared" si="4"/>
        <v>15000</v>
      </c>
      <c r="W42" s="81" t="s">
        <v>380</v>
      </c>
      <c r="AB42" s="11" t="s">
        <v>450</v>
      </c>
      <c r="AC42" s="11" t="s">
        <v>472</v>
      </c>
      <c r="AD42" s="13">
        <v>4680</v>
      </c>
    </row>
    <row r="43" spans="1:30" ht="15.75" x14ac:dyDescent="0.25">
      <c r="A43" s="40">
        <v>42</v>
      </c>
      <c r="B43" s="41" t="s">
        <v>370</v>
      </c>
      <c r="C43" s="41" t="s">
        <v>371</v>
      </c>
      <c r="D43" s="40">
        <v>9988240066</v>
      </c>
      <c r="E43" s="40">
        <v>1500</v>
      </c>
      <c r="F43" s="40" t="s">
        <v>378</v>
      </c>
      <c r="J43">
        <f>SUM(J41:J42)</f>
        <v>29500</v>
      </c>
      <c r="M43" s="68">
        <f>J45-M42</f>
        <v>35500</v>
      </c>
      <c r="O43">
        <v>760</v>
      </c>
      <c r="R43" s="11" t="s">
        <v>450</v>
      </c>
      <c r="S43" s="11" t="s">
        <v>472</v>
      </c>
      <c r="T43" s="13">
        <v>4680</v>
      </c>
      <c r="U43" s="13">
        <v>0</v>
      </c>
      <c r="V43" s="13">
        <f t="shared" ref="V43:V44" si="5">T43+U43</f>
        <v>4680</v>
      </c>
      <c r="W43" s="81" t="s">
        <v>380</v>
      </c>
      <c r="AB43" s="11" t="s">
        <v>450</v>
      </c>
      <c r="AC43" s="11" t="s">
        <v>458</v>
      </c>
      <c r="AD43" s="13">
        <v>1120</v>
      </c>
    </row>
    <row r="44" spans="1:30" ht="15.75" x14ac:dyDescent="0.25">
      <c r="A44" s="40">
        <v>43</v>
      </c>
      <c r="B44" s="41" t="s">
        <v>372</v>
      </c>
      <c r="C44" s="41" t="s">
        <v>373</v>
      </c>
      <c r="D44" s="40">
        <v>9346340319</v>
      </c>
      <c r="E44" s="40">
        <v>1500</v>
      </c>
      <c r="F44" s="72" t="s">
        <v>381</v>
      </c>
      <c r="J44">
        <v>15000</v>
      </c>
      <c r="M44">
        <f>J43-M43</f>
        <v>-6000</v>
      </c>
      <c r="O44">
        <v>520</v>
      </c>
      <c r="R44" s="11" t="s">
        <v>450</v>
      </c>
      <c r="S44" s="11" t="s">
        <v>458</v>
      </c>
      <c r="T44" s="13">
        <v>1120</v>
      </c>
      <c r="U44" s="13">
        <v>0</v>
      </c>
      <c r="V44" s="13">
        <f t="shared" si="5"/>
        <v>1120</v>
      </c>
      <c r="W44" s="81" t="s">
        <v>380</v>
      </c>
      <c r="AB44" s="11" t="s">
        <v>455</v>
      </c>
      <c r="AC44" s="11" t="s">
        <v>455</v>
      </c>
      <c r="AD44" s="13">
        <v>2720</v>
      </c>
    </row>
    <row r="45" spans="1:30" ht="15.75" x14ac:dyDescent="0.25">
      <c r="A45" s="40">
        <v>44</v>
      </c>
      <c r="B45" s="41" t="s">
        <v>342</v>
      </c>
      <c r="C45" s="61" t="s">
        <v>343</v>
      </c>
      <c r="D45" s="62">
        <v>9010683021</v>
      </c>
      <c r="E45" s="40">
        <v>1500</v>
      </c>
      <c r="F45" s="72" t="s">
        <v>381</v>
      </c>
      <c r="J45">
        <f>SUM(J43:J44)</f>
        <v>44500</v>
      </c>
      <c r="O45">
        <v>900</v>
      </c>
      <c r="R45" s="11" t="s">
        <v>455</v>
      </c>
      <c r="S45" s="11" t="s">
        <v>455</v>
      </c>
      <c r="T45" s="13">
        <v>2720</v>
      </c>
      <c r="U45" s="13">
        <v>0</v>
      </c>
      <c r="V45" s="13">
        <v>2720</v>
      </c>
      <c r="W45" s="81" t="s">
        <v>380</v>
      </c>
      <c r="AB45" s="11" t="s">
        <v>446</v>
      </c>
      <c r="AC45" s="11" t="s">
        <v>411</v>
      </c>
      <c r="AD45" s="13">
        <v>1600</v>
      </c>
    </row>
    <row r="46" spans="1:30" ht="15.75" x14ac:dyDescent="0.25">
      <c r="A46" s="59">
        <v>45</v>
      </c>
      <c r="B46" s="60" t="s">
        <v>403</v>
      </c>
      <c r="C46" s="41" t="s">
        <v>469</v>
      </c>
      <c r="D46" s="40"/>
      <c r="E46" s="55">
        <v>3100</v>
      </c>
      <c r="F46" s="40" t="s">
        <v>378</v>
      </c>
      <c r="O46">
        <v>2000</v>
      </c>
      <c r="P46">
        <v>4340</v>
      </c>
      <c r="R46" s="11" t="s">
        <v>446</v>
      </c>
      <c r="S46" s="11" t="s">
        <v>411</v>
      </c>
      <c r="T46" s="13">
        <v>1600</v>
      </c>
      <c r="U46" s="13">
        <v>0</v>
      </c>
      <c r="V46" s="13">
        <v>1600</v>
      </c>
      <c r="W46" s="81" t="s">
        <v>380</v>
      </c>
      <c r="AB46" s="11" t="s">
        <v>473</v>
      </c>
      <c r="AC46" s="11" t="s">
        <v>473</v>
      </c>
      <c r="AD46" s="13">
        <v>2000</v>
      </c>
    </row>
    <row r="47" spans="1:30" ht="15.75" x14ac:dyDescent="0.25">
      <c r="A47" s="40">
        <v>46</v>
      </c>
      <c r="B47" s="41" t="s">
        <v>344</v>
      </c>
      <c r="C47" s="63" t="s">
        <v>345</v>
      </c>
      <c r="D47" s="64"/>
      <c r="E47" s="40">
        <v>500</v>
      </c>
      <c r="F47" s="72" t="s">
        <v>381</v>
      </c>
      <c r="P47">
        <v>340</v>
      </c>
      <c r="R47" s="11" t="s">
        <v>473</v>
      </c>
      <c r="S47" s="11" t="s">
        <v>473</v>
      </c>
      <c r="T47" s="13">
        <v>2000</v>
      </c>
      <c r="U47" s="13">
        <v>0</v>
      </c>
      <c r="V47" s="13">
        <v>2000</v>
      </c>
      <c r="W47" s="81" t="s">
        <v>380</v>
      </c>
      <c r="AB47" s="11" t="s">
        <v>474</v>
      </c>
      <c r="AC47" s="11" t="s">
        <v>475</v>
      </c>
      <c r="AD47" s="13">
        <v>4000</v>
      </c>
    </row>
    <row r="48" spans="1:30" ht="15.75" x14ac:dyDescent="0.25">
      <c r="A48" s="59">
        <v>47</v>
      </c>
      <c r="B48" s="41" t="s">
        <v>346</v>
      </c>
      <c r="C48" s="41" t="s">
        <v>347</v>
      </c>
      <c r="D48" s="40"/>
      <c r="E48" s="40">
        <v>500</v>
      </c>
      <c r="F48" s="72" t="s">
        <v>381</v>
      </c>
      <c r="P48">
        <f>P46+P47</f>
        <v>4680</v>
      </c>
      <c r="R48" s="11" t="s">
        <v>474</v>
      </c>
      <c r="S48" s="11" t="s">
        <v>475</v>
      </c>
      <c r="T48" s="13">
        <v>4000</v>
      </c>
      <c r="U48" s="13">
        <v>0</v>
      </c>
      <c r="V48" s="13">
        <v>4000</v>
      </c>
      <c r="W48" s="81" t="s">
        <v>380</v>
      </c>
      <c r="AB48" s="11" t="s">
        <v>476</v>
      </c>
      <c r="AC48" s="11" t="s">
        <v>477</v>
      </c>
      <c r="AD48" s="13">
        <v>8000</v>
      </c>
    </row>
    <row r="49" spans="1:30" ht="18.75" x14ac:dyDescent="0.3">
      <c r="A49" s="40">
        <v>48</v>
      </c>
      <c r="B49" s="41" t="s">
        <v>374</v>
      </c>
      <c r="C49" s="41" t="s">
        <v>375</v>
      </c>
      <c r="D49" s="40">
        <v>9912744704</v>
      </c>
      <c r="E49" s="40">
        <v>1500</v>
      </c>
      <c r="F49" s="40" t="s">
        <v>378</v>
      </c>
      <c r="R49" s="11" t="s">
        <v>476</v>
      </c>
      <c r="S49" s="11" t="s">
        <v>477</v>
      </c>
      <c r="T49" s="13">
        <v>8000</v>
      </c>
      <c r="U49" s="13">
        <v>0</v>
      </c>
      <c r="V49" s="13">
        <v>8000</v>
      </c>
      <c r="W49" s="81" t="s">
        <v>380</v>
      </c>
      <c r="AB49" s="128" t="s">
        <v>382</v>
      </c>
      <c r="AC49" s="129"/>
      <c r="AD49" s="104">
        <f>SUM(AD19:AD48)</f>
        <v>127885</v>
      </c>
    </row>
    <row r="50" spans="1:30" ht="18.75" x14ac:dyDescent="0.3">
      <c r="A50" s="40">
        <v>49</v>
      </c>
      <c r="B50" s="41" t="s">
        <v>350</v>
      </c>
      <c r="C50" s="41" t="s">
        <v>351</v>
      </c>
      <c r="D50" s="40">
        <v>9948325298</v>
      </c>
      <c r="E50" s="40">
        <v>1500</v>
      </c>
      <c r="F50" s="40" t="s">
        <v>378</v>
      </c>
      <c r="I50" s="48" t="s">
        <v>426</v>
      </c>
      <c r="J50" s="48" t="s">
        <v>427</v>
      </c>
      <c r="K50" s="48">
        <v>1500</v>
      </c>
      <c r="L50" s="48" t="s">
        <v>428</v>
      </c>
      <c r="M50" s="48" t="s">
        <v>382</v>
      </c>
      <c r="N50" s="92" t="s">
        <v>459</v>
      </c>
      <c r="O50" s="92" t="s">
        <v>449</v>
      </c>
      <c r="R50" s="128" t="s">
        <v>382</v>
      </c>
      <c r="S50" s="129"/>
      <c r="T50" s="104">
        <f>SUM(T19:T49)</f>
        <v>127885</v>
      </c>
      <c r="U50" s="104"/>
      <c r="V50" s="104">
        <f>SUM(V19:V49)</f>
        <v>127885</v>
      </c>
      <c r="W50" s="81"/>
    </row>
    <row r="51" spans="1:30" x14ac:dyDescent="0.25">
      <c r="I51" s="80" t="s">
        <v>381</v>
      </c>
      <c r="J51" s="80">
        <v>21</v>
      </c>
      <c r="K51" s="80">
        <v>19</v>
      </c>
      <c r="L51" s="80">
        <v>2</v>
      </c>
      <c r="M51" s="81">
        <v>29500</v>
      </c>
      <c r="N51" s="93">
        <v>15000</v>
      </c>
      <c r="P51" s="103">
        <v>121265</v>
      </c>
      <c r="R51" s="11"/>
      <c r="S51" s="11"/>
      <c r="T51" s="13"/>
      <c r="U51" s="13"/>
      <c r="V51" s="13"/>
      <c r="W51" s="81"/>
    </row>
    <row r="52" spans="1:30" x14ac:dyDescent="0.25">
      <c r="I52" s="80" t="s">
        <v>378</v>
      </c>
      <c r="J52" s="80">
        <v>13</v>
      </c>
      <c r="K52" s="80">
        <v>13</v>
      </c>
      <c r="L52" s="80">
        <v>1</v>
      </c>
      <c r="M52" s="81">
        <v>21100</v>
      </c>
      <c r="P52">
        <v>123985</v>
      </c>
      <c r="R52" s="11"/>
      <c r="S52" s="11"/>
      <c r="T52" s="13"/>
      <c r="U52" s="13"/>
      <c r="V52" s="13"/>
      <c r="W52" s="81"/>
    </row>
    <row r="53" spans="1:30" x14ac:dyDescent="0.25">
      <c r="I53" s="80" t="s">
        <v>380</v>
      </c>
      <c r="J53" s="80">
        <v>9</v>
      </c>
      <c r="K53" s="80">
        <v>9</v>
      </c>
      <c r="L53" s="80">
        <v>0</v>
      </c>
      <c r="M53" s="81">
        <f>K53*1500</f>
        <v>13500</v>
      </c>
      <c r="P53">
        <f>P52-P51</f>
        <v>2720</v>
      </c>
      <c r="R53" s="11"/>
      <c r="S53" s="11"/>
      <c r="T53" s="13"/>
      <c r="U53" s="13"/>
      <c r="V53" s="13"/>
      <c r="W53" s="81"/>
    </row>
    <row r="54" spans="1:30" x14ac:dyDescent="0.25">
      <c r="E54" s="68">
        <f>SUM(E2:E50)</f>
        <v>71100</v>
      </c>
      <c r="I54" s="66" t="s">
        <v>382</v>
      </c>
      <c r="J54" s="66">
        <f>SUM(J51:J53)</f>
        <v>43</v>
      </c>
      <c r="K54" s="66">
        <f>K51+K52+K53</f>
        <v>41</v>
      </c>
      <c r="L54" s="66">
        <f>SUM(L51:L53)</f>
        <v>3</v>
      </c>
      <c r="M54" s="83">
        <f>SUM(M51:M53)</f>
        <v>64100</v>
      </c>
      <c r="R54" s="11"/>
      <c r="S54" s="11"/>
      <c r="T54" s="13"/>
      <c r="U54" s="13"/>
      <c r="V54" s="13"/>
      <c r="W54" s="81"/>
    </row>
    <row r="55" spans="1:30" x14ac:dyDescent="0.25">
      <c r="R55" s="11"/>
      <c r="S55" s="11"/>
      <c r="T55" s="13"/>
      <c r="U55" s="13"/>
      <c r="V55" s="13"/>
      <c r="W55" s="81"/>
    </row>
    <row r="58" spans="1:30" x14ac:dyDescent="0.25">
      <c r="I58" s="101" t="s">
        <v>460</v>
      </c>
      <c r="J58" s="101" t="s">
        <v>381</v>
      </c>
      <c r="K58" s="101" t="s">
        <v>378</v>
      </c>
      <c r="L58" s="101" t="s">
        <v>380</v>
      </c>
      <c r="M58" s="101" t="s">
        <v>382</v>
      </c>
    </row>
    <row r="59" spans="1:30" x14ac:dyDescent="0.25">
      <c r="I59" s="81" t="s">
        <v>461</v>
      </c>
      <c r="J59" s="13">
        <v>29500</v>
      </c>
      <c r="K59" s="13">
        <v>22600</v>
      </c>
      <c r="L59" s="13">
        <v>13500</v>
      </c>
      <c r="M59" s="13">
        <f>SUM(J59:L59)</f>
        <v>65600</v>
      </c>
      <c r="V59">
        <v>130000</v>
      </c>
    </row>
    <row r="60" spans="1:30" x14ac:dyDescent="0.25">
      <c r="I60" s="81" t="s">
        <v>463</v>
      </c>
      <c r="J60" s="13">
        <v>0</v>
      </c>
      <c r="K60" s="13">
        <v>34800</v>
      </c>
      <c r="L60" s="13">
        <v>155700</v>
      </c>
      <c r="M60" s="13">
        <f>SUM(J60:L60)</f>
        <v>190500</v>
      </c>
      <c r="V60">
        <v>12035</v>
      </c>
    </row>
    <row r="61" spans="1:30" x14ac:dyDescent="0.25">
      <c r="I61" s="81" t="s">
        <v>464</v>
      </c>
      <c r="J61" s="97">
        <v>0</v>
      </c>
      <c r="K61" s="97">
        <v>16500</v>
      </c>
      <c r="L61" s="97">
        <v>0</v>
      </c>
      <c r="M61" s="97">
        <f>SUM(J61:L61)</f>
        <v>16500</v>
      </c>
      <c r="N61">
        <v>16500</v>
      </c>
      <c r="O61" s="77">
        <f>SUM(M61:N61)</f>
        <v>33000</v>
      </c>
      <c r="Q61">
        <v>6</v>
      </c>
      <c r="V61">
        <f>SUM(V59:V60)</f>
        <v>142035</v>
      </c>
    </row>
    <row r="62" spans="1:30" x14ac:dyDescent="0.25">
      <c r="I62" s="81" t="s">
        <v>479</v>
      </c>
      <c r="J62" s="44">
        <v>0</v>
      </c>
      <c r="K62" s="97">
        <v>4200</v>
      </c>
      <c r="L62" s="44"/>
      <c r="M62" s="44"/>
      <c r="Q62">
        <f>Q61*250</f>
        <v>1500</v>
      </c>
      <c r="V62">
        <v>155623</v>
      </c>
    </row>
    <row r="63" spans="1:30" x14ac:dyDescent="0.25">
      <c r="I63" s="81" t="s">
        <v>429</v>
      </c>
      <c r="J63" s="44">
        <v>29500</v>
      </c>
      <c r="K63" s="44">
        <f>SUM(K59:K62)</f>
        <v>78100</v>
      </c>
      <c r="L63" s="44">
        <f t="shared" ref="L63:M63" si="6">L60+L61+L62</f>
        <v>155700</v>
      </c>
      <c r="M63" s="44">
        <f t="shared" si="6"/>
        <v>207000</v>
      </c>
      <c r="T63">
        <v>151423</v>
      </c>
      <c r="V63">
        <f>V62-V61</f>
        <v>13588</v>
      </c>
    </row>
    <row r="64" spans="1:30" x14ac:dyDescent="0.25">
      <c r="I64" s="96" t="s">
        <v>465</v>
      </c>
      <c r="J64" s="102">
        <v>9000</v>
      </c>
      <c r="K64" s="102">
        <v>51065</v>
      </c>
      <c r="L64" s="102">
        <v>3700</v>
      </c>
      <c r="M64" s="13">
        <f>SUM(J64:L64)</f>
        <v>63765</v>
      </c>
      <c r="T64">
        <v>4200</v>
      </c>
      <c r="V64">
        <v>1600</v>
      </c>
    </row>
    <row r="65" spans="9:22" x14ac:dyDescent="0.25">
      <c r="I65" s="96" t="s">
        <v>466</v>
      </c>
      <c r="J65" s="102">
        <v>0</v>
      </c>
      <c r="K65" s="102">
        <v>15000</v>
      </c>
      <c r="L65" s="102">
        <v>0</v>
      </c>
      <c r="M65" s="13">
        <f>SUM(J65:L65)</f>
        <v>15000</v>
      </c>
      <c r="N65" s="77">
        <f>M62-M63-M64</f>
        <v>-270765</v>
      </c>
      <c r="T65">
        <f>SUM(T63:T64)</f>
        <v>155623</v>
      </c>
      <c r="V65">
        <f>SUM(V63:V64)</f>
        <v>15188</v>
      </c>
    </row>
    <row r="66" spans="9:22" x14ac:dyDescent="0.25">
      <c r="I66" s="82" t="s">
        <v>429</v>
      </c>
      <c r="J66" s="44">
        <f>J63-J64-J65</f>
        <v>20500</v>
      </c>
      <c r="K66" s="44">
        <f t="shared" ref="K66:L66" si="7">K63-K64-K65</f>
        <v>12035</v>
      </c>
      <c r="L66" s="44">
        <f t="shared" si="7"/>
        <v>152000</v>
      </c>
      <c r="M66" s="44">
        <f>SUM(J66:L66)</f>
        <v>184535</v>
      </c>
      <c r="Q66">
        <v>6335</v>
      </c>
      <c r="V66">
        <v>89000</v>
      </c>
    </row>
    <row r="67" spans="9:22" x14ac:dyDescent="0.25">
      <c r="I67" s="94" t="s">
        <v>467</v>
      </c>
      <c r="J67" s="13">
        <v>15000</v>
      </c>
      <c r="K67" s="13">
        <v>0</v>
      </c>
      <c r="L67" s="13">
        <v>0</v>
      </c>
      <c r="M67" s="44">
        <f t="shared" ref="M67" si="8">SUM(J67:L67)</f>
        <v>15000</v>
      </c>
      <c r="N67">
        <v>55000</v>
      </c>
      <c r="O67" s="77">
        <f>M67-N67</f>
        <v>-40000</v>
      </c>
      <c r="Q67">
        <v>1500</v>
      </c>
      <c r="V67">
        <f>V66-V65</f>
        <v>73812</v>
      </c>
    </row>
    <row r="68" spans="9:22" x14ac:dyDescent="0.25">
      <c r="I68" s="95" t="s">
        <v>382</v>
      </c>
      <c r="J68" s="13">
        <f>J66+J67</f>
        <v>35500</v>
      </c>
      <c r="K68" s="13">
        <f>K66+K67</f>
        <v>12035</v>
      </c>
      <c r="L68" s="13">
        <f>L66+L67</f>
        <v>152000</v>
      </c>
      <c r="M68" s="44">
        <f>SUM(J68:L68)</f>
        <v>199535</v>
      </c>
      <c r="Q68">
        <f>Q66+Q67</f>
        <v>7835</v>
      </c>
    </row>
    <row r="69" spans="9:22" x14ac:dyDescent="0.25">
      <c r="K69" s="98" t="s">
        <v>468</v>
      </c>
      <c r="L69" s="98"/>
      <c r="M69">
        <v>55000</v>
      </c>
      <c r="Q69">
        <v>4200</v>
      </c>
    </row>
    <row r="70" spans="9:22" x14ac:dyDescent="0.25">
      <c r="K70" s="99" t="s">
        <v>449</v>
      </c>
      <c r="L70" s="99"/>
      <c r="M70" s="100">
        <f>M68-M69</f>
        <v>144535</v>
      </c>
      <c r="Q70">
        <f>Q68+Q69</f>
        <v>12035</v>
      </c>
    </row>
    <row r="72" spans="9:22" x14ac:dyDescent="0.25">
      <c r="L72" s="77" t="s">
        <v>462</v>
      </c>
    </row>
    <row r="75" spans="9:22" x14ac:dyDescent="0.25">
      <c r="Q75">
        <v>21100</v>
      </c>
    </row>
    <row r="76" spans="9:22" x14ac:dyDescent="0.25">
      <c r="I76" s="101" t="s">
        <v>460</v>
      </c>
      <c r="J76" s="101" t="s">
        <v>378</v>
      </c>
      <c r="Q76">
        <v>1500</v>
      </c>
    </row>
    <row r="77" spans="9:22" x14ac:dyDescent="0.25">
      <c r="I77" s="81" t="s">
        <v>480</v>
      </c>
      <c r="J77" s="13">
        <v>22600</v>
      </c>
      <c r="Q77">
        <f>SUM(Q75:Q76)</f>
        <v>22600</v>
      </c>
    </row>
    <row r="78" spans="9:22" x14ac:dyDescent="0.25">
      <c r="I78" s="81" t="s">
        <v>463</v>
      </c>
      <c r="J78" s="13">
        <v>34800</v>
      </c>
    </row>
    <row r="79" spans="9:22" x14ac:dyDescent="0.25">
      <c r="I79" s="81" t="s">
        <v>464</v>
      </c>
      <c r="J79" s="97">
        <v>16500</v>
      </c>
    </row>
    <row r="80" spans="9:22" x14ac:dyDescent="0.25">
      <c r="I80" s="81" t="s">
        <v>479</v>
      </c>
      <c r="J80" s="97">
        <v>4200</v>
      </c>
    </row>
    <row r="81" spans="9:10" x14ac:dyDescent="0.25">
      <c r="I81" s="81" t="s">
        <v>429</v>
      </c>
      <c r="J81" s="44">
        <f>SUM(J77:J80)</f>
        <v>78100</v>
      </c>
    </row>
    <row r="82" spans="9:10" x14ac:dyDescent="0.25">
      <c r="I82" s="96" t="s">
        <v>465</v>
      </c>
      <c r="J82" s="102">
        <v>51065</v>
      </c>
    </row>
    <row r="83" spans="9:10" x14ac:dyDescent="0.25">
      <c r="I83" s="96" t="s">
        <v>466</v>
      </c>
      <c r="J83" s="102">
        <v>15000</v>
      </c>
    </row>
    <row r="84" spans="9:10" x14ac:dyDescent="0.25">
      <c r="I84" s="82" t="s">
        <v>449</v>
      </c>
      <c r="J84" s="44">
        <f t="shared" ref="J84" si="9">J81-J82-J83</f>
        <v>12035</v>
      </c>
    </row>
  </sheetData>
  <mergeCells count="7">
    <mergeCell ref="R50:S50"/>
    <mergeCell ref="AB49:AC49"/>
    <mergeCell ref="AB19:AB20"/>
    <mergeCell ref="Y2:Z2"/>
    <mergeCell ref="P8:Q8"/>
    <mergeCell ref="R19:R21"/>
    <mergeCell ref="R17:W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Families</vt:lpstr>
      <vt:lpstr>Children</vt:lpstr>
      <vt:lpstr>Youth Name</vt:lpstr>
      <vt:lpstr>Sheet1</vt:lpstr>
      <vt:lpstr>Fencing</vt:lpstr>
      <vt:lpstr>Sheet3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Dodda, Vijay Kumar Reddy</cp:lastModifiedBy>
  <dcterms:created xsi:type="dcterms:W3CDTF">2021-02-08T12:25:44Z</dcterms:created>
  <dcterms:modified xsi:type="dcterms:W3CDTF">2024-01-20T13:35:47Z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2022-11-10T13:55:51Z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97b02f35-44f8-46a5-b5a5-1f8d9579ce78</vt:lpwstr>
  </property>
  <property fmtid="{D5CDD505-2E9C-101B-9397-08002B2CF9AE}" pid="8" name="MSIP_Label_831f0267-8575-4fc2-99cc-f6b7f9934be9_ContentBits">
    <vt:lpwstr>0</vt:lpwstr>
  </property>
  <property fmtid="{D5CDD505-2E9C-101B-9397-08002B2CF9AE}" pid="9" name="{A44787D4-0540-4523-9961-78E4036D8C6D}">
    <vt:lpwstr>{3B7413E8-8AE3-4BD3-BB93-4B4BD68ABB99}</vt:lpwstr>
  </property>
</Properties>
</file>