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60" windowHeight="155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M15" i="2"/>
  <c r="N15" i="2"/>
  <c r="M27" i="2"/>
  <c r="N27" i="2"/>
  <c r="M39" i="2"/>
  <c r="N39" i="2"/>
  <c r="M51" i="2"/>
  <c r="N51" i="2"/>
  <c r="F26" i="2"/>
  <c r="M16" i="2"/>
  <c r="N16" i="2"/>
  <c r="M28" i="2"/>
  <c r="N28" i="2"/>
  <c r="M40" i="2"/>
  <c r="N40" i="2"/>
  <c r="M52" i="2"/>
  <c r="N52" i="2"/>
  <c r="F27" i="2"/>
  <c r="M5" i="2"/>
  <c r="N5" i="2"/>
  <c r="M17" i="2"/>
  <c r="N17" i="2"/>
  <c r="M29" i="2"/>
  <c r="N29" i="2"/>
  <c r="M41" i="2"/>
  <c r="N41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F28" i="2"/>
  <c r="F29" i="2"/>
  <c r="F30" i="2"/>
  <c r="F31" i="2"/>
  <c r="F32" i="2"/>
  <c r="F33" i="2"/>
  <c r="F34" i="2"/>
  <c r="F35" i="2"/>
  <c r="F36" i="2"/>
  <c r="F25" i="2"/>
  <c r="N4" i="2"/>
  <c r="M4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" i="2"/>
  <c r="L7" i="2"/>
  <c r="L8" i="2"/>
  <c r="L9" i="2"/>
  <c r="L10" i="2"/>
  <c r="L11" i="2"/>
  <c r="L5" i="2"/>
  <c r="L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H129" i="1"/>
  <c r="H128" i="1"/>
  <c r="H127" i="1"/>
  <c r="H126" i="1"/>
  <c r="H117" i="1"/>
  <c r="H116" i="1"/>
  <c r="H115" i="1"/>
  <c r="H114" i="1"/>
  <c r="H105" i="1"/>
  <c r="H104" i="1"/>
  <c r="H103" i="1"/>
  <c r="H102" i="1"/>
  <c r="H93" i="1"/>
  <c r="H92" i="1"/>
  <c r="H91" i="1"/>
  <c r="H90" i="1"/>
  <c r="H81" i="1"/>
  <c r="H80" i="1"/>
  <c r="H79" i="1"/>
  <c r="H78" i="1"/>
  <c r="H69" i="1"/>
  <c r="H68" i="1"/>
  <c r="H67" i="1"/>
  <c r="H66" i="1"/>
  <c r="H57" i="1"/>
  <c r="H56" i="1"/>
  <c r="H55" i="1"/>
  <c r="H54" i="1"/>
  <c r="H45" i="1"/>
  <c r="H44" i="1"/>
  <c r="H43" i="1"/>
  <c r="H42" i="1"/>
  <c r="H33" i="1"/>
  <c r="H32" i="1"/>
  <c r="H31" i="1"/>
  <c r="H30" i="1"/>
  <c r="H21" i="1"/>
  <c r="H20" i="1"/>
  <c r="H19" i="1"/>
  <c r="H18" i="1"/>
  <c r="H9" i="1"/>
  <c r="H8" i="1"/>
  <c r="H7" i="1"/>
  <c r="H6" i="1"/>
</calcChain>
</file>

<file path=xl/sharedStrings.xml><?xml version="1.0" encoding="utf-8"?>
<sst xmlns="http://schemas.openxmlformats.org/spreadsheetml/2006/main" count="43" uniqueCount="37">
  <si>
    <t>per_num</t>
  </si>
  <si>
    <t>vol</t>
  </si>
  <si>
    <t>bal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</si>
  <si>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</si>
  <si>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</si>
  <si>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</si>
  <si>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</si>
  <si>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</si>
  <si>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</si>
  <si>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</si>
  <si>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</si>
  <si>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</si>
  <si>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</si>
  <si>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</si>
  <si>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</si>
  <si>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 xml:space="preserve">  </t>
  </si>
  <si>
    <t>t</t>
  </si>
  <si>
    <t>YEAR</t>
  </si>
  <si>
    <t>QUARTER</t>
  </si>
  <si>
    <t>MA(4)</t>
  </si>
  <si>
    <t>CMA(4)</t>
  </si>
  <si>
    <t>Year 2013</t>
  </si>
  <si>
    <t>Year 2014</t>
  </si>
  <si>
    <t>Year 2015</t>
  </si>
  <si>
    <t>Year 2016</t>
  </si>
  <si>
    <t>Year 2017</t>
  </si>
  <si>
    <t>QTR SALES</t>
  </si>
  <si>
    <t>MON SALES</t>
  </si>
  <si>
    <t>LOG QTR SALES</t>
  </si>
  <si>
    <t>LOG MON SALES</t>
  </si>
  <si>
    <t>MA(3)</t>
  </si>
  <si>
    <t>CMA(3)</t>
  </si>
  <si>
    <t>Y/S</t>
  </si>
  <si>
    <t>Y/CMA</t>
  </si>
  <si>
    <t>MON</t>
  </si>
  <si>
    <t>S</t>
  </si>
  <si>
    <t>https://www.youtube.com/watch?v=kcfiu-f88JQ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</si>
</sst>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₹&quot;\ * #,##0.00_-;\-&quot;₹&quot;\ * #,##0.00_-;_-&quot;₹&quot;\ * &quot;-&quot;??_-;_-@_-"/>
    <numFmt numFmtId="43" formatCode="_-* #,##0.00_-;\-* #,##0.00_-;_-* &quot;-&quot;??_-;_-@_-"/>
    <numFmt numFmtId="165" formatCode="_-&quot;₹&quot;\ * #,##0_-;\-&quot;₹&quot;\ * #,##0_-;_-&quot;₹&quot;\ * &quot;-&quot;??_-;_-@_-"/>
    <numFmt numFmtId="167" formatCode="_-* #,##0_-;\-* #,##0_-;_-* &quot;-&quot;??_-;_-@_-"/>
    <numFmt numFmtId="168" formatCode="_-* #,##0.000_-;\-* #,##0.0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</font>
    <font>
      <sz val="12"/>
      <color rgb="FF24292E"/>
      <name val="Consolas"/>
    </font>
    <font>
      <sz val="12"/>
      <color rgb="FF24292E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</font>
    <font>
      <sz val="12"/>
      <color rgb="FF24292E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/>
    <xf numFmtId="165" fontId="0" fillId="0" borderId="0" xfId="2" applyNumberFormat="1" applyFont="1"/>
    <xf numFmtId="165" fontId="2" fillId="0" borderId="0" xfId="2" applyNumberFormat="1" applyFont="1"/>
    <xf numFmtId="165" fontId="4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4" fillId="0" borderId="0" xfId="1" applyNumberFormat="1" applyFont="1"/>
    <xf numFmtId="17" fontId="3" fillId="0" borderId="0" xfId="0" applyNumberFormat="1" applyFont="1"/>
    <xf numFmtId="165" fontId="0" fillId="0" borderId="0" xfId="0" applyNumberFormat="1"/>
    <xf numFmtId="165" fontId="7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1" applyNumberFormat="1" applyFont="1" applyAlignment="1">
      <alignment horizontal="center"/>
    </xf>
    <xf numFmtId="165" fontId="9" fillId="0" borderId="0" xfId="2" applyNumberFormat="1" applyFont="1" applyAlignment="1">
      <alignment horizontal="center"/>
    </xf>
    <xf numFmtId="0" fontId="9" fillId="0" borderId="0" xfId="0" applyFont="1" applyAlignment="1">
      <alignment horizontal="right"/>
    </xf>
    <xf numFmtId="49" fontId="9" fillId="0" borderId="0" xfId="0" applyNumberFormat="1" applyFont="1"/>
    <xf numFmtId="167" fontId="9" fillId="0" borderId="0" xfId="1" applyNumberFormat="1" applyFont="1"/>
    <xf numFmtId="168" fontId="9" fillId="0" borderId="0" xfId="1" applyNumberFormat="1" applyFont="1"/>
    <xf numFmtId="165" fontId="10" fillId="0" borderId="0" xfId="2" applyNumberFormat="1" applyFont="1"/>
    <xf numFmtId="2" fontId="9" fillId="0" borderId="0" xfId="0" applyNumberFormat="1" applyFont="1"/>
    <xf numFmtId="165" fontId="9" fillId="0" borderId="0" xfId="2" applyNumberFormat="1" applyFont="1"/>
    <xf numFmtId="165" fontId="9" fillId="0" borderId="0" xfId="0" applyNumberFormat="1" applyFont="1"/>
    <xf numFmtId="49" fontId="9" fillId="0" borderId="0" xfId="0" applyNumberFormat="1" applyFont="1" applyAlignment="1">
      <alignment horizontal="center"/>
    </xf>
    <xf numFmtId="43" fontId="9" fillId="0" borderId="0" xfId="1" applyNumberFormat="1" applyFont="1"/>
  </cellXfs>
  <cellStyles count="1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MON SALES</c:v>
                </c:pt>
              </c:strCache>
            </c:strRef>
          </c:tx>
          <c:val>
            <c:numRef>
              <c:f>Sheet2!$J$2:$J$61</c:f>
              <c:numCache>
                <c:formatCode>_-"$"\ * #,##0_-;\-"$"\ * #,##0_-;_-"$"\ * "-"??_-;_-@_-</c:formatCode>
                <c:ptCount val="60"/>
                <c:pt idx="0">
                  <c:v>5.48952385200002E7</c:v>
                </c:pt>
                <c:pt idx="1">
                  <c:v>4.153799276E7</c:v>
                </c:pt>
                <c:pt idx="2">
                  <c:v>4.56289561499999E7</c:v>
                </c:pt>
                <c:pt idx="3">
                  <c:v>3.957797828E7</c:v>
                </c:pt>
                <c:pt idx="4">
                  <c:v>3.897357041E7</c:v>
                </c:pt>
                <c:pt idx="5">
                  <c:v>3.421106348E7</c:v>
                </c:pt>
                <c:pt idx="6">
                  <c:v>4.63974776E7</c:v>
                </c:pt>
                <c:pt idx="7">
                  <c:v>4.843989904E7</c:v>
                </c:pt>
                <c:pt idx="8">
                  <c:v>4.65694525400001E7</c:v>
                </c:pt>
                <c:pt idx="9">
                  <c:v>5.559034484E7</c:v>
                </c:pt>
                <c:pt idx="10">
                  <c:v>4.24188111799999E7</c:v>
                </c:pt>
                <c:pt idx="11">
                  <c:v>3.998452509E7</c:v>
                </c:pt>
                <c:pt idx="12">
                  <c:v>4.41385176599999E7</c:v>
                </c:pt>
                <c:pt idx="13">
                  <c:v>4.16303830400001E7</c:v>
                </c:pt>
                <c:pt idx="14">
                  <c:v>4.926818096E7</c:v>
                </c:pt>
                <c:pt idx="15">
                  <c:v>4.33314543099999E7</c:v>
                </c:pt>
                <c:pt idx="16">
                  <c:v>4.31458724700001E7</c:v>
                </c:pt>
                <c:pt idx="17">
                  <c:v>4.39036671999999E7</c:v>
                </c:pt>
                <c:pt idx="18">
                  <c:v>4.64531828199999E7</c:v>
                </c:pt>
                <c:pt idx="19">
                  <c:v>4.61063030099999E7</c:v>
                </c:pt>
                <c:pt idx="20">
                  <c:v>4.70505172500002E7</c:v>
                </c:pt>
                <c:pt idx="21">
                  <c:v>4.87871028200001E7</c:v>
                </c:pt>
                <c:pt idx="22">
                  <c:v>4.04170272500001E7</c:v>
                </c:pt>
                <c:pt idx="23">
                  <c:v>4.42218112600001E7</c:v>
                </c:pt>
                <c:pt idx="24">
                  <c:v>4.46943814399998E7</c:v>
                </c:pt>
                <c:pt idx="25">
                  <c:v>4.51387032299999E7</c:v>
                </c:pt>
                <c:pt idx="26">
                  <c:v>4.79126624199998E7</c:v>
                </c:pt>
                <c:pt idx="27">
                  <c:v>4.205923301E7</c:v>
                </c:pt>
                <c:pt idx="28">
                  <c:v>3.88192244400001E7</c:v>
                </c:pt>
                <c:pt idx="29">
                  <c:v>3.76117540700001E7</c:v>
                </c:pt>
                <c:pt idx="30">
                  <c:v>3.948491329E7</c:v>
                </c:pt>
                <c:pt idx="31">
                  <c:v>3.73724553900002E7</c:v>
                </c:pt>
                <c:pt idx="32">
                  <c:v>4.02172175299999E7</c:v>
                </c:pt>
                <c:pt idx="33">
                  <c:v>3.97117553699999E7</c:v>
                </c:pt>
                <c:pt idx="34">
                  <c:v>3.536680888E7</c:v>
                </c:pt>
                <c:pt idx="35">
                  <c:v>3.578439371E7</c:v>
                </c:pt>
                <c:pt idx="36">
                  <c:v>3.596544582E7</c:v>
                </c:pt>
                <c:pt idx="37">
                  <c:v>3.657045303E7</c:v>
                </c:pt>
                <c:pt idx="38">
                  <c:v>3.80685540000002E7</c:v>
                </c:pt>
                <c:pt idx="39">
                  <c:v>3.336827567E7</c:v>
                </c:pt>
                <c:pt idx="40">
                  <c:v>3.242537275E7</c:v>
                </c:pt>
                <c:pt idx="41">
                  <c:v>3.16211499E7</c:v>
                </c:pt>
                <c:pt idx="42">
                  <c:v>3.42984970399999E7</c:v>
                </c:pt>
                <c:pt idx="43">
                  <c:v>4.09896360100002E7</c:v>
                </c:pt>
                <c:pt idx="44">
                  <c:v>4.26906196100001E7</c:v>
                </c:pt>
                <c:pt idx="45">
                  <c:v>4.477488188E7</c:v>
                </c:pt>
                <c:pt idx="46">
                  <c:v>4.31793988199999E7</c:v>
                </c:pt>
                <c:pt idx="47">
                  <c:v>4.08020188E7</c:v>
                </c:pt>
                <c:pt idx="48">
                  <c:v>4.72907551099999E7</c:v>
                </c:pt>
                <c:pt idx="49">
                  <c:v>4.31969760999999E7</c:v>
                </c:pt>
                <c:pt idx="50">
                  <c:v>5.03271752100002E7</c:v>
                </c:pt>
                <c:pt idx="51">
                  <c:v>4.05610051699998E7</c:v>
                </c:pt>
                <c:pt idx="52">
                  <c:v>4.486962522E7</c:v>
                </c:pt>
                <c:pt idx="53">
                  <c:v>4.187931285E7</c:v>
                </c:pt>
                <c:pt idx="54">
                  <c:v>4.657279344E7</c:v>
                </c:pt>
                <c:pt idx="55">
                  <c:v>5.299306347E7</c:v>
                </c:pt>
                <c:pt idx="56">
                  <c:v>6.41032809700002E7</c:v>
                </c:pt>
                <c:pt idx="57">
                  <c:v>7.25546007700003E7</c:v>
                </c:pt>
                <c:pt idx="58">
                  <c:v>5.41338744199999E7</c:v>
                </c:pt>
                <c:pt idx="59">
                  <c:v>4.73364640200002E7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CMA(3)</c:v>
                </c:pt>
              </c:strCache>
            </c:strRef>
          </c:tx>
          <c:val>
            <c:numRef>
              <c:f>Sheet2!$M$2:$M$61</c:f>
              <c:numCache>
                <c:formatCode>General</c:formatCode>
                <c:ptCount val="60"/>
                <c:pt idx="2" formatCode="_-&quot;$&quot;\ * #,##0_-;\-&quot;$&quot;\ * #,##0_-;_-&quot;$&quot;\ * &quot;-&quot;??_-;_-@_-">
                  <c:v>4.480118577E7</c:v>
                </c:pt>
                <c:pt idx="3" formatCode="_-&quot;$&quot;\ * #,##0_-;\-&quot;$&quot;\ * #,##0_-;_-&quot;$&quot;\ * &quot;-&quot;??_-;_-@_-">
                  <c:v>4.18209053383333E7</c:v>
                </c:pt>
                <c:pt idx="4" formatCode="_-&quot;$&quot;\ * #,##0_-;\-&quot;$&quot;\ * #,##0_-;_-&quot;$&quot;\ * &quot;-&quot;??_-;_-@_-">
                  <c:v>3.94905195016667E7</c:v>
                </c:pt>
                <c:pt idx="5" formatCode="_-&quot;$&quot;\ * #,##0_-;\-&quot;$&quot;\ * #,##0_-;_-&quot;$&quot;\ * &quot;-&quot;??_-;_-@_-">
                  <c:v>3.872412061E7</c:v>
                </c:pt>
                <c:pt idx="6" formatCode="_-&quot;$&quot;\ * #,##0_-;\-&quot;$&quot;\ * #,##0_-;_-&quot;$&quot;\ * &quot;-&quot;??_-;_-@_-">
                  <c:v>4.14384252683333E7</c:v>
                </c:pt>
                <c:pt idx="7" formatCode="_-&quot;$&quot;\ * #,##0_-;\-&quot;$&quot;\ * #,##0_-;_-&quot;$&quot;\ * &quot;-&quot;??_-;_-@_-">
                  <c:v>4.50758782166667E7</c:v>
                </c:pt>
                <c:pt idx="8" formatCode="_-&quot;$&quot;\ * #,##0_-;\-&quot;$&quot;\ * #,##0_-;_-&quot;$&quot;\ * &quot;-&quot;??_-;_-@_-">
                  <c:v>4.86677542666667E7</c:v>
                </c:pt>
                <c:pt idx="9" formatCode="_-&quot;$&quot;\ * #,##0_-;\-&quot;$&quot;\ * #,##0_-;_-&quot;$&quot;\ * &quot;-&quot;??_-;_-@_-">
                  <c:v>4.91963841633334E7</c:v>
                </c:pt>
                <c:pt idx="10" formatCode="_-&quot;$&quot;\ * #,##0_-;\-&quot;$&quot;\ * #,##0_-;_-&quot;$&quot;\ * &quot;-&quot;??_-;_-@_-">
                  <c:v>4.70953816116667E7</c:v>
                </c:pt>
                <c:pt idx="11" formatCode="_-&quot;$&quot;\ * #,##0_-;\-&quot;$&quot;\ * #,##0_-;_-&quot;$&quot;\ * &quot;-&quot;??_-;_-@_-">
                  <c:v>4.40892558399999E7</c:v>
                </c:pt>
                <c:pt idx="12" formatCode="_-&quot;$&quot;\ * #,##0_-;\-&quot;$&quot;\ * #,##0_-;_-&quot;$&quot;\ * &quot;-&quot;??_-;_-@_-">
                  <c:v>4.20492132866666E7</c:v>
                </c:pt>
                <c:pt idx="13" formatCode="_-&quot;$&quot;\ * #,##0_-;\-&quot;$&quot;\ * #,##0_-;_-&quot;$&quot;\ * &quot;-&quot;??_-;_-@_-">
                  <c:v>4.3465084575E7</c:v>
                </c:pt>
                <c:pt idx="14" formatCode="_-&quot;$&quot;\ * #,##0_-;\-&quot;$&quot;\ * #,##0_-;_-&quot;$&quot;\ * &quot;-&quot;??_-;_-@_-">
                  <c:v>4.4877849995E7</c:v>
                </c:pt>
                <c:pt idx="15" formatCode="_-&quot;$&quot;\ * #,##0_-;\-&quot;$&quot;\ * #,##0_-;_-&quot;$&quot;\ * &quot;-&quot;??_-;_-@_-">
                  <c:v>4.49959210083333E7</c:v>
                </c:pt>
                <c:pt idx="16" formatCode="_-&quot;$&quot;\ * #,##0_-;\-&quot;$&quot;\ * #,##0_-;_-&quot;$&quot;\ * &quot;-&quot;??_-;_-@_-">
                  <c:v>4.43544169533333E7</c:v>
                </c:pt>
                <c:pt idx="17" formatCode="_-&quot;$&quot;\ * #,##0_-;\-&quot;$&quot;\ * #,##0_-;_-&quot;$&quot;\ * &quot;-&quot;??_-;_-@_-">
                  <c:v>4.39806194116666E7</c:v>
                </c:pt>
                <c:pt idx="18" formatCode="_-&quot;$&quot;\ * #,##0_-;\-&quot;$&quot;\ * #,##0_-;_-&quot;$&quot;\ * &quot;-&quot;??_-;_-@_-">
                  <c:v>4.49943125866666E7</c:v>
                </c:pt>
                <c:pt idx="19" formatCode="_-&quot;$&quot;\ * #,##0_-;\-&quot;$&quot;\ * #,##0_-;_-&quot;$&quot;\ * &quot;-&quot;??_-;_-@_-">
                  <c:v>4.60121926849999E7</c:v>
                </c:pt>
                <c:pt idx="20" formatCode="_-&quot;$&quot;\ * #,##0_-;\-&quot;$&quot;\ * #,##0_-;_-&quot;$&quot;\ * &quot;-&quot;??_-;_-@_-">
                  <c:v>4.692565436E7</c:v>
                </c:pt>
                <c:pt idx="21" formatCode="_-&quot;$&quot;\ * #,##0_-;\-&quot;$&quot;\ * #,##0_-;_-&quot;$&quot;\ * &quot;-&quot;??_-;_-@_-">
                  <c:v>4.63664284000001E7</c:v>
                </c:pt>
                <c:pt idx="22" formatCode="_-&quot;$&quot;\ * #,##0_-;\-&quot;$&quot;\ * #,##0_-;_-&quot;$&quot;\ * &quot;-&quot;??_-;_-@_-">
                  <c:v>4.49467647750001E7</c:v>
                </c:pt>
                <c:pt idx="23" formatCode="_-&quot;$&quot;\ * #,##0_-;\-&quot;$&quot;\ * #,##0_-;_-&quot;$&quot;\ * &quot;-&quot;??_-;_-@_-">
                  <c:v>4.37931935466667E7</c:v>
                </c:pt>
                <c:pt idx="24" formatCode="_-&quot;$&quot;\ * #,##0_-;\-&quot;$&quot;\ * #,##0_-;_-&quot;$&quot;\ * &quot;-&quot;??_-;_-@_-">
                  <c:v>4.38980193133333E7</c:v>
                </c:pt>
                <c:pt idx="25" formatCode="_-&quot;$&quot;\ * #,##0_-;\-&quot;$&quot;\ * #,##0_-;_-&quot;$&quot;\ * &quot;-&quot;??_-;_-@_-">
                  <c:v>4.53001071699999E7</c:v>
                </c:pt>
                <c:pt idx="26" formatCode="_-&quot;$&quot;\ * #,##0_-;\-&quot;$&quot;\ * #,##0_-;_-&quot;$&quot;\ * &quot;-&quot;??_-;_-@_-">
                  <c:v>4.54760576249999E7</c:v>
                </c:pt>
                <c:pt idx="27" formatCode="_-&quot;$&quot;\ * #,##0_-;\-&quot;$&quot;\ * #,##0_-;_-&quot;$&quot;\ * &quot;-&quot;??_-;_-@_-">
                  <c:v>4.39836197549999E7</c:v>
                </c:pt>
                <c:pt idx="28" formatCode="_-&quot;$&quot;\ * #,##0_-;\-&quot;$&quot;\ * #,##0_-;_-&quot;$&quot;\ * &quot;-&quot;??_-;_-@_-">
                  <c:v>4.12135552316667E7</c:v>
                </c:pt>
                <c:pt idx="29" formatCode="_-&quot;$&quot;\ * #,##0_-;\-&quot;$&quot;\ * #,##0_-;_-&quot;$&quot;\ * &quot;-&quot;??_-;_-@_-">
                  <c:v>3.90676838866667E7</c:v>
                </c:pt>
                <c:pt idx="30" formatCode="_-&quot;$&quot;\ * #,##0_-;\-&quot;$&quot;\ * #,##0_-;_-&quot;$&quot;\ * &quot;-&quot;??_-;_-@_-">
                  <c:v>3.83975024250001E7</c:v>
                </c:pt>
                <c:pt idx="31" formatCode="_-&quot;$&quot;\ * #,##0_-;\-&quot;$&quot;\ * #,##0_-;_-&quot;$&quot;\ * &quot;-&quot;??_-;_-@_-">
                  <c:v>3.85906181600001E7</c:v>
                </c:pt>
                <c:pt idx="32" formatCode="_-&quot;$&quot;\ * #,##0_-;\-&quot;$&quot;\ * #,##0_-;_-&quot;$&quot;\ * &quot;-&quot;??_-;_-@_-">
                  <c:v>3.90626690833334E7</c:v>
                </c:pt>
                <c:pt idx="33" formatCode="_-&quot;$&quot;\ * #,##0_-;\-&quot;$&quot;\ * #,##0_-;_-&quot;$&quot;\ * &quot;-&quot;??_-;_-@_-">
                  <c:v>3.87662016783333E7</c:v>
                </c:pt>
                <c:pt idx="34" formatCode="_-&quot;$&quot;\ * #,##0_-;\-&quot;$&quot;\ * #,##0_-;_-&quot;$&quot;\ * &quot;-&quot;??_-;_-@_-">
                  <c:v>3.76931232899999E7</c:v>
                </c:pt>
                <c:pt idx="35" formatCode="_-&quot;$&quot;\ * #,##0_-;\-&quot;$&quot;\ * #,##0_-;_-&quot;$&quot;\ * &quot;-&quot;??_-;_-@_-">
                  <c:v>3.6329934395E7</c:v>
                </c:pt>
                <c:pt idx="36" formatCode="_-&quot;$&quot;\ * #,##0_-;\-&quot;$&quot;\ * #,##0_-;_-&quot;$&quot;\ * &quot;-&quot;??_-;_-@_-">
                  <c:v>3.59061568283333E7</c:v>
                </c:pt>
                <c:pt idx="37" formatCode="_-&quot;$&quot;\ * #,##0_-;\-&quot;$&quot;\ * #,##0_-;_-&quot;$&quot;\ * &quot;-&quot;??_-;_-@_-">
                  <c:v>3.64874575683334E7</c:v>
                </c:pt>
                <c:pt idx="38" formatCode="_-&quot;$&quot;\ * #,##0_-;\-&quot;$&quot;\ * #,##0_-;_-&quot;$&quot;\ * &quot;-&quot;??_-;_-@_-">
                  <c:v>3.64352892583334E7</c:v>
                </c:pt>
                <c:pt idx="39" formatCode="_-&quot;$&quot;\ * #,##0_-;\-&quot;$&quot;\ * #,##0_-;_-&quot;$&quot;\ * &quot;-&quot;??_-;_-@_-">
                  <c:v>3.53115808533334E7</c:v>
                </c:pt>
                <c:pt idx="40" formatCode="_-&quot;$&quot;\ * #,##0_-;\-&quot;$&quot;\ * #,##0_-;_-&quot;$&quot;\ * &quot;-&quot;??_-;_-@_-">
                  <c:v>3.354616679E7</c:v>
                </c:pt>
                <c:pt idx="41" formatCode="_-&quot;$&quot;\ * #,##0_-;\-&quot;$&quot;\ * #,##0_-;_-&quot;$&quot;\ * &quot;-&quot;??_-;_-@_-">
                  <c:v>3.2626636335E7</c:v>
                </c:pt>
                <c:pt idx="42" formatCode="_-&quot;$&quot;\ * #,##0_-;\-&quot;$&quot;\ * #,##0_-;_-&quot;$&quot;\ * &quot;-&quot;??_-;_-@_-">
                  <c:v>3.420905044E7</c:v>
                </c:pt>
                <c:pt idx="43" formatCode="_-&quot;$&quot;\ * #,##0_-;\-&quot;$&quot;\ * #,##0_-;_-&quot;$&quot;\ * &quot;-&quot;??_-;_-@_-">
                  <c:v>3.74813392683334E7</c:v>
                </c:pt>
                <c:pt idx="44" formatCode="_-&quot;$&quot;\ * #,##0_-;\-&quot;$&quot;\ * #,##0_-;_-&quot;$&quot;\ * &quot;-&quot;??_-;_-@_-">
                  <c:v>4.10723150266668E7</c:v>
                </c:pt>
                <c:pt idx="45" formatCode="_-&quot;$&quot;\ * #,##0_-;\-&quot;$&quot;\ * #,##0_-;_-&quot;$&quot;\ * &quot;-&quot;??_-;_-@_-">
                  <c:v>4.31833396350001E7</c:v>
                </c:pt>
                <c:pt idx="46" formatCode="_-&quot;$&quot;\ * #,##0_-;\-&quot;$&quot;\ * #,##0_-;_-&quot;$&quot;\ * &quot;-&quot;??_-;_-@_-">
                  <c:v>4.32335333016666E7</c:v>
                </c:pt>
                <c:pt idx="47" formatCode="_-&quot;$&quot;\ * #,##0_-;\-&quot;$&quot;\ * #,##0_-;_-&quot;$&quot;\ * &quot;-&quot;??_-;_-@_-">
                  <c:v>4.33380787049999E7</c:v>
                </c:pt>
                <c:pt idx="48" formatCode="_-&quot;$&quot;\ * #,##0_-;\-&quot;$&quot;\ * #,##0_-;_-&quot;$&quot;\ * &quot;-&quot;??_-;_-@_-">
                  <c:v>4.37603204566666E7</c:v>
                </c:pt>
                <c:pt idx="49" formatCode="_-&quot;$&quot;\ * #,##0_-;\-&quot;$&quot;\ * #,##0_-;_-&quot;$&quot;\ * &quot;-&quot;??_-;_-@_-">
                  <c:v>4.53507760716666E7</c:v>
                </c:pt>
                <c:pt idx="50" formatCode="_-&quot;$&quot;\ * #,##0_-;\-&quot;$&quot;\ * #,##0_-;_-&quot;$&quot;\ * &quot;-&quot;??_-;_-@_-">
                  <c:v>4.581667715E7</c:v>
                </c:pt>
                <c:pt idx="51" formatCode="_-&quot;$&quot;\ * #,##0_-;\-&quot;$&quot;\ * #,##0_-;_-&quot;$&quot;\ * &quot;-&quot;??_-;_-@_-">
                  <c:v>4.49738270133333E7</c:v>
                </c:pt>
                <c:pt idx="52" formatCode="_-&quot;$&quot;\ * #,##0_-;\-&quot;$&quot;\ * #,##0_-;_-&quot;$&quot;\ * &quot;-&quot;??_-;_-@_-">
                  <c:v>4.38446248066666E7</c:v>
                </c:pt>
                <c:pt idx="53" formatCode="_-&quot;$&quot;\ * #,##0_-;\-&quot;$&quot;\ * #,##0_-;_-&quot;$&quot;\ * &quot;-&quot;??_-;_-@_-">
                  <c:v>4.34386124583333E7</c:v>
                </c:pt>
                <c:pt idx="54" formatCode="_-&quot;$&quot;\ * #,##0_-;\-&quot;$&quot;\ * #,##0_-;_-&quot;$&quot;\ * &quot;-&quot;??_-;_-@_-">
                  <c:v>4.5794483545E7</c:v>
                </c:pt>
                <c:pt idx="55" formatCode="_-&quot;$&quot;\ * #,##0_-;\-&quot;$&quot;\ * #,##0_-;_-&quot;$&quot;\ * &quot;-&quot;??_-;_-@_-">
                  <c:v>5.08523846066667E7</c:v>
                </c:pt>
                <c:pt idx="56" formatCode="_-&quot;$&quot;\ * #,##0_-;\-&quot;$&quot;\ * #,##0_-;_-&quot;$&quot;\ * &quot;-&quot;??_-;_-@_-">
                  <c:v>5.88866805150001E7</c:v>
                </c:pt>
                <c:pt idx="57" formatCode="_-&quot;$&quot;\ * #,##0_-;\-&quot;$&quot;\ * #,##0_-;_-&quot;$&quot;\ * &quot;-&quot;??_-;_-@_-">
                  <c:v>6.34071168950001E7</c:v>
                </c:pt>
                <c:pt idx="58" formatCode="_-&quot;$&quot;\ * #,##0_-;\-&quot;$&quot;\ * #,##0_-;_-&quot;$&quot;\ * &quot;-&quot;??_-;_-@_-">
                  <c:v>6.08027825616668E7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76104"/>
        <c:axId val="-2103873096"/>
      </c:lineChart>
      <c:catAx>
        <c:axId val="-21038761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-2103873096"/>
        <c:crossesAt val="0.0"/>
        <c:auto val="1"/>
        <c:lblAlgn val="ctr"/>
        <c:lblOffset val="100"/>
        <c:noMultiLvlLbl val="0"/>
      </c:catAx>
      <c:valAx>
        <c:axId val="-2103873096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210387610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50025999108602"/>
          <c:y val="0.0139535416700771"/>
          <c:w val="0.84045052020852"/>
          <c:h val="0.81121939038804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LOG MON SALES</c:v>
                </c:pt>
              </c:strCache>
            </c:strRef>
          </c:tx>
          <c:trendline>
            <c:trendlineType val="movingAvg"/>
            <c:period val="3"/>
            <c:dispRSqr val="0"/>
            <c:dispEq val="0"/>
          </c:trendline>
          <c:cat>
            <c:multiLvlStrRef>
              <c:f>Sheet2!$B$2:$C$61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2013</c:v>
                  </c:pt>
                  <c:pt idx="12">
                    <c:v>Year 2014</c:v>
                  </c:pt>
                  <c:pt idx="24">
                    <c:v>Year 2015</c:v>
                  </c:pt>
                  <c:pt idx="36">
                    <c:v>Year 2016</c:v>
                  </c:pt>
                  <c:pt idx="48">
                    <c:v>Year 2017</c:v>
                  </c:pt>
                </c:lvl>
              </c:multiLvlStrCache>
            </c:multiLvlStrRef>
          </c:cat>
          <c:val>
            <c:numRef>
              <c:f>Sheet2!$K$2:$K$61</c:f>
              <c:numCache>
                <c:formatCode>0.00</c:formatCode>
                <c:ptCount val="60"/>
                <c:pt idx="0">
                  <c:v>7.739534676432448</c:v>
                </c:pt>
                <c:pt idx="1">
                  <c:v>7.618445506298312</c:v>
                </c:pt>
                <c:pt idx="2">
                  <c:v>7.659240533565989</c:v>
                </c:pt>
                <c:pt idx="3">
                  <c:v>7.59745360583134</c:v>
                </c:pt>
                <c:pt idx="4">
                  <c:v>7.590770193791984</c:v>
                </c:pt>
                <c:pt idx="5">
                  <c:v>7.53416657480818</c:v>
                </c:pt>
                <c:pt idx="6">
                  <c:v>7.66649437076656</c:v>
                </c:pt>
                <c:pt idx="7">
                  <c:v>7.685203229301391</c:v>
                </c:pt>
                <c:pt idx="8">
                  <c:v>7.668101132494583</c:v>
                </c:pt>
                <c:pt idx="9">
                  <c:v>7.744999368077859</c:v>
                </c:pt>
                <c:pt idx="10">
                  <c:v>7.627558492912255</c:v>
                </c:pt>
                <c:pt idx="11">
                  <c:v>7.601891942118512</c:v>
                </c:pt>
                <c:pt idx="12">
                  <c:v>7.644817743803153</c:v>
                </c:pt>
                <c:pt idx="13">
                  <c:v>7.619410406836647</c:v>
                </c:pt>
                <c:pt idx="14">
                  <c:v>7.692566527900685</c:v>
                </c:pt>
                <c:pt idx="15">
                  <c:v>7.636803265268134</c:v>
                </c:pt>
                <c:pt idx="16">
                  <c:v>7.634939255456964</c:v>
                </c:pt>
                <c:pt idx="17">
                  <c:v>7.642500797650018</c:v>
                </c:pt>
                <c:pt idx="18">
                  <c:v>7.667015475785141</c:v>
                </c:pt>
                <c:pt idx="19">
                  <c:v>7.663760300126022</c:v>
                </c:pt>
                <c:pt idx="20">
                  <c:v>7.672564402207188</c:v>
                </c:pt>
                <c:pt idx="21">
                  <c:v>7.688305028674969</c:v>
                </c:pt>
                <c:pt idx="22">
                  <c:v>7.606564367160496</c:v>
                </c:pt>
                <c:pt idx="23">
                  <c:v>7.645636526666795</c:v>
                </c:pt>
                <c:pt idx="24">
                  <c:v>7.650252931119144</c:v>
                </c:pt>
                <c:pt idx="25">
                  <c:v>7.654549078265337</c:v>
                </c:pt>
                <c:pt idx="26">
                  <c:v>7.680450304487613</c:v>
                </c:pt>
                <c:pt idx="27">
                  <c:v>7.623861348650782</c:v>
                </c:pt>
                <c:pt idx="28">
                  <c:v>7.589046854473443</c:v>
                </c:pt>
                <c:pt idx="29">
                  <c:v>7.575323587747267</c:v>
                </c:pt>
                <c:pt idx="30">
                  <c:v>7.596431188627013</c:v>
                </c:pt>
                <c:pt idx="31">
                  <c:v>7.572551632163176</c:v>
                </c:pt>
                <c:pt idx="32">
                  <c:v>7.604412020184921</c:v>
                </c:pt>
                <c:pt idx="33">
                  <c:v>7.598919084511766</c:v>
                </c:pt>
                <c:pt idx="34">
                  <c:v>7.548595875524988</c:v>
                </c:pt>
                <c:pt idx="35">
                  <c:v>7.553693663421358</c:v>
                </c:pt>
                <c:pt idx="36">
                  <c:v>7.555885448091995</c:v>
                </c:pt>
                <c:pt idx="37">
                  <c:v>7.563130340354738</c:v>
                </c:pt>
                <c:pt idx="38">
                  <c:v>7.580566380839914</c:v>
                </c:pt>
                <c:pt idx="39">
                  <c:v>7.523333764750303</c:v>
                </c:pt>
                <c:pt idx="40">
                  <c:v>7.510884977272314</c:v>
                </c:pt>
                <c:pt idx="41">
                  <c:v>7.49997765895939</c:v>
                </c:pt>
                <c:pt idx="42">
                  <c:v>7.5352750896773</c:v>
                </c:pt>
                <c:pt idx="43">
                  <c:v>7.612674061777096</c:v>
                </c:pt>
                <c:pt idx="44">
                  <c:v>7.630332458182986</c:v>
                </c:pt>
                <c:pt idx="45">
                  <c:v>7.651034448816281</c:v>
                </c:pt>
                <c:pt idx="46">
                  <c:v>7.635276591426321</c:v>
                </c:pt>
                <c:pt idx="47">
                  <c:v>7.61068165161953</c:v>
                </c:pt>
                <c:pt idx="48">
                  <c:v>7.674776248620797</c:v>
                </c:pt>
                <c:pt idx="49">
                  <c:v>7.635453346142488</c:v>
                </c:pt>
                <c:pt idx="50">
                  <c:v>7.7018025547735</c:v>
                </c:pt>
                <c:pt idx="51">
                  <c:v>7.608108709007112</c:v>
                </c:pt>
                <c:pt idx="52">
                  <c:v>7.651952442041082</c:v>
                </c:pt>
                <c:pt idx="53">
                  <c:v>7.621999547221192</c:v>
                </c:pt>
                <c:pt idx="54">
                  <c:v>7.668132287732895</c:v>
                </c:pt>
                <c:pt idx="55">
                  <c:v>7.724219026320517</c:v>
                </c:pt>
                <c:pt idx="56">
                  <c:v>7.806880258390901</c:v>
                </c:pt>
                <c:pt idx="57">
                  <c:v>7.860664956755446</c:v>
                </c:pt>
                <c:pt idx="58">
                  <c:v>7.73346911112969</c:v>
                </c:pt>
                <c:pt idx="59">
                  <c:v>7.675195813501038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71240"/>
        <c:axId val="-2110868056"/>
      </c:lineChart>
      <c:catAx>
        <c:axId val="-2110871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2110868056"/>
        <c:crosses val="autoZero"/>
        <c:auto val="1"/>
        <c:lblAlgn val="ctr"/>
        <c:lblOffset val="100"/>
        <c:noMultiLvlLbl val="0"/>
      </c:catAx>
      <c:valAx>
        <c:axId val="-2110868056"/>
        <c:scaling>
          <c:orientation val="minMax"/>
          <c:min val="7.4"/>
        </c:scaling>
        <c:delete val="0"/>
        <c:axPos val="l"/>
        <c:majorGridlines/>
        <c:numFmt formatCode="0.00" sourceLinked="1"/>
        <c:majorTickMark val="out"/>
        <c:minorTickMark val="in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2110871240"/>
        <c:crosses val="autoZero"/>
        <c:crossBetween val="between"/>
        <c:maj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MON SALES</c:v>
                </c:pt>
              </c:strCache>
            </c:strRef>
          </c:tx>
          <c:marker>
            <c:symbol val="none"/>
          </c:marker>
          <c:val>
            <c:numRef>
              <c:f>Sheet2!$J$2:$J$61</c:f>
              <c:numCache>
                <c:formatCode>_-"$"\ * #,##0_-;\-"$"\ * #,##0_-;_-"$"\ * "-"??_-;_-@_-</c:formatCode>
                <c:ptCount val="60"/>
                <c:pt idx="0">
                  <c:v>5.48952385200002E7</c:v>
                </c:pt>
                <c:pt idx="1">
                  <c:v>4.153799276E7</c:v>
                </c:pt>
                <c:pt idx="2">
                  <c:v>4.56289561499999E7</c:v>
                </c:pt>
                <c:pt idx="3">
                  <c:v>3.957797828E7</c:v>
                </c:pt>
                <c:pt idx="4">
                  <c:v>3.897357041E7</c:v>
                </c:pt>
                <c:pt idx="5">
                  <c:v>3.421106348E7</c:v>
                </c:pt>
                <c:pt idx="6">
                  <c:v>4.63974776E7</c:v>
                </c:pt>
                <c:pt idx="7">
                  <c:v>4.843989904E7</c:v>
                </c:pt>
                <c:pt idx="8">
                  <c:v>4.65694525400001E7</c:v>
                </c:pt>
                <c:pt idx="9">
                  <c:v>5.559034484E7</c:v>
                </c:pt>
                <c:pt idx="10">
                  <c:v>4.24188111799999E7</c:v>
                </c:pt>
                <c:pt idx="11">
                  <c:v>3.998452509E7</c:v>
                </c:pt>
                <c:pt idx="12">
                  <c:v>4.41385176599999E7</c:v>
                </c:pt>
                <c:pt idx="13">
                  <c:v>4.16303830400001E7</c:v>
                </c:pt>
                <c:pt idx="14">
                  <c:v>4.926818096E7</c:v>
                </c:pt>
                <c:pt idx="15">
                  <c:v>4.33314543099999E7</c:v>
                </c:pt>
                <c:pt idx="16">
                  <c:v>4.31458724700001E7</c:v>
                </c:pt>
                <c:pt idx="17">
                  <c:v>4.39036671999999E7</c:v>
                </c:pt>
                <c:pt idx="18">
                  <c:v>4.64531828199999E7</c:v>
                </c:pt>
                <c:pt idx="19">
                  <c:v>4.61063030099999E7</c:v>
                </c:pt>
                <c:pt idx="20">
                  <c:v>4.70505172500002E7</c:v>
                </c:pt>
                <c:pt idx="21">
                  <c:v>4.87871028200001E7</c:v>
                </c:pt>
                <c:pt idx="22">
                  <c:v>4.04170272500001E7</c:v>
                </c:pt>
                <c:pt idx="23">
                  <c:v>4.42218112600001E7</c:v>
                </c:pt>
                <c:pt idx="24">
                  <c:v>4.46943814399998E7</c:v>
                </c:pt>
                <c:pt idx="25">
                  <c:v>4.51387032299999E7</c:v>
                </c:pt>
                <c:pt idx="26">
                  <c:v>4.79126624199998E7</c:v>
                </c:pt>
                <c:pt idx="27">
                  <c:v>4.205923301E7</c:v>
                </c:pt>
                <c:pt idx="28">
                  <c:v>3.88192244400001E7</c:v>
                </c:pt>
                <c:pt idx="29">
                  <c:v>3.76117540700001E7</c:v>
                </c:pt>
                <c:pt idx="30">
                  <c:v>3.948491329E7</c:v>
                </c:pt>
                <c:pt idx="31">
                  <c:v>3.73724553900002E7</c:v>
                </c:pt>
                <c:pt idx="32">
                  <c:v>4.02172175299999E7</c:v>
                </c:pt>
                <c:pt idx="33">
                  <c:v>3.97117553699999E7</c:v>
                </c:pt>
                <c:pt idx="34">
                  <c:v>3.536680888E7</c:v>
                </c:pt>
                <c:pt idx="35">
                  <c:v>3.578439371E7</c:v>
                </c:pt>
                <c:pt idx="36">
                  <c:v>3.596544582E7</c:v>
                </c:pt>
                <c:pt idx="37">
                  <c:v>3.657045303E7</c:v>
                </c:pt>
                <c:pt idx="38">
                  <c:v>3.80685540000002E7</c:v>
                </c:pt>
                <c:pt idx="39">
                  <c:v>3.336827567E7</c:v>
                </c:pt>
                <c:pt idx="40">
                  <c:v>3.242537275E7</c:v>
                </c:pt>
                <c:pt idx="41">
                  <c:v>3.16211499E7</c:v>
                </c:pt>
                <c:pt idx="42">
                  <c:v>3.42984970399999E7</c:v>
                </c:pt>
                <c:pt idx="43">
                  <c:v>4.09896360100002E7</c:v>
                </c:pt>
                <c:pt idx="44">
                  <c:v>4.26906196100001E7</c:v>
                </c:pt>
                <c:pt idx="45">
                  <c:v>4.477488188E7</c:v>
                </c:pt>
                <c:pt idx="46">
                  <c:v>4.31793988199999E7</c:v>
                </c:pt>
                <c:pt idx="47">
                  <c:v>4.08020188E7</c:v>
                </c:pt>
                <c:pt idx="48">
                  <c:v>4.72907551099999E7</c:v>
                </c:pt>
                <c:pt idx="49">
                  <c:v>4.31969760999999E7</c:v>
                </c:pt>
                <c:pt idx="50">
                  <c:v>5.03271752100002E7</c:v>
                </c:pt>
                <c:pt idx="51">
                  <c:v>4.05610051699998E7</c:v>
                </c:pt>
                <c:pt idx="52">
                  <c:v>4.486962522E7</c:v>
                </c:pt>
                <c:pt idx="53">
                  <c:v>4.187931285E7</c:v>
                </c:pt>
                <c:pt idx="54">
                  <c:v>4.657279344E7</c:v>
                </c:pt>
                <c:pt idx="55">
                  <c:v>5.299306347E7</c:v>
                </c:pt>
                <c:pt idx="56">
                  <c:v>6.41032809700002E7</c:v>
                </c:pt>
                <c:pt idx="57">
                  <c:v>7.25546007700003E7</c:v>
                </c:pt>
                <c:pt idx="58">
                  <c:v>5.41338744199999E7</c:v>
                </c:pt>
                <c:pt idx="59">
                  <c:v>4.73364640200002E7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Y/S</c:v>
                </c:pt>
              </c:strCache>
            </c:strRef>
          </c:tx>
          <c:marker>
            <c:symbol val="none"/>
          </c:marker>
          <c:val>
            <c:numRef>
              <c:f>Sheet2!$P$2:$P$61</c:f>
              <c:numCache>
                <c:formatCode>_-"$"\ * #,##0_-;\-"$"\ * #,##0_-;_-"$"\ * "-"??_-;_-@_-</c:formatCode>
                <c:ptCount val="60"/>
                <c:pt idx="0">
                  <c:v>5.29090825379111E7</c:v>
                </c:pt>
                <c:pt idx="1">
                  <c:v>4.25048865907764E7</c:v>
                </c:pt>
                <c:pt idx="2">
                  <c:v>4.29395812060846E7</c:v>
                </c:pt>
                <c:pt idx="3">
                  <c:v>4.19928032516283E7</c:v>
                </c:pt>
                <c:pt idx="4">
                  <c:v>3.98377800801924E7</c:v>
                </c:pt>
                <c:pt idx="5">
                  <c:v>3.58026708896186E7</c:v>
                </c:pt>
                <c:pt idx="6">
                  <c:v>4.4612731987912E7</c:v>
                </c:pt>
                <c:pt idx="7">
                  <c:v>4.67493823247879E7</c:v>
                </c:pt>
                <c:pt idx="8">
                  <c:v>4.55038363763161E7</c:v>
                </c:pt>
                <c:pt idx="9">
                  <c:v>5.159016590122E7</c:v>
                </c:pt>
                <c:pt idx="10">
                  <c:v>4.58356811434178E7</c:v>
                </c:pt>
                <c:pt idx="11">
                  <c:v>4.16163814439147E7</c:v>
                </c:pt>
                <c:pt idx="12">
                  <c:v>4.25415489017894E7</c:v>
                </c:pt>
                <c:pt idx="13">
                  <c:v>4.2599427470404E7</c:v>
                </c:pt>
                <c:pt idx="14">
                  <c:v>4.63643097653461E7</c:v>
                </c:pt>
                <c:pt idx="15">
                  <c:v>4.59752952152751E7</c:v>
                </c:pt>
                <c:pt idx="16">
                  <c:v>4.41025998066337E7</c:v>
                </c:pt>
                <c:pt idx="17">
                  <c:v>4.59462053416686E7</c:v>
                </c:pt>
                <c:pt idx="18">
                  <c:v>4.46662944266206E7</c:v>
                </c:pt>
                <c:pt idx="19">
                  <c:v>4.4497227073432E7</c:v>
                </c:pt>
                <c:pt idx="20">
                  <c:v>4.59738932195109E7</c:v>
                </c:pt>
                <c:pt idx="21">
                  <c:v>4.52764726602779E7</c:v>
                </c:pt>
                <c:pt idx="22">
                  <c:v>4.36726518792514E7</c:v>
                </c:pt>
                <c:pt idx="23">
                  <c:v>4.60266005759622E7</c:v>
                </c:pt>
                <c:pt idx="24">
                  <c:v>4.30773010618813E7</c:v>
                </c:pt>
                <c:pt idx="25">
                  <c:v>4.61894120096587E7</c:v>
                </c:pt>
                <c:pt idx="26">
                  <c:v>4.50886856148977E7</c:v>
                </c:pt>
                <c:pt idx="27">
                  <c:v>4.46254501482667E7</c:v>
                </c:pt>
                <c:pt idx="28">
                  <c:v>3.96800116041602E7</c:v>
                </c:pt>
                <c:pt idx="29">
                  <c:v>3.9361572414629E7</c:v>
                </c:pt>
                <c:pt idx="30">
                  <c:v>3.79660693919429E7</c:v>
                </c:pt>
                <c:pt idx="31">
                  <c:v>3.60681842875121E7</c:v>
                </c:pt>
                <c:pt idx="32">
                  <c:v>3.92969551107337E7</c:v>
                </c:pt>
                <c:pt idx="33">
                  <c:v>3.68541705158266E7</c:v>
                </c:pt>
                <c:pt idx="34">
                  <c:v>3.82156342855783E7</c:v>
                </c:pt>
                <c:pt idx="35">
                  <c:v>3.72448334705126E7</c:v>
                </c:pt>
                <c:pt idx="36">
                  <c:v>3.46641856872497E7</c:v>
                </c:pt>
                <c:pt idx="37">
                  <c:v>3.74217157674103E7</c:v>
                </c:pt>
                <c:pt idx="38">
                  <c:v>3.58247898660559E7</c:v>
                </c:pt>
                <c:pt idx="39">
                  <c:v>3.54042196178698E7</c:v>
                </c:pt>
                <c:pt idx="40">
                  <c:v>3.31443810521737E7</c:v>
                </c:pt>
                <c:pt idx="41">
                  <c:v>3.30922662980893E7</c:v>
                </c:pt>
                <c:pt idx="42">
                  <c:v>3.29791560917465E7</c:v>
                </c:pt>
                <c:pt idx="43">
                  <c:v>3.95591279742971E7</c:v>
                </c:pt>
                <c:pt idx="44">
                  <c:v>4.17137600633901E7</c:v>
                </c:pt>
                <c:pt idx="45">
                  <c:v>4.15529637573792E7</c:v>
                </c:pt>
                <c:pt idx="46">
                  <c:v>4.66575347404158E7</c:v>
                </c:pt>
                <c:pt idx="47">
                  <c:v>4.24672388690507E7</c:v>
                </c:pt>
                <c:pt idx="48">
                  <c:v>4.55797357449048E7</c:v>
                </c:pt>
                <c:pt idx="49">
                  <c:v>4.42024866440603E7</c:v>
                </c:pt>
                <c:pt idx="50">
                  <c:v>4.7360886795186E7</c:v>
                </c:pt>
                <c:pt idx="51">
                  <c:v>4.30358088971108E7</c:v>
                </c:pt>
                <c:pt idx="52">
                  <c:v>4.58645754800122E7</c:v>
                </c:pt>
                <c:pt idx="53">
                  <c:v>4.38276715930939E7</c:v>
                </c:pt>
                <c:pt idx="54">
                  <c:v>4.47813040523372E7</c:v>
                </c:pt>
                <c:pt idx="55">
                  <c:v>5.11436446776042E7</c:v>
                </c:pt>
                <c:pt idx="56">
                  <c:v>6.26364504916273E7</c:v>
                </c:pt>
                <c:pt idx="57">
                  <c:v>6.73337051855766E7</c:v>
                </c:pt>
                <c:pt idx="58">
                  <c:v>5.84944023170274E7</c:v>
                </c:pt>
                <c:pt idx="59">
                  <c:v>4.92683691610272E7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65048"/>
        <c:axId val="-2120458248"/>
      </c:lineChart>
      <c:catAx>
        <c:axId val="-214076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58248"/>
        <c:crosses val="autoZero"/>
        <c:auto val="1"/>
        <c:lblAlgn val="ctr"/>
        <c:lblOffset val="100"/>
        <c:noMultiLvlLbl val="0"/>
      </c:catAx>
      <c:valAx>
        <c:axId val="-2120458248"/>
        <c:scaling>
          <c:orientation val="minMax"/>
        </c:scaling>
        <c:delete val="0"/>
        <c:axPos val="l"/>
        <c:majorGridlines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-214076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29</xdr:col>
      <xdr:colOff>368300</xdr:colOff>
      <xdr:row>28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29</xdr:col>
      <xdr:colOff>546100</xdr:colOff>
      <xdr:row>57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0</xdr:row>
      <xdr:rowOff>0</xdr:rowOff>
    </xdr:from>
    <xdr:to>
      <xdr:col>12</xdr:col>
      <xdr:colOff>393700</xdr:colOff>
      <xdr:row>33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9"/>
  <sheetViews>
    <sheetView topLeftCell="A61" workbookViewId="0">
      <selection activeCell="E78" sqref="E78:E137"/>
    </sheetView>
  </sheetViews>
  <sheetFormatPr baseColWidth="10" defaultRowHeight="15" x14ac:dyDescent="0"/>
  <cols>
    <col min="4" max="4" width="11.5" style="6" bestFit="1" customWidth="1"/>
    <col min="5" max="5" width="18.6640625" style="3" bestFit="1" customWidth="1"/>
    <col min="8" max="8" width="16.33203125" style="3" bestFit="1" customWidth="1"/>
  </cols>
  <sheetData>
    <row r="5" spans="1:8">
      <c r="B5" s="1" t="s">
        <v>0</v>
      </c>
      <c r="C5" s="1"/>
      <c r="D5" s="7" t="s">
        <v>1</v>
      </c>
      <c r="E5" s="4" t="s">
        <v>2</v>
      </c>
    </row>
    <row r="6" spans="1:8" ht="16">
      <c r="A6" s="9">
        <v>39083</v>
      </c>
      <c r="B6" s="2">
        <v>6285</v>
      </c>
      <c r="C6" s="2"/>
      <c r="D6" s="8">
        <v>41885</v>
      </c>
      <c r="E6" s="5">
        <v>251601672.43999901</v>
      </c>
      <c r="F6" t="s">
        <v>3</v>
      </c>
      <c r="G6">
        <v>1</v>
      </c>
      <c r="H6" s="3">
        <f>SUM(E6:E8)</f>
        <v>713380579.22999895</v>
      </c>
    </row>
    <row r="7" spans="1:8" ht="16">
      <c r="A7" s="9">
        <v>39114</v>
      </c>
      <c r="B7" s="2">
        <v>6286</v>
      </c>
      <c r="C7" s="2"/>
      <c r="D7" s="8">
        <v>36141</v>
      </c>
      <c r="E7" s="5">
        <v>220726121.169999</v>
      </c>
      <c r="G7">
        <v>2</v>
      </c>
      <c r="H7" s="3">
        <f>SUM(E9:E11)</f>
        <v>625327254.58999991</v>
      </c>
    </row>
    <row r="8" spans="1:8" ht="16">
      <c r="A8" s="9">
        <v>39142</v>
      </c>
      <c r="B8" s="2">
        <v>6287</v>
      </c>
      <c r="C8" s="2"/>
      <c r="D8" s="8">
        <v>36446</v>
      </c>
      <c r="E8" s="5">
        <v>241052785.62000099</v>
      </c>
      <c r="G8">
        <v>3</v>
      </c>
      <c r="H8" s="3">
        <f>SUM(E12:E14)</f>
        <v>558362633.82999694</v>
      </c>
    </row>
    <row r="9" spans="1:8" ht="16">
      <c r="A9" s="9">
        <v>39173</v>
      </c>
      <c r="B9" s="2">
        <v>6288</v>
      </c>
      <c r="C9" s="2"/>
      <c r="D9" s="8">
        <v>32431</v>
      </c>
      <c r="E9" s="5">
        <v>215588999.74999899</v>
      </c>
      <c r="G9">
        <v>4</v>
      </c>
      <c r="H9" s="3">
        <f>SUM(E15:E17)</f>
        <v>603734428.35999703</v>
      </c>
    </row>
    <row r="10" spans="1:8" ht="16">
      <c r="A10" s="9">
        <v>39203</v>
      </c>
      <c r="B10" s="2">
        <v>6289</v>
      </c>
      <c r="C10" s="2"/>
      <c r="D10" s="8">
        <v>31925</v>
      </c>
      <c r="E10" s="5">
        <v>210651222.09999999</v>
      </c>
    </row>
    <row r="11" spans="1:8" ht="16">
      <c r="A11" s="9">
        <v>39234</v>
      </c>
      <c r="B11" s="2">
        <v>6290</v>
      </c>
      <c r="C11" s="2"/>
      <c r="D11" s="8">
        <v>30990</v>
      </c>
      <c r="E11" s="5">
        <v>199087032.74000099</v>
      </c>
    </row>
    <row r="12" spans="1:8" ht="16">
      <c r="A12" s="9">
        <v>39264</v>
      </c>
      <c r="B12" s="2">
        <v>6291</v>
      </c>
      <c r="C12" s="2"/>
      <c r="D12" s="8">
        <v>28471</v>
      </c>
      <c r="E12" s="5">
        <v>194068202.93999699</v>
      </c>
    </row>
    <row r="13" spans="1:8" ht="16">
      <c r="A13" s="9">
        <v>39295</v>
      </c>
      <c r="B13" s="2">
        <v>6292</v>
      </c>
      <c r="C13" s="2"/>
      <c r="D13" s="8">
        <v>27911</v>
      </c>
      <c r="E13" s="5">
        <v>188902133.61000001</v>
      </c>
    </row>
    <row r="14" spans="1:8" ht="16">
      <c r="A14" s="9">
        <v>39326</v>
      </c>
      <c r="B14" s="2">
        <v>6293</v>
      </c>
      <c r="C14" s="2"/>
      <c r="D14" s="8">
        <v>25712</v>
      </c>
      <c r="E14" s="5">
        <v>175392297.28</v>
      </c>
    </row>
    <row r="15" spans="1:8" ht="16">
      <c r="A15" s="9">
        <v>39356</v>
      </c>
      <c r="B15" s="2">
        <v>6294</v>
      </c>
      <c r="C15" s="2"/>
      <c r="D15" s="8">
        <v>29606</v>
      </c>
      <c r="E15" s="5">
        <v>205295475.499998</v>
      </c>
    </row>
    <row r="16" spans="1:8" ht="16">
      <c r="A16" s="9">
        <v>39387</v>
      </c>
      <c r="B16" s="2">
        <v>6295</v>
      </c>
      <c r="C16" s="2"/>
      <c r="D16" s="8">
        <v>27755</v>
      </c>
      <c r="E16" s="5">
        <v>195652646.829999</v>
      </c>
    </row>
    <row r="17" spans="1:11" ht="16">
      <c r="A17" s="9">
        <v>39417</v>
      </c>
      <c r="B17" s="2">
        <v>6296</v>
      </c>
      <c r="C17" s="2"/>
      <c r="D17" s="8">
        <v>28081</v>
      </c>
      <c r="E17" s="5">
        <v>202786306.03</v>
      </c>
      <c r="K17" t="s">
        <v>15</v>
      </c>
    </row>
    <row r="18" spans="1:11" ht="16">
      <c r="A18" s="9">
        <v>39448</v>
      </c>
      <c r="B18" s="2">
        <v>6297</v>
      </c>
      <c r="C18" s="2"/>
      <c r="D18" s="8">
        <v>33351</v>
      </c>
      <c r="E18" s="5">
        <v>244467801.970002</v>
      </c>
      <c r="F18" t="s">
        <v>4</v>
      </c>
      <c r="G18">
        <v>1</v>
      </c>
      <c r="H18" s="3">
        <f>SUM(E18:E20)</f>
        <v>744801639.04000401</v>
      </c>
    </row>
    <row r="19" spans="1:11" ht="16">
      <c r="A19" s="9">
        <v>39479</v>
      </c>
      <c r="B19" s="2">
        <v>6298</v>
      </c>
      <c r="C19" s="2"/>
      <c r="D19" s="8">
        <v>31863</v>
      </c>
      <c r="E19" s="5">
        <v>231924469.88000101</v>
      </c>
      <c r="G19">
        <v>2</v>
      </c>
      <c r="H19" s="3">
        <f>SUM(E21:E23)</f>
        <v>720831531.06000304</v>
      </c>
    </row>
    <row r="20" spans="1:11" ht="16">
      <c r="A20" s="9">
        <v>39508</v>
      </c>
      <c r="B20" s="2">
        <v>6299</v>
      </c>
      <c r="C20" s="2"/>
      <c r="D20" s="8">
        <v>36477</v>
      </c>
      <c r="E20" s="5">
        <v>268409367.19000101</v>
      </c>
      <c r="G20">
        <v>3</v>
      </c>
      <c r="H20" s="3">
        <f>SUM(E24:E26)</f>
        <v>819432104.0499959</v>
      </c>
    </row>
    <row r="21" spans="1:11" ht="16">
      <c r="A21" s="9">
        <v>39539</v>
      </c>
      <c r="B21" s="2">
        <v>6300</v>
      </c>
      <c r="C21" s="2"/>
      <c r="D21" s="8">
        <v>34483</v>
      </c>
      <c r="E21" s="5">
        <v>250637214.49000099</v>
      </c>
      <c r="G21">
        <v>4</v>
      </c>
      <c r="H21" s="3">
        <f>SUM(E27:E29)</f>
        <v>1180693582.1199942</v>
      </c>
    </row>
    <row r="22" spans="1:11" ht="16">
      <c r="A22" s="9">
        <v>39569</v>
      </c>
      <c r="B22" s="2">
        <v>6301</v>
      </c>
      <c r="C22" s="2"/>
      <c r="D22" s="8">
        <v>31894</v>
      </c>
      <c r="E22" s="5">
        <v>231750983.41000101</v>
      </c>
    </row>
    <row r="23" spans="1:11" ht="16">
      <c r="A23" s="9">
        <v>39600</v>
      </c>
      <c r="B23" s="2">
        <v>6302</v>
      </c>
      <c r="C23" s="2"/>
      <c r="D23" s="8">
        <v>31969</v>
      </c>
      <c r="E23" s="5">
        <v>238443333.16000101</v>
      </c>
    </row>
    <row r="24" spans="1:11" ht="16">
      <c r="A24" s="9">
        <v>39630</v>
      </c>
      <c r="B24" s="2">
        <v>6303</v>
      </c>
      <c r="C24" s="2"/>
      <c r="D24" s="8">
        <v>32993</v>
      </c>
      <c r="E24" s="5">
        <v>246090362.50999799</v>
      </c>
    </row>
    <row r="25" spans="1:11" ht="16">
      <c r="A25" s="9">
        <v>39661</v>
      </c>
      <c r="B25" s="2">
        <v>6304</v>
      </c>
      <c r="C25" s="2"/>
      <c r="D25" s="8">
        <v>36745</v>
      </c>
      <c r="E25" s="5">
        <v>274807506.169999</v>
      </c>
    </row>
    <row r="26" spans="1:11" ht="16">
      <c r="A26" s="9">
        <v>39692</v>
      </c>
      <c r="B26" s="2">
        <v>6305</v>
      </c>
      <c r="C26" s="2"/>
      <c r="D26" s="8">
        <v>39442</v>
      </c>
      <c r="E26" s="5">
        <v>298534235.36999899</v>
      </c>
    </row>
    <row r="27" spans="1:11" ht="16">
      <c r="A27" s="9">
        <v>39722</v>
      </c>
      <c r="B27" s="2">
        <v>6306</v>
      </c>
      <c r="C27" s="2"/>
      <c r="D27" s="8">
        <v>48901</v>
      </c>
      <c r="E27" s="5">
        <v>371664609.119995</v>
      </c>
    </row>
    <row r="28" spans="1:11" ht="16">
      <c r="A28" s="9">
        <v>39753</v>
      </c>
      <c r="B28" s="2">
        <v>6307</v>
      </c>
      <c r="C28" s="2"/>
      <c r="D28" s="8">
        <v>49504</v>
      </c>
      <c r="E28" s="5">
        <v>384408550.220002</v>
      </c>
    </row>
    <row r="29" spans="1:11" ht="16">
      <c r="A29" s="9">
        <v>39783</v>
      </c>
      <c r="B29" s="2">
        <v>6308</v>
      </c>
      <c r="C29" s="2"/>
      <c r="D29" s="8">
        <v>53773</v>
      </c>
      <c r="E29" s="5">
        <v>424620422.77999699</v>
      </c>
    </row>
    <row r="30" spans="1:11" ht="16">
      <c r="A30" s="9">
        <v>39814</v>
      </c>
      <c r="B30" s="2">
        <v>6309</v>
      </c>
      <c r="C30" s="2"/>
      <c r="D30" s="8">
        <v>60454</v>
      </c>
      <c r="E30" s="5">
        <v>490309689.93000197</v>
      </c>
      <c r="F30" t="s">
        <v>5</v>
      </c>
      <c r="G30">
        <v>1</v>
      </c>
      <c r="H30" s="11">
        <f>SUM(E30:E32)</f>
        <v>1576902333.3900018</v>
      </c>
    </row>
    <row r="31" spans="1:11" ht="16">
      <c r="A31" s="9">
        <v>39845</v>
      </c>
      <c r="B31" s="2">
        <v>6310</v>
      </c>
      <c r="C31" s="2"/>
      <c r="D31" s="8">
        <v>61532</v>
      </c>
      <c r="E31" s="5">
        <v>519138909.29000002</v>
      </c>
      <c r="G31">
        <v>2</v>
      </c>
      <c r="H31" s="11">
        <f>SUM(E33:E35)</f>
        <v>1541334042.519999</v>
      </c>
    </row>
    <row r="32" spans="1:11" ht="16">
      <c r="A32" s="9">
        <v>39873</v>
      </c>
      <c r="B32" s="2">
        <v>6311</v>
      </c>
      <c r="C32" s="2"/>
      <c r="D32" s="8">
        <v>66752</v>
      </c>
      <c r="E32" s="5">
        <v>567453734.16999996</v>
      </c>
      <c r="G32">
        <v>3</v>
      </c>
      <c r="H32" s="11">
        <f>SUM(E36:E38)</f>
        <v>1704239974.4399951</v>
      </c>
    </row>
    <row r="33" spans="1:8" ht="16">
      <c r="A33" s="9">
        <v>39904</v>
      </c>
      <c r="B33" s="2">
        <v>6312</v>
      </c>
      <c r="C33" s="2"/>
      <c r="D33" s="8">
        <v>57199</v>
      </c>
      <c r="E33" s="5">
        <v>494396901.14000201</v>
      </c>
      <c r="G33">
        <v>4</v>
      </c>
      <c r="H33" s="11">
        <f>SUM(E39:E41)</f>
        <v>1606411098.4600043</v>
      </c>
    </row>
    <row r="34" spans="1:8" ht="16">
      <c r="A34" s="9">
        <v>39934</v>
      </c>
      <c r="B34" s="2">
        <v>6313</v>
      </c>
      <c r="C34" s="2"/>
      <c r="D34" s="8">
        <v>57275</v>
      </c>
      <c r="E34" s="5">
        <v>491343164.82000101</v>
      </c>
    </row>
    <row r="35" spans="1:8" ht="16">
      <c r="A35" s="9">
        <v>39965</v>
      </c>
      <c r="B35" s="2">
        <v>6314</v>
      </c>
      <c r="C35" s="2"/>
      <c r="D35" s="8">
        <v>63522</v>
      </c>
      <c r="E35" s="5">
        <v>555593976.55999601</v>
      </c>
    </row>
    <row r="36" spans="1:8" ht="16">
      <c r="A36" s="9">
        <v>39995</v>
      </c>
      <c r="B36" s="2">
        <v>6315</v>
      </c>
      <c r="C36" s="2"/>
      <c r="D36" s="8">
        <v>64973</v>
      </c>
      <c r="E36" s="5">
        <v>591433223.99999499</v>
      </c>
    </row>
    <row r="37" spans="1:8" ht="16">
      <c r="A37" s="9">
        <v>40026</v>
      </c>
      <c r="B37" s="2">
        <v>6316</v>
      </c>
      <c r="C37" s="2"/>
      <c r="D37" s="8">
        <v>64892</v>
      </c>
      <c r="E37" s="5">
        <v>589669565.51999998</v>
      </c>
    </row>
    <row r="38" spans="1:8" ht="16">
      <c r="A38" s="9">
        <v>40057</v>
      </c>
      <c r="B38" s="2">
        <v>6317</v>
      </c>
      <c r="C38" s="2"/>
      <c r="D38" s="8">
        <v>59482</v>
      </c>
      <c r="E38" s="5">
        <v>523137184.92000002</v>
      </c>
    </row>
    <row r="39" spans="1:8" ht="16">
      <c r="A39" s="9">
        <v>40087</v>
      </c>
      <c r="B39" s="2">
        <v>6318</v>
      </c>
      <c r="C39" s="2"/>
      <c r="D39" s="8">
        <v>64046</v>
      </c>
      <c r="E39" s="5">
        <v>576840347.36000705</v>
      </c>
    </row>
    <row r="40" spans="1:8" ht="16">
      <c r="A40" s="9">
        <v>40118</v>
      </c>
      <c r="B40" s="2">
        <v>6319</v>
      </c>
      <c r="C40" s="2"/>
      <c r="D40" s="8">
        <v>58889</v>
      </c>
      <c r="E40" s="5">
        <v>527508587.94999802</v>
      </c>
    </row>
    <row r="41" spans="1:8" ht="16">
      <c r="A41" s="9">
        <v>40148</v>
      </c>
      <c r="B41" s="2">
        <v>6320</v>
      </c>
      <c r="C41" s="2"/>
      <c r="D41" s="8">
        <v>56678</v>
      </c>
      <c r="E41" s="5">
        <v>502062163.14999902</v>
      </c>
    </row>
    <row r="42" spans="1:8" ht="16">
      <c r="A42" s="9">
        <v>40179</v>
      </c>
      <c r="B42" s="2">
        <v>6321</v>
      </c>
      <c r="C42" s="2"/>
      <c r="D42" s="8">
        <v>65364</v>
      </c>
      <c r="E42" s="5">
        <v>591748229.30000198</v>
      </c>
      <c r="F42" t="s">
        <v>6</v>
      </c>
      <c r="G42">
        <v>1</v>
      </c>
      <c r="H42" s="11">
        <f>SUM(E42:E44)</f>
        <v>1593444814.730001</v>
      </c>
    </row>
    <row r="43" spans="1:8" ht="16">
      <c r="A43" s="9">
        <v>40210</v>
      </c>
      <c r="B43" s="2">
        <v>6322</v>
      </c>
      <c r="C43" s="2"/>
      <c r="D43" s="8">
        <v>54201</v>
      </c>
      <c r="E43" s="5">
        <v>486266629.98999798</v>
      </c>
      <c r="G43">
        <v>2</v>
      </c>
      <c r="H43" s="11">
        <f>SUM(E45:E47)</f>
        <v>1215912708.320009</v>
      </c>
    </row>
    <row r="44" spans="1:8" ht="16">
      <c r="A44" s="9">
        <v>40238</v>
      </c>
      <c r="B44" s="2">
        <v>6323</v>
      </c>
      <c r="C44" s="2"/>
      <c r="D44" s="8">
        <v>57029</v>
      </c>
      <c r="E44" s="5">
        <v>515429955.44000101</v>
      </c>
      <c r="G44">
        <v>3</v>
      </c>
      <c r="H44" s="11">
        <f>SUM(E48:E50)</f>
        <v>1317961132.2200031</v>
      </c>
    </row>
    <row r="45" spans="1:8" ht="16">
      <c r="A45" s="9">
        <v>40269</v>
      </c>
      <c r="B45" s="2">
        <v>6324</v>
      </c>
      <c r="C45" s="2"/>
      <c r="D45" s="8">
        <v>46981</v>
      </c>
      <c r="E45" s="5">
        <v>429387844.06000501</v>
      </c>
      <c r="G45">
        <v>4</v>
      </c>
      <c r="H45" s="11">
        <f>SUM(E51:E53)</f>
        <v>956775070.11999702</v>
      </c>
    </row>
    <row r="46" spans="1:8" ht="16">
      <c r="A46" s="9">
        <v>40299</v>
      </c>
      <c r="B46" s="2">
        <v>6325</v>
      </c>
      <c r="C46" s="2"/>
      <c r="D46" s="8">
        <v>44588</v>
      </c>
      <c r="E46" s="5">
        <v>415860800.16000199</v>
      </c>
    </row>
    <row r="47" spans="1:8" ht="16">
      <c r="A47" s="9">
        <v>40330</v>
      </c>
      <c r="B47" s="2">
        <v>6326</v>
      </c>
      <c r="C47" s="2"/>
      <c r="D47" s="8">
        <v>40560</v>
      </c>
      <c r="E47" s="5">
        <v>370664064.10000199</v>
      </c>
    </row>
    <row r="48" spans="1:8" ht="16">
      <c r="A48" s="9">
        <v>40360</v>
      </c>
      <c r="B48" s="2">
        <v>6327</v>
      </c>
      <c r="C48" s="2"/>
      <c r="D48" s="8">
        <v>41906</v>
      </c>
      <c r="E48" s="5">
        <v>386644571.25999999</v>
      </c>
    </row>
    <row r="49" spans="1:8" ht="16">
      <c r="A49" s="9">
        <v>40391</v>
      </c>
      <c r="B49" s="2">
        <v>6328</v>
      </c>
      <c r="C49" s="2"/>
      <c r="D49" s="8">
        <v>47069</v>
      </c>
      <c r="E49" s="5">
        <v>451338711.66000003</v>
      </c>
    </row>
    <row r="50" spans="1:8" ht="16">
      <c r="A50" s="9">
        <v>40422</v>
      </c>
      <c r="B50" s="2">
        <v>6329</v>
      </c>
      <c r="C50" s="2"/>
      <c r="D50" s="8">
        <v>46259</v>
      </c>
      <c r="E50" s="5">
        <v>479977849.30000299</v>
      </c>
    </row>
    <row r="51" spans="1:8" ht="16">
      <c r="A51" s="9">
        <v>40452</v>
      </c>
      <c r="B51" s="2">
        <v>6330</v>
      </c>
      <c r="C51" s="2"/>
      <c r="D51" s="8">
        <v>34621</v>
      </c>
      <c r="E51" s="5">
        <v>349119293.63999999</v>
      </c>
    </row>
    <row r="52" spans="1:8" ht="16">
      <c r="A52" s="9">
        <v>40483</v>
      </c>
      <c r="B52" s="2">
        <v>6331</v>
      </c>
      <c r="C52" s="2"/>
      <c r="D52" s="8">
        <v>30754</v>
      </c>
      <c r="E52" s="5">
        <v>311167100.50999701</v>
      </c>
    </row>
    <row r="53" spans="1:8" ht="16">
      <c r="A53" s="9">
        <v>40513</v>
      </c>
      <c r="B53" s="2">
        <v>6332</v>
      </c>
      <c r="C53" s="2"/>
      <c r="D53" s="8">
        <v>29849</v>
      </c>
      <c r="E53" s="5">
        <v>296488675.97000003</v>
      </c>
    </row>
    <row r="54" spans="1:8" ht="16">
      <c r="A54" s="9">
        <v>40544</v>
      </c>
      <c r="B54" s="2">
        <v>6333</v>
      </c>
      <c r="C54" s="2"/>
      <c r="D54" s="8">
        <v>31708</v>
      </c>
      <c r="E54" s="5">
        <v>315529048.45999902</v>
      </c>
      <c r="F54" t="s">
        <v>7</v>
      </c>
      <c r="G54">
        <v>1</v>
      </c>
      <c r="H54" s="3">
        <f>SUM(E54:E56)</f>
        <v>911162570.11999702</v>
      </c>
    </row>
    <row r="55" spans="1:8" ht="16">
      <c r="A55" s="9">
        <v>40575</v>
      </c>
      <c r="B55" s="2">
        <v>6334</v>
      </c>
      <c r="C55" s="2"/>
      <c r="D55" s="8">
        <v>29415</v>
      </c>
      <c r="E55" s="5">
        <v>295276320.48999798</v>
      </c>
      <c r="G55">
        <v>2</v>
      </c>
      <c r="H55" s="3">
        <f>SUM(E57:E59)</f>
        <v>602801206.41000104</v>
      </c>
    </row>
    <row r="56" spans="1:8" ht="16">
      <c r="A56" s="9">
        <v>40603</v>
      </c>
      <c r="B56" s="2">
        <v>6335</v>
      </c>
      <c r="C56" s="2"/>
      <c r="D56" s="8">
        <v>31212</v>
      </c>
      <c r="E56" s="5">
        <v>300357201.17000002</v>
      </c>
      <c r="G56">
        <v>3</v>
      </c>
      <c r="H56" s="3">
        <f>SUM(E60:E62)</f>
        <v>570174054.38</v>
      </c>
    </row>
    <row r="57" spans="1:8" ht="16">
      <c r="A57" s="9">
        <v>40634</v>
      </c>
      <c r="B57" s="2">
        <v>6336</v>
      </c>
      <c r="C57" s="2"/>
      <c r="D57" s="8">
        <v>21969</v>
      </c>
      <c r="E57" s="5">
        <v>210369635.97000101</v>
      </c>
      <c r="G57">
        <v>4</v>
      </c>
      <c r="H57" s="3">
        <f>SUM(E63:E65)</f>
        <v>391944388.19999892</v>
      </c>
    </row>
    <row r="58" spans="1:8" ht="16">
      <c r="A58" s="9">
        <v>40664</v>
      </c>
      <c r="B58" s="2">
        <v>6337</v>
      </c>
      <c r="C58" s="2"/>
      <c r="D58" s="8">
        <v>21095</v>
      </c>
      <c r="E58" s="5">
        <v>201408830.72</v>
      </c>
    </row>
    <row r="59" spans="1:8" ht="16">
      <c r="A59" s="9">
        <v>40695</v>
      </c>
      <c r="B59" s="2">
        <v>6338</v>
      </c>
      <c r="C59" s="2"/>
      <c r="D59" s="8">
        <v>20239</v>
      </c>
      <c r="E59" s="5">
        <v>191022739.72</v>
      </c>
    </row>
    <row r="60" spans="1:8" ht="16">
      <c r="A60" s="9">
        <v>40725</v>
      </c>
      <c r="B60" s="2">
        <v>6339</v>
      </c>
      <c r="C60" s="2"/>
      <c r="D60" s="8">
        <v>19853</v>
      </c>
      <c r="E60" s="5">
        <v>186867506.14999899</v>
      </c>
    </row>
    <row r="61" spans="1:8" ht="16">
      <c r="A61" s="9">
        <v>40756</v>
      </c>
      <c r="B61" s="2">
        <v>6340</v>
      </c>
      <c r="C61" s="2"/>
      <c r="D61" s="8">
        <v>22163</v>
      </c>
      <c r="E61" s="5">
        <v>207555232.50999999</v>
      </c>
    </row>
    <row r="62" spans="1:8" ht="16">
      <c r="A62" s="9">
        <v>40787</v>
      </c>
      <c r="B62" s="2">
        <v>6341</v>
      </c>
      <c r="C62" s="2"/>
      <c r="D62" s="8">
        <v>18748</v>
      </c>
      <c r="E62" s="5">
        <v>175751315.72000101</v>
      </c>
    </row>
    <row r="63" spans="1:8" ht="16">
      <c r="A63" s="9">
        <v>40817</v>
      </c>
      <c r="B63" s="2">
        <v>6342</v>
      </c>
      <c r="C63" s="2"/>
      <c r="D63" s="8">
        <v>18328</v>
      </c>
      <c r="E63" s="5">
        <v>174448611.699999</v>
      </c>
    </row>
    <row r="64" spans="1:8" ht="16">
      <c r="A64" s="9">
        <v>40848</v>
      </c>
      <c r="B64" s="2">
        <v>6343</v>
      </c>
      <c r="C64" s="2"/>
      <c r="D64" s="8">
        <v>13974</v>
      </c>
      <c r="E64" s="5">
        <v>130233842.26000001</v>
      </c>
    </row>
    <row r="65" spans="1:8" ht="16">
      <c r="A65" s="9">
        <v>40878</v>
      </c>
      <c r="B65" s="2">
        <v>6344</v>
      </c>
      <c r="C65" s="2"/>
      <c r="D65" s="8">
        <v>9491</v>
      </c>
      <c r="E65" s="5">
        <v>87261934.239999905</v>
      </c>
    </row>
    <row r="66" spans="1:8" ht="16">
      <c r="A66" s="9">
        <v>40909</v>
      </c>
      <c r="B66" s="2">
        <v>6345</v>
      </c>
      <c r="C66" s="2"/>
      <c r="D66" s="8">
        <v>9547</v>
      </c>
      <c r="E66" s="5">
        <v>88342890.229999796</v>
      </c>
      <c r="F66" t="s">
        <v>8</v>
      </c>
      <c r="G66">
        <v>1</v>
      </c>
      <c r="H66" s="3">
        <f>SUM(E66:E68)</f>
        <v>253570763.96999997</v>
      </c>
    </row>
    <row r="67" spans="1:8" ht="16">
      <c r="A67" s="9">
        <v>40940</v>
      </c>
      <c r="B67" s="2">
        <v>6346</v>
      </c>
      <c r="C67" s="2"/>
      <c r="D67" s="8">
        <v>8936</v>
      </c>
      <c r="E67" s="5">
        <v>79658454.349999905</v>
      </c>
      <c r="G67">
        <v>2</v>
      </c>
      <c r="H67" s="3">
        <f>SUM(E69:E71)</f>
        <v>184068452.9500002</v>
      </c>
    </row>
    <row r="68" spans="1:8" ht="16">
      <c r="A68" s="9">
        <v>40969</v>
      </c>
      <c r="B68" s="2">
        <v>6347</v>
      </c>
      <c r="C68" s="2"/>
      <c r="D68" s="8">
        <v>9304</v>
      </c>
      <c r="E68" s="5">
        <v>85569419.390000299</v>
      </c>
      <c r="G68">
        <v>3</v>
      </c>
      <c r="H68" s="3">
        <f>SUM(E72:E74)</f>
        <v>152850352.19000018</v>
      </c>
    </row>
    <row r="69" spans="1:8" ht="16">
      <c r="A69" s="9">
        <v>41000</v>
      </c>
      <c r="B69" s="2">
        <v>6348</v>
      </c>
      <c r="C69" s="2"/>
      <c r="D69" s="8">
        <v>7333</v>
      </c>
      <c r="E69" s="5">
        <v>68864781.170000002</v>
      </c>
      <c r="G69">
        <v>4</v>
      </c>
      <c r="H69" s="3">
        <f>SUM(E75:E77)</f>
        <v>167165354.74000019</v>
      </c>
    </row>
    <row r="70" spans="1:8" ht="16">
      <c r="A70" s="9">
        <v>41030</v>
      </c>
      <c r="B70" s="2">
        <v>6349</v>
      </c>
      <c r="C70" s="2"/>
      <c r="D70" s="8">
        <v>6262</v>
      </c>
      <c r="E70" s="5">
        <v>60362482.4500001</v>
      </c>
    </row>
    <row r="71" spans="1:8" ht="16">
      <c r="A71" s="9">
        <v>41061</v>
      </c>
      <c r="B71" s="2">
        <v>6350</v>
      </c>
      <c r="C71" s="2"/>
      <c r="D71" s="8">
        <v>5847</v>
      </c>
      <c r="E71" s="5">
        <v>54841189.330000103</v>
      </c>
    </row>
    <row r="72" spans="1:8" ht="16">
      <c r="A72" s="9">
        <v>41091</v>
      </c>
      <c r="B72" s="2">
        <v>6351</v>
      </c>
      <c r="C72" s="2"/>
      <c r="D72" s="8">
        <v>5808</v>
      </c>
      <c r="E72" s="5">
        <v>52566496.500000201</v>
      </c>
    </row>
    <row r="73" spans="1:8" ht="16">
      <c r="A73" s="9">
        <v>41122</v>
      </c>
      <c r="B73" s="2">
        <v>6352</v>
      </c>
      <c r="C73" s="2"/>
      <c r="D73" s="8">
        <v>5909</v>
      </c>
      <c r="E73" s="5">
        <v>52757886.579999998</v>
      </c>
    </row>
    <row r="74" spans="1:8" ht="16">
      <c r="A74" s="9">
        <v>41153</v>
      </c>
      <c r="B74" s="2">
        <v>6353</v>
      </c>
      <c r="C74" s="2"/>
      <c r="D74" s="8">
        <v>5498</v>
      </c>
      <c r="E74" s="5">
        <v>47525969.109999999</v>
      </c>
    </row>
    <row r="75" spans="1:8" ht="16">
      <c r="A75" s="9">
        <v>41183</v>
      </c>
      <c r="B75" s="2">
        <v>6354</v>
      </c>
      <c r="C75" s="2"/>
      <c r="D75" s="8">
        <v>5897</v>
      </c>
      <c r="E75" s="5">
        <v>51000364.119999997</v>
      </c>
    </row>
    <row r="76" spans="1:8" ht="16">
      <c r="A76" s="9">
        <v>41214</v>
      </c>
      <c r="B76" s="2">
        <v>6355</v>
      </c>
      <c r="C76" s="2"/>
      <c r="D76" s="8">
        <v>7384</v>
      </c>
      <c r="E76" s="5">
        <v>65348443.400000297</v>
      </c>
    </row>
    <row r="77" spans="1:8" ht="16">
      <c r="A77" s="9">
        <v>41244</v>
      </c>
      <c r="B77" s="2">
        <v>6356</v>
      </c>
      <c r="C77" s="2"/>
      <c r="D77" s="8">
        <v>5475</v>
      </c>
      <c r="E77" s="5">
        <v>50816547.219999902</v>
      </c>
    </row>
    <row r="78" spans="1:8" ht="16">
      <c r="A78" s="9">
        <v>41275</v>
      </c>
      <c r="B78" s="2">
        <v>6357</v>
      </c>
      <c r="C78" s="2"/>
      <c r="D78" s="8">
        <v>5810</v>
      </c>
      <c r="E78" s="5">
        <v>54895238.520000197</v>
      </c>
      <c r="F78" t="s">
        <v>9</v>
      </c>
      <c r="G78">
        <v>1</v>
      </c>
      <c r="H78" s="3">
        <f>SUM(E78:E80)</f>
        <v>142062187.4300001</v>
      </c>
    </row>
    <row r="79" spans="1:8" ht="16">
      <c r="A79" s="9">
        <v>41306</v>
      </c>
      <c r="B79" s="2">
        <v>6358</v>
      </c>
      <c r="C79" s="2"/>
      <c r="D79" s="8">
        <v>4652</v>
      </c>
      <c r="E79" s="5">
        <v>41537992.759999998</v>
      </c>
      <c r="G79">
        <v>2</v>
      </c>
      <c r="H79" s="3">
        <f>SUM(E81:E83)</f>
        <v>112762612.16999999</v>
      </c>
    </row>
    <row r="80" spans="1:8" ht="16">
      <c r="A80" s="9">
        <v>41334</v>
      </c>
      <c r="B80" s="2">
        <v>6359</v>
      </c>
      <c r="C80" s="2"/>
      <c r="D80" s="8">
        <v>5115</v>
      </c>
      <c r="E80" s="5">
        <v>45628956.149999902</v>
      </c>
      <c r="G80">
        <v>3</v>
      </c>
      <c r="H80" s="3">
        <f>SUM(E84:E86)</f>
        <v>141406829.1800001</v>
      </c>
    </row>
    <row r="81" spans="1:8" ht="16">
      <c r="A81" s="9">
        <v>41365</v>
      </c>
      <c r="B81" s="2">
        <v>6360</v>
      </c>
      <c r="C81" s="2"/>
      <c r="D81" s="8">
        <v>4598</v>
      </c>
      <c r="E81" s="5">
        <v>39577978.280000001</v>
      </c>
      <c r="G81">
        <v>4</v>
      </c>
      <c r="H81" s="3">
        <f>SUM(E87:E89)</f>
        <v>137993681.1099999</v>
      </c>
    </row>
    <row r="82" spans="1:8" ht="16">
      <c r="A82" s="9">
        <v>41395</v>
      </c>
      <c r="B82" s="2">
        <v>6361</v>
      </c>
      <c r="C82" s="2"/>
      <c r="D82" s="8">
        <v>4657</v>
      </c>
      <c r="E82" s="5">
        <v>38973570.409999996</v>
      </c>
    </row>
    <row r="83" spans="1:8" ht="16">
      <c r="A83" s="9">
        <v>41426</v>
      </c>
      <c r="B83" s="2">
        <v>6362</v>
      </c>
      <c r="C83" s="2"/>
      <c r="D83" s="8">
        <v>4071</v>
      </c>
      <c r="E83" s="5">
        <v>34211063.479999997</v>
      </c>
    </row>
    <row r="84" spans="1:8" ht="16">
      <c r="A84" s="9">
        <v>41456</v>
      </c>
      <c r="B84" s="2">
        <v>6363</v>
      </c>
      <c r="C84" s="2"/>
      <c r="D84" s="8">
        <v>5531</v>
      </c>
      <c r="E84" s="5">
        <v>46397477.600000001</v>
      </c>
    </row>
    <row r="85" spans="1:8" ht="16">
      <c r="A85" s="9">
        <v>41487</v>
      </c>
      <c r="B85" s="2">
        <v>6364</v>
      </c>
      <c r="C85" s="2"/>
      <c r="D85" s="8">
        <v>5962</v>
      </c>
      <c r="E85" s="5">
        <v>48439899.039999999</v>
      </c>
    </row>
    <row r="86" spans="1:8" ht="16">
      <c r="A86" s="9">
        <v>41518</v>
      </c>
      <c r="B86" s="2">
        <v>6365</v>
      </c>
      <c r="C86" s="2"/>
      <c r="D86" s="8">
        <v>5838</v>
      </c>
      <c r="E86" s="5">
        <v>46569452.540000103</v>
      </c>
    </row>
    <row r="87" spans="1:8" ht="16">
      <c r="A87" s="9">
        <v>41548</v>
      </c>
      <c r="B87" s="2">
        <v>6366</v>
      </c>
      <c r="C87" s="2"/>
      <c r="D87" s="8">
        <v>7041</v>
      </c>
      <c r="E87" s="5">
        <v>55590344.840000004</v>
      </c>
    </row>
    <row r="88" spans="1:8" ht="16">
      <c r="A88" s="9">
        <v>41579</v>
      </c>
      <c r="B88" s="2">
        <v>6367</v>
      </c>
      <c r="C88" s="2"/>
      <c r="D88" s="8">
        <v>5673</v>
      </c>
      <c r="E88" s="5">
        <v>42418811.179999903</v>
      </c>
    </row>
    <row r="89" spans="1:8" ht="16">
      <c r="A89" s="9">
        <v>41609</v>
      </c>
      <c r="B89" s="2">
        <v>6368</v>
      </c>
      <c r="C89" s="2"/>
      <c r="D89" s="8">
        <v>5084</v>
      </c>
      <c r="E89" s="5">
        <v>39984525.090000004</v>
      </c>
    </row>
    <row r="90" spans="1:8" ht="16">
      <c r="A90" s="9">
        <v>41640</v>
      </c>
      <c r="B90" s="2">
        <v>6369</v>
      </c>
      <c r="C90" s="2"/>
      <c r="D90" s="8">
        <v>5723</v>
      </c>
      <c r="E90" s="5">
        <v>44138517.6599999</v>
      </c>
      <c r="F90" t="s">
        <v>10</v>
      </c>
      <c r="G90">
        <v>1</v>
      </c>
      <c r="H90" s="3">
        <f>SUM(E90:E92)</f>
        <v>135037081.66</v>
      </c>
    </row>
    <row r="91" spans="1:8" ht="16">
      <c r="A91" s="9">
        <v>41671</v>
      </c>
      <c r="B91" s="2">
        <v>6370</v>
      </c>
      <c r="C91" s="2"/>
      <c r="D91" s="8">
        <v>5751</v>
      </c>
      <c r="E91" s="5">
        <v>41630383.040000103</v>
      </c>
      <c r="G91">
        <v>2</v>
      </c>
      <c r="H91" s="3">
        <f>SUM(E93:E95)</f>
        <v>130380993.9799999</v>
      </c>
    </row>
    <row r="92" spans="1:8" ht="16">
      <c r="A92" s="9">
        <v>41699</v>
      </c>
      <c r="B92" s="2">
        <v>6371</v>
      </c>
      <c r="C92" s="2"/>
      <c r="D92" s="8">
        <v>6574</v>
      </c>
      <c r="E92" s="5">
        <v>49268180.960000001</v>
      </c>
      <c r="G92">
        <v>3</v>
      </c>
      <c r="H92" s="3">
        <f>SUM(E96:E98)</f>
        <v>139610003.08000001</v>
      </c>
    </row>
    <row r="93" spans="1:8" ht="16">
      <c r="A93" s="9">
        <v>41730</v>
      </c>
      <c r="B93" s="2">
        <v>6372</v>
      </c>
      <c r="C93" s="2"/>
      <c r="D93" s="8">
        <v>5927</v>
      </c>
      <c r="E93" s="5">
        <v>43331454.309999898</v>
      </c>
      <c r="G93">
        <v>4</v>
      </c>
      <c r="H93" s="3">
        <f>SUM(E99:E101)</f>
        <v>133425941.33000031</v>
      </c>
    </row>
    <row r="94" spans="1:8" ht="16">
      <c r="A94" s="9">
        <v>41760</v>
      </c>
      <c r="B94" s="2">
        <v>6373</v>
      </c>
      <c r="C94" s="2"/>
      <c r="D94" s="8">
        <v>5836</v>
      </c>
      <c r="E94" s="5">
        <v>43145872.470000103</v>
      </c>
    </row>
    <row r="95" spans="1:8" ht="16">
      <c r="A95" s="9">
        <v>41791</v>
      </c>
      <c r="B95" s="2">
        <v>6374</v>
      </c>
      <c r="C95" s="2"/>
      <c r="D95" s="8">
        <v>5879</v>
      </c>
      <c r="E95" s="5">
        <v>43903667.199999899</v>
      </c>
    </row>
    <row r="96" spans="1:8" ht="16">
      <c r="A96" s="9">
        <v>41821</v>
      </c>
      <c r="B96" s="2">
        <v>6375</v>
      </c>
      <c r="C96" s="2"/>
      <c r="D96" s="8">
        <v>6221</v>
      </c>
      <c r="E96" s="5">
        <v>46453182.819999903</v>
      </c>
    </row>
    <row r="97" spans="1:8" ht="16">
      <c r="A97" s="9">
        <v>41852</v>
      </c>
      <c r="B97" s="2">
        <v>6376</v>
      </c>
      <c r="C97" s="2"/>
      <c r="D97" s="8">
        <v>6504</v>
      </c>
      <c r="E97" s="5">
        <v>46106303.009999901</v>
      </c>
    </row>
    <row r="98" spans="1:8" ht="16">
      <c r="A98" s="9">
        <v>41883</v>
      </c>
      <c r="B98" s="2">
        <v>6377</v>
      </c>
      <c r="C98" s="2"/>
      <c r="D98" s="8">
        <v>6549</v>
      </c>
      <c r="E98" s="5">
        <v>47050517.250000201</v>
      </c>
    </row>
    <row r="99" spans="1:8" ht="16">
      <c r="A99" s="9">
        <v>41913</v>
      </c>
      <c r="B99" s="2">
        <v>6378</v>
      </c>
      <c r="C99" s="2"/>
      <c r="D99" s="8">
        <v>6945</v>
      </c>
      <c r="E99" s="5">
        <v>48787102.820000097</v>
      </c>
    </row>
    <row r="100" spans="1:8" ht="16">
      <c r="A100" s="9">
        <v>41944</v>
      </c>
      <c r="B100" s="2">
        <v>6379</v>
      </c>
      <c r="C100" s="2"/>
      <c r="D100" s="8">
        <v>5836</v>
      </c>
      <c r="E100" s="5">
        <v>40417027.250000097</v>
      </c>
    </row>
    <row r="101" spans="1:8" ht="16">
      <c r="A101" s="9">
        <v>41974</v>
      </c>
      <c r="B101" s="2">
        <v>6380</v>
      </c>
      <c r="C101" s="2"/>
      <c r="D101" s="8">
        <v>6217</v>
      </c>
      <c r="E101" s="5">
        <v>44221811.260000102</v>
      </c>
    </row>
    <row r="102" spans="1:8" ht="16">
      <c r="A102" s="9">
        <v>42005</v>
      </c>
      <c r="B102" s="2">
        <v>6381</v>
      </c>
      <c r="C102" s="2"/>
      <c r="D102" s="8">
        <v>6374</v>
      </c>
      <c r="E102" s="5">
        <v>44694381.439999796</v>
      </c>
      <c r="F102" t="s">
        <v>11</v>
      </c>
      <c r="G102">
        <v>1</v>
      </c>
      <c r="H102" s="3">
        <f>SUM(E102:E104)</f>
        <v>137745747.0899995</v>
      </c>
    </row>
    <row r="103" spans="1:8" ht="16">
      <c r="A103" s="9">
        <v>42036</v>
      </c>
      <c r="B103" s="2">
        <v>6382</v>
      </c>
      <c r="C103" s="2"/>
      <c r="D103" s="8">
        <v>6486</v>
      </c>
      <c r="E103" s="5">
        <v>45138703.2299999</v>
      </c>
      <c r="G103">
        <v>2</v>
      </c>
      <c r="H103" s="3">
        <f>SUM(E105:E107)</f>
        <v>118490211.5200002</v>
      </c>
    </row>
    <row r="104" spans="1:8" ht="16">
      <c r="A104" s="9">
        <v>42064</v>
      </c>
      <c r="B104" s="2">
        <v>6383</v>
      </c>
      <c r="C104" s="2"/>
      <c r="D104" s="8">
        <v>6855</v>
      </c>
      <c r="E104" s="5">
        <v>47912662.419999801</v>
      </c>
      <c r="G104">
        <v>3</v>
      </c>
      <c r="H104" s="3">
        <f>SUM(E108:E110)</f>
        <v>117074586.2100001</v>
      </c>
    </row>
    <row r="105" spans="1:8" ht="16">
      <c r="A105" s="9">
        <v>42095</v>
      </c>
      <c r="B105" s="2">
        <v>6384</v>
      </c>
      <c r="C105" s="2"/>
      <c r="D105" s="8">
        <v>6160</v>
      </c>
      <c r="E105" s="5">
        <v>42059233.009999998</v>
      </c>
      <c r="G105">
        <v>4</v>
      </c>
      <c r="H105" s="3">
        <f>SUM(E111:E113)</f>
        <v>110862957.95999992</v>
      </c>
    </row>
    <row r="106" spans="1:8" ht="16">
      <c r="A106" s="9">
        <v>42125</v>
      </c>
      <c r="B106" s="2">
        <v>6385</v>
      </c>
      <c r="C106" s="2"/>
      <c r="D106" s="8">
        <v>5612</v>
      </c>
      <c r="E106" s="5">
        <v>38819224.440000102</v>
      </c>
    </row>
    <row r="107" spans="1:8" ht="16">
      <c r="A107" s="9">
        <v>42156</v>
      </c>
      <c r="B107" s="2">
        <v>6386</v>
      </c>
      <c r="C107" s="2"/>
      <c r="D107" s="8">
        <v>5607</v>
      </c>
      <c r="E107" s="5">
        <v>37611754.070000097</v>
      </c>
    </row>
    <row r="108" spans="1:8" ht="16">
      <c r="A108" s="9">
        <v>42186</v>
      </c>
      <c r="B108" s="2">
        <v>6387</v>
      </c>
      <c r="C108" s="2"/>
      <c r="D108" s="8">
        <v>5872</v>
      </c>
      <c r="E108" s="5">
        <v>39484913.289999999</v>
      </c>
    </row>
    <row r="109" spans="1:8" ht="16">
      <c r="A109" s="9">
        <v>42217</v>
      </c>
      <c r="B109" s="2">
        <v>6388</v>
      </c>
      <c r="C109" s="2"/>
      <c r="D109" s="8">
        <v>5562</v>
      </c>
      <c r="E109" s="5">
        <v>37372455.390000202</v>
      </c>
    </row>
    <row r="110" spans="1:8" ht="16">
      <c r="A110" s="9">
        <v>42248</v>
      </c>
      <c r="B110" s="2">
        <v>6389</v>
      </c>
      <c r="C110" s="2"/>
      <c r="D110" s="8">
        <v>6026</v>
      </c>
      <c r="E110" s="5">
        <v>40217217.529999897</v>
      </c>
    </row>
    <row r="111" spans="1:8" ht="16">
      <c r="A111" s="9">
        <v>42278</v>
      </c>
      <c r="B111" s="2">
        <v>6390</v>
      </c>
      <c r="C111" s="2"/>
      <c r="D111" s="8">
        <v>6197</v>
      </c>
      <c r="E111" s="5">
        <v>39711755.3699999</v>
      </c>
    </row>
    <row r="112" spans="1:8" ht="16">
      <c r="A112" s="9">
        <v>42309</v>
      </c>
      <c r="B112" s="2">
        <v>6391</v>
      </c>
      <c r="C112" s="2"/>
      <c r="D112" s="8">
        <v>5496</v>
      </c>
      <c r="E112" s="5">
        <v>35366808.880000003</v>
      </c>
    </row>
    <row r="113" spans="1:8" ht="16">
      <c r="A113" s="9">
        <v>42339</v>
      </c>
      <c r="B113" s="2">
        <v>6392</v>
      </c>
      <c r="C113" s="2"/>
      <c r="D113" s="8">
        <v>5345</v>
      </c>
      <c r="E113" s="5">
        <v>35784393.710000001</v>
      </c>
    </row>
    <row r="114" spans="1:8" ht="16">
      <c r="A114" s="9">
        <v>42370</v>
      </c>
      <c r="B114" s="2">
        <v>6393</v>
      </c>
      <c r="C114" s="2"/>
      <c r="D114" s="8">
        <v>5531</v>
      </c>
      <c r="E114" s="5">
        <v>35965445.82</v>
      </c>
      <c r="F114" t="s">
        <v>12</v>
      </c>
      <c r="G114">
        <v>1</v>
      </c>
      <c r="H114" s="3">
        <f>SUM(E114:E116)</f>
        <v>110604452.8500002</v>
      </c>
    </row>
    <row r="115" spans="1:8" ht="16">
      <c r="A115" s="9">
        <v>42401</v>
      </c>
      <c r="B115" s="2">
        <v>6394</v>
      </c>
      <c r="C115" s="2"/>
      <c r="D115" s="8">
        <v>5690</v>
      </c>
      <c r="E115" s="5">
        <v>36570453.030000001</v>
      </c>
      <c r="G115">
        <v>2</v>
      </c>
      <c r="H115" s="3">
        <f>SUM(E117:E119)</f>
        <v>97414798.319999903</v>
      </c>
    </row>
    <row r="116" spans="1:8" ht="16">
      <c r="A116" s="9">
        <v>42430</v>
      </c>
      <c r="B116" s="2">
        <v>6395</v>
      </c>
      <c r="C116" s="2"/>
      <c r="D116" s="8">
        <v>6053</v>
      </c>
      <c r="E116" s="5">
        <v>38068554.000000201</v>
      </c>
      <c r="G116">
        <v>3</v>
      </c>
      <c r="H116" s="3">
        <f>SUM(E120:E122)</f>
        <v>117978752.66000021</v>
      </c>
    </row>
    <row r="117" spans="1:8" ht="16">
      <c r="A117" s="9">
        <v>42461</v>
      </c>
      <c r="B117" s="2">
        <v>6396</v>
      </c>
      <c r="C117" s="2"/>
      <c r="D117" s="8">
        <v>5410</v>
      </c>
      <c r="E117" s="5">
        <v>33368275.669999901</v>
      </c>
      <c r="G117">
        <v>4</v>
      </c>
      <c r="H117" s="3">
        <f>SUM(E123:E125)</f>
        <v>128756299.4999999</v>
      </c>
    </row>
    <row r="118" spans="1:8" ht="16">
      <c r="A118" s="9">
        <v>42491</v>
      </c>
      <c r="B118" s="2">
        <v>6397</v>
      </c>
      <c r="C118" s="2"/>
      <c r="D118" s="8">
        <v>5017</v>
      </c>
      <c r="E118" s="5">
        <v>32425372.75</v>
      </c>
    </row>
    <row r="119" spans="1:8" ht="16">
      <c r="A119" s="9">
        <v>42522</v>
      </c>
      <c r="B119" s="2">
        <v>6398</v>
      </c>
      <c r="C119" s="2"/>
      <c r="D119" s="8">
        <v>4892</v>
      </c>
      <c r="E119" s="5">
        <v>31621149.899999999</v>
      </c>
    </row>
    <row r="120" spans="1:8" ht="16">
      <c r="A120" s="9">
        <v>42552</v>
      </c>
      <c r="B120" s="2">
        <v>6399</v>
      </c>
      <c r="C120" s="2"/>
      <c r="D120" s="8">
        <v>5482</v>
      </c>
      <c r="E120" s="5">
        <v>34298497.039999902</v>
      </c>
    </row>
    <row r="121" spans="1:8" ht="16">
      <c r="A121" s="9">
        <v>42583</v>
      </c>
      <c r="B121" s="2">
        <v>6400</v>
      </c>
      <c r="C121" s="2"/>
      <c r="D121" s="8">
        <v>6521</v>
      </c>
      <c r="E121" s="5">
        <v>40989636.010000199</v>
      </c>
    </row>
    <row r="122" spans="1:8" ht="16">
      <c r="A122" s="9">
        <v>42614</v>
      </c>
      <c r="B122" s="2">
        <v>6401</v>
      </c>
      <c r="C122" s="2"/>
      <c r="D122" s="8">
        <v>6865</v>
      </c>
      <c r="E122" s="5">
        <v>42690619.610000104</v>
      </c>
    </row>
    <row r="123" spans="1:8" ht="16">
      <c r="A123" s="9">
        <v>42644</v>
      </c>
      <c r="B123" s="2">
        <v>6402</v>
      </c>
      <c r="C123" s="2"/>
      <c r="D123" s="8">
        <v>7209</v>
      </c>
      <c r="E123" s="5">
        <v>44774881.880000003</v>
      </c>
    </row>
    <row r="124" spans="1:8" ht="16">
      <c r="A124" s="9">
        <v>42675</v>
      </c>
      <c r="B124" s="2">
        <v>6403</v>
      </c>
      <c r="C124" s="2"/>
      <c r="D124" s="8">
        <v>7070</v>
      </c>
      <c r="E124" s="5">
        <v>43179398.819999903</v>
      </c>
    </row>
    <row r="125" spans="1:8" ht="16">
      <c r="A125" s="9">
        <v>42705</v>
      </c>
      <c r="B125" s="2">
        <v>6404</v>
      </c>
      <c r="C125" s="2"/>
      <c r="D125" s="8">
        <v>6791</v>
      </c>
      <c r="E125" s="5">
        <v>40802018.799999997</v>
      </c>
    </row>
    <row r="126" spans="1:8" ht="16">
      <c r="A126" s="9">
        <v>42736</v>
      </c>
      <c r="B126" s="2">
        <v>6405</v>
      </c>
      <c r="C126" s="2"/>
      <c r="D126" s="8">
        <v>7792</v>
      </c>
      <c r="E126" s="5">
        <v>47290755.109999903</v>
      </c>
      <c r="F126" t="s">
        <v>13</v>
      </c>
      <c r="G126">
        <v>1</v>
      </c>
      <c r="H126" s="3">
        <f>SUM(E126:E128)</f>
        <v>140814906.42000002</v>
      </c>
    </row>
    <row r="127" spans="1:8" ht="16">
      <c r="A127" s="9">
        <v>42767</v>
      </c>
      <c r="B127" s="2">
        <v>6406</v>
      </c>
      <c r="C127" s="2"/>
      <c r="D127" s="8">
        <v>7176</v>
      </c>
      <c r="E127" s="5">
        <v>43196976.099999897</v>
      </c>
      <c r="G127">
        <v>2</v>
      </c>
      <c r="H127" s="3">
        <f>SUM(E129:E131)</f>
        <v>127309943.2399998</v>
      </c>
    </row>
    <row r="128" spans="1:8" ht="16">
      <c r="A128" s="9">
        <v>42795</v>
      </c>
      <c r="B128" s="2">
        <v>6407</v>
      </c>
      <c r="C128" s="2"/>
      <c r="D128" s="8">
        <v>8528</v>
      </c>
      <c r="E128" s="5">
        <v>50327175.210000202</v>
      </c>
      <c r="G128">
        <v>3</v>
      </c>
      <c r="H128" s="3">
        <f>SUM(E132:E134)</f>
        <v>163669137.8800002</v>
      </c>
    </row>
    <row r="129" spans="1:8" ht="16">
      <c r="A129" s="9">
        <v>42826</v>
      </c>
      <c r="B129" s="2">
        <v>6408</v>
      </c>
      <c r="C129" s="2"/>
      <c r="D129" s="8">
        <v>7055</v>
      </c>
      <c r="E129" s="5">
        <v>40561005.169999801</v>
      </c>
      <c r="G129">
        <v>4</v>
      </c>
      <c r="H129" s="3">
        <f>SUM(E135:E137)</f>
        <v>174024939.2100004</v>
      </c>
    </row>
    <row r="130" spans="1:8" ht="16">
      <c r="A130" s="9">
        <v>42856</v>
      </c>
      <c r="B130" s="2">
        <v>6409</v>
      </c>
      <c r="C130" s="2"/>
      <c r="D130" s="8">
        <v>7652</v>
      </c>
      <c r="E130" s="5">
        <v>44869625.219999999</v>
      </c>
    </row>
    <row r="131" spans="1:8" ht="16">
      <c r="A131" s="9">
        <v>42887</v>
      </c>
      <c r="B131" s="2">
        <v>6410</v>
      </c>
      <c r="C131" s="2"/>
      <c r="D131" s="8">
        <v>7615</v>
      </c>
      <c r="E131" s="5">
        <v>41879312.850000001</v>
      </c>
    </row>
    <row r="132" spans="1:8" ht="16">
      <c r="A132" s="9">
        <v>42917</v>
      </c>
      <c r="B132" s="2">
        <v>6411</v>
      </c>
      <c r="C132" s="2"/>
      <c r="D132" s="8">
        <v>8006</v>
      </c>
      <c r="E132" s="5">
        <v>46572793.439999998</v>
      </c>
    </row>
    <row r="133" spans="1:8" ht="16">
      <c r="A133" s="9">
        <v>42948</v>
      </c>
      <c r="B133" s="2">
        <v>6412</v>
      </c>
      <c r="C133" s="2"/>
      <c r="D133" s="8">
        <v>9727</v>
      </c>
      <c r="E133" s="5">
        <v>52993063.469999999</v>
      </c>
    </row>
    <row r="134" spans="1:8" ht="16">
      <c r="A134" s="9">
        <v>42979</v>
      </c>
      <c r="B134" s="2">
        <v>6413</v>
      </c>
      <c r="C134" s="2"/>
      <c r="D134" s="8">
        <v>12195</v>
      </c>
      <c r="E134" s="5">
        <v>64103280.9700002</v>
      </c>
    </row>
    <row r="135" spans="1:8" ht="16">
      <c r="A135" s="9">
        <v>43009</v>
      </c>
      <c r="B135" s="2">
        <v>6414</v>
      </c>
      <c r="C135" s="2"/>
      <c r="D135" s="8">
        <v>13488</v>
      </c>
      <c r="E135" s="5">
        <v>72554600.770000294</v>
      </c>
    </row>
    <row r="136" spans="1:8" ht="16">
      <c r="A136" s="9">
        <v>43040</v>
      </c>
      <c r="B136" s="2">
        <v>6415</v>
      </c>
      <c r="C136" s="2"/>
      <c r="D136" s="8">
        <v>9692</v>
      </c>
      <c r="E136" s="5">
        <v>54133874.419999897</v>
      </c>
    </row>
    <row r="137" spans="1:8" ht="16">
      <c r="A137" s="9">
        <v>43070</v>
      </c>
      <c r="B137" s="2">
        <v>6416</v>
      </c>
      <c r="C137" s="2"/>
      <c r="D137" s="8">
        <v>8385</v>
      </c>
      <c r="E137" s="5">
        <v>47336464.020000197</v>
      </c>
    </row>
    <row r="138" spans="1:8" ht="16">
      <c r="A138" s="9">
        <v>43101</v>
      </c>
      <c r="B138" s="2">
        <v>6417</v>
      </c>
      <c r="C138" s="2"/>
      <c r="D138" s="8">
        <v>9695</v>
      </c>
      <c r="E138" s="5">
        <v>54798876.669999897</v>
      </c>
      <c r="F138" t="s">
        <v>14</v>
      </c>
      <c r="G138">
        <v>1</v>
      </c>
    </row>
    <row r="139" spans="1:8" ht="16">
      <c r="A139" s="9"/>
      <c r="B139" s="2"/>
      <c r="C139" s="2"/>
      <c r="D139" s="8"/>
      <c r="E139" s="5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workbookViewId="0">
      <selection activeCell="J1" activeCellId="1" sqref="P1:P1048576 J1:J1048576"/>
    </sheetView>
  </sheetViews>
  <sheetFormatPr baseColWidth="10" defaultRowHeight="15" x14ac:dyDescent="0"/>
  <cols>
    <col min="4" max="4" width="10.83203125" style="13"/>
    <col min="5" max="5" width="10.83203125" style="12"/>
    <col min="6" max="6" width="19" style="6" bestFit="1" customWidth="1"/>
    <col min="7" max="7" width="19" style="6" customWidth="1"/>
    <col min="10" max="11" width="14.6640625" bestFit="1" customWidth="1"/>
    <col min="12" max="12" width="16.33203125" style="3" bestFit="1" customWidth="1"/>
    <col min="13" max="13" width="13.83203125" bestFit="1" customWidth="1"/>
    <col min="15" max="15" width="16.83203125" bestFit="1" customWidth="1"/>
    <col min="16" max="16" width="18.33203125" bestFit="1" customWidth="1"/>
  </cols>
  <sheetData>
    <row r="1" spans="2:16">
      <c r="B1" s="15"/>
      <c r="C1" s="16" t="s">
        <v>16</v>
      </c>
      <c r="D1" s="16" t="s">
        <v>17</v>
      </c>
      <c r="E1" s="16" t="s">
        <v>18</v>
      </c>
      <c r="F1" s="17" t="s">
        <v>26</v>
      </c>
      <c r="G1" s="17" t="s">
        <v>28</v>
      </c>
      <c r="H1" s="16" t="s">
        <v>19</v>
      </c>
      <c r="I1" s="16" t="s">
        <v>20</v>
      </c>
      <c r="J1" s="16" t="s">
        <v>27</v>
      </c>
      <c r="K1" s="16" t="s">
        <v>29</v>
      </c>
      <c r="L1" s="18" t="s">
        <v>30</v>
      </c>
      <c r="M1" s="16" t="s">
        <v>31</v>
      </c>
      <c r="N1" s="16" t="s">
        <v>33</v>
      </c>
      <c r="O1" s="12" t="s">
        <v>35</v>
      </c>
      <c r="P1" s="16" t="s">
        <v>32</v>
      </c>
    </row>
    <row r="2" spans="2:16">
      <c r="B2" s="19" t="s">
        <v>21</v>
      </c>
      <c r="C2" s="20">
        <v>1</v>
      </c>
      <c r="D2" s="19" t="s">
        <v>3</v>
      </c>
      <c r="E2" s="16">
        <v>1</v>
      </c>
      <c r="F2" s="21">
        <v>142062187.4300001</v>
      </c>
      <c r="G2" s="22">
        <f>LOG(F2)</f>
        <v>8.1524784975207805</v>
      </c>
      <c r="H2" s="15"/>
      <c r="I2" s="15"/>
      <c r="J2" s="23">
        <v>54895238.520000197</v>
      </c>
      <c r="K2" s="24">
        <f>LOG(J2)</f>
        <v>7.7395346764324477</v>
      </c>
      <c r="L2" s="25">
        <v>0</v>
      </c>
      <c r="M2" s="15"/>
      <c r="O2" s="14">
        <v>1.0375390365286705</v>
      </c>
      <c r="P2" s="10">
        <f>J2/O2</f>
        <v>52909082.53791111</v>
      </c>
    </row>
    <row r="3" spans="2:16">
      <c r="B3" s="15"/>
      <c r="C3" s="20">
        <v>2</v>
      </c>
      <c r="D3" s="19"/>
      <c r="E3" s="16">
        <v>2</v>
      </c>
      <c r="F3" s="21">
        <v>112762612.16999999</v>
      </c>
      <c r="G3" s="22">
        <f t="shared" ref="G3:G21" si="0">LOG(F3)</f>
        <v>8.0521651278405439</v>
      </c>
      <c r="H3" s="15"/>
      <c r="I3" s="15"/>
      <c r="J3" s="23">
        <v>41537992.759999998</v>
      </c>
      <c r="K3" s="24">
        <f t="shared" ref="K3:K61" si="1">LOG(J3)</f>
        <v>7.6184455062983121</v>
      </c>
      <c r="L3" s="25">
        <v>0</v>
      </c>
      <c r="M3" s="15"/>
      <c r="O3" s="14">
        <v>0.97725217243642204</v>
      </c>
      <c r="P3" s="10">
        <f t="shared" ref="P3:P61" si="2">J3/O3</f>
        <v>42504886.590776414</v>
      </c>
    </row>
    <row r="4" spans="2:16">
      <c r="B4" s="15"/>
      <c r="C4" s="20">
        <v>3</v>
      </c>
      <c r="D4" s="19"/>
      <c r="E4" s="16">
        <v>3</v>
      </c>
      <c r="F4" s="21">
        <v>141406829.1800001</v>
      </c>
      <c r="G4" s="22">
        <f t="shared" si="0"/>
        <v>8.1504703840264465</v>
      </c>
      <c r="H4" s="15"/>
      <c r="I4" s="15"/>
      <c r="J4" s="23">
        <v>45628956.149999902</v>
      </c>
      <c r="K4" s="24">
        <f t="shared" si="1"/>
        <v>7.6592405335659892</v>
      </c>
      <c r="L4" s="25">
        <f>AVERAGE(J2:J4)</f>
        <v>47354062.476666696</v>
      </c>
      <c r="M4" s="26">
        <f>AVERAGE(L4:L5)</f>
        <v>44801185.769999996</v>
      </c>
      <c r="N4" s="14">
        <f>J4/M4</f>
        <v>1.0184765283724746</v>
      </c>
      <c r="O4" s="14">
        <v>1.062631606279715</v>
      </c>
      <c r="P4" s="10">
        <f t="shared" si="2"/>
        <v>42939581.206084564</v>
      </c>
    </row>
    <row r="5" spans="2:16">
      <c r="B5" s="15"/>
      <c r="C5" s="20">
        <v>4</v>
      </c>
      <c r="D5" s="19"/>
      <c r="E5" s="16">
        <v>4</v>
      </c>
      <c r="F5" s="21">
        <v>137993681.1099999</v>
      </c>
      <c r="G5" s="22">
        <f t="shared" si="0"/>
        <v>8.1398592000107346</v>
      </c>
      <c r="H5" s="15"/>
      <c r="I5" s="15"/>
      <c r="J5" s="23">
        <v>39577978.280000001</v>
      </c>
      <c r="K5" s="24">
        <f t="shared" si="1"/>
        <v>7.5974536058313404</v>
      </c>
      <c r="L5" s="25">
        <f>AVERAGE(J3:J5)</f>
        <v>42248309.063333303</v>
      </c>
      <c r="M5" s="26">
        <f t="shared" ref="M5:M60" si="3">AVERAGE(L5:L6)</f>
        <v>41820905.338333301</v>
      </c>
      <c r="N5" s="14">
        <f t="shared" ref="N5:N60" si="4">J5/M5</f>
        <v>0.94636828064366607</v>
      </c>
      <c r="O5" s="14">
        <v>0.94249431367660175</v>
      </c>
      <c r="P5" s="10">
        <f t="shared" si="2"/>
        <v>41992803.251628317</v>
      </c>
    </row>
    <row r="6" spans="2:16">
      <c r="B6" s="15"/>
      <c r="C6" s="20">
        <v>5</v>
      </c>
      <c r="D6" s="19" t="s">
        <v>4</v>
      </c>
      <c r="E6" s="16">
        <v>1</v>
      </c>
      <c r="F6" s="21">
        <v>135037081.66</v>
      </c>
      <c r="G6" s="22">
        <f t="shared" si="0"/>
        <v>8.1304530436724747</v>
      </c>
      <c r="H6" s="15"/>
      <c r="I6" s="15"/>
      <c r="J6" s="23">
        <v>38973570.409999996</v>
      </c>
      <c r="K6" s="24">
        <f t="shared" si="1"/>
        <v>7.5907701937919843</v>
      </c>
      <c r="L6" s="25">
        <f t="shared" ref="L6:L61" si="5">AVERAGE(J4:J6)</f>
        <v>41393501.6133333</v>
      </c>
      <c r="M6" s="26">
        <f t="shared" si="3"/>
        <v>39490519.50166665</v>
      </c>
      <c r="N6" s="14">
        <f t="shared" si="4"/>
        <v>0.9869095393479228</v>
      </c>
      <c r="O6" s="14">
        <v>0.97830678144081418</v>
      </c>
      <c r="P6" s="10">
        <f t="shared" si="2"/>
        <v>39837780.080192387</v>
      </c>
    </row>
    <row r="7" spans="2:16">
      <c r="B7" s="15"/>
      <c r="C7" s="20">
        <v>6</v>
      </c>
      <c r="D7" s="19"/>
      <c r="E7" s="16">
        <v>2</v>
      </c>
      <c r="F7" s="21">
        <v>130380993.9799999</v>
      </c>
      <c r="G7" s="22">
        <f t="shared" si="0"/>
        <v>8.1152142876290316</v>
      </c>
      <c r="H7" s="15"/>
      <c r="I7" s="15"/>
      <c r="J7" s="23">
        <v>34211063.479999997</v>
      </c>
      <c r="K7" s="24">
        <f t="shared" si="1"/>
        <v>7.5341665748081796</v>
      </c>
      <c r="L7" s="25">
        <f t="shared" si="5"/>
        <v>37587537.389999993</v>
      </c>
      <c r="M7" s="26">
        <f t="shared" si="3"/>
        <v>38724120.609999992</v>
      </c>
      <c r="N7" s="14">
        <f t="shared" si="4"/>
        <v>0.8834561751459229</v>
      </c>
      <c r="O7" s="14">
        <v>0.9555450090713723</v>
      </c>
      <c r="P7" s="10">
        <f t="shared" si="2"/>
        <v>35802670.889618635</v>
      </c>
    </row>
    <row r="8" spans="2:16">
      <c r="B8" s="15"/>
      <c r="C8" s="20">
        <v>7</v>
      </c>
      <c r="D8" s="19"/>
      <c r="E8" s="16">
        <v>3</v>
      </c>
      <c r="F8" s="21">
        <v>139610003.08000001</v>
      </c>
      <c r="G8" s="22">
        <f t="shared" si="0"/>
        <v>8.1449165366740193</v>
      </c>
      <c r="H8" s="15"/>
      <c r="I8" s="15"/>
      <c r="J8" s="23">
        <v>46397477.600000001</v>
      </c>
      <c r="K8" s="24">
        <f t="shared" si="1"/>
        <v>7.6664943707665598</v>
      </c>
      <c r="L8" s="25">
        <f t="shared" si="5"/>
        <v>39860703.829999991</v>
      </c>
      <c r="M8" s="26">
        <f t="shared" si="3"/>
        <v>41438425.268333331</v>
      </c>
      <c r="N8" s="14">
        <f t="shared" si="4"/>
        <v>1.1196727988468305</v>
      </c>
      <c r="O8" s="14">
        <v>1.0400052974243219</v>
      </c>
      <c r="P8" s="10">
        <f t="shared" si="2"/>
        <v>44612731.987912022</v>
      </c>
    </row>
    <row r="9" spans="2:16">
      <c r="B9" s="15"/>
      <c r="C9" s="20">
        <v>8</v>
      </c>
      <c r="D9" s="19"/>
      <c r="E9" s="16">
        <v>4</v>
      </c>
      <c r="F9" s="21">
        <v>133425941.33000031</v>
      </c>
      <c r="G9" s="22">
        <f t="shared" si="0"/>
        <v>8.125240275466501</v>
      </c>
      <c r="H9" s="15"/>
      <c r="I9" s="15"/>
      <c r="J9" s="23">
        <v>48439899.039999999</v>
      </c>
      <c r="K9" s="24">
        <f t="shared" si="1"/>
        <v>7.6852032293013908</v>
      </c>
      <c r="L9" s="25">
        <f t="shared" si="5"/>
        <v>43016146.706666671</v>
      </c>
      <c r="M9" s="26">
        <f t="shared" si="3"/>
        <v>45075878.216666684</v>
      </c>
      <c r="N9" s="14">
        <f t="shared" si="4"/>
        <v>1.0746301781889516</v>
      </c>
      <c r="O9" s="14">
        <v>1.0361612631257326</v>
      </c>
      <c r="P9" s="10">
        <f t="shared" si="2"/>
        <v>46749382.32478787</v>
      </c>
    </row>
    <row r="10" spans="2:16">
      <c r="B10" s="15"/>
      <c r="C10" s="20">
        <v>9</v>
      </c>
      <c r="D10" s="19" t="s">
        <v>5</v>
      </c>
      <c r="E10" s="16">
        <v>1</v>
      </c>
      <c r="F10" s="21">
        <v>137745747.0899995</v>
      </c>
      <c r="G10" s="22">
        <f t="shared" si="0"/>
        <v>8.1390781988569749</v>
      </c>
      <c r="H10" s="15"/>
      <c r="I10" s="15"/>
      <c r="J10" s="23">
        <v>46569452.540000103</v>
      </c>
      <c r="K10" s="24">
        <f t="shared" si="1"/>
        <v>7.6681011324945834</v>
      </c>
      <c r="L10" s="25">
        <f t="shared" si="5"/>
        <v>47135609.726666696</v>
      </c>
      <c r="M10" s="26">
        <f t="shared" si="3"/>
        <v>48667754.266666695</v>
      </c>
      <c r="N10" s="14">
        <f t="shared" si="4"/>
        <v>0.95688517462364697</v>
      </c>
      <c r="O10" s="14">
        <v>1.0234181609407917</v>
      </c>
      <c r="P10" s="10">
        <f t="shared" si="2"/>
        <v>45503836.376316078</v>
      </c>
    </row>
    <row r="11" spans="2:16">
      <c r="B11" s="15"/>
      <c r="C11" s="20">
        <v>10</v>
      </c>
      <c r="D11" s="19"/>
      <c r="E11" s="16">
        <v>2</v>
      </c>
      <c r="F11" s="21">
        <v>118490211.5200002</v>
      </c>
      <c r="G11" s="22">
        <f t="shared" si="0"/>
        <v>8.0736824747475033</v>
      </c>
      <c r="H11" s="15"/>
      <c r="I11" s="15"/>
      <c r="J11" s="23">
        <v>55590344.840000004</v>
      </c>
      <c r="K11" s="24">
        <f t="shared" si="1"/>
        <v>7.7449993680778588</v>
      </c>
      <c r="L11" s="25">
        <f t="shared" si="5"/>
        <v>50199898.806666702</v>
      </c>
      <c r="M11" s="26">
        <f t="shared" si="3"/>
        <v>49196384.163333356</v>
      </c>
      <c r="N11" s="14">
        <f t="shared" si="4"/>
        <v>1.129968102034461</v>
      </c>
      <c r="O11" s="14">
        <v>1.0775376250279787</v>
      </c>
      <c r="P11" s="10">
        <f t="shared" si="2"/>
        <v>51590165.901219994</v>
      </c>
    </row>
    <row r="12" spans="2:16">
      <c r="B12" s="15"/>
      <c r="C12" s="20">
        <v>11</v>
      </c>
      <c r="D12" s="19"/>
      <c r="E12" s="16">
        <v>3</v>
      </c>
      <c r="F12" s="21">
        <v>117074586.2100001</v>
      </c>
      <c r="G12" s="22">
        <f t="shared" si="0"/>
        <v>8.0684626314805428</v>
      </c>
      <c r="H12" s="15"/>
      <c r="I12" s="15"/>
      <c r="J12" s="23">
        <v>42418811.179999903</v>
      </c>
      <c r="K12" s="24">
        <f t="shared" si="1"/>
        <v>7.6275584929122546</v>
      </c>
      <c r="L12" s="25">
        <f t="shared" si="5"/>
        <v>48192869.520000003</v>
      </c>
      <c r="M12" s="26">
        <f t="shared" si="3"/>
        <v>47095381.61166665</v>
      </c>
      <c r="N12" s="14">
        <f t="shared" si="4"/>
        <v>0.90070002043452502</v>
      </c>
      <c r="O12" s="14">
        <v>0.9254539285076484</v>
      </c>
      <c r="P12" s="10">
        <f t="shared" si="2"/>
        <v>45835681.143417753</v>
      </c>
    </row>
    <row r="13" spans="2:16">
      <c r="B13" s="15"/>
      <c r="C13" s="20">
        <v>12</v>
      </c>
      <c r="D13" s="19"/>
      <c r="E13" s="16">
        <v>4</v>
      </c>
      <c r="F13" s="21">
        <v>110862957.95999992</v>
      </c>
      <c r="G13" s="22">
        <f t="shared" si="0"/>
        <v>8.0447864619216762</v>
      </c>
      <c r="H13" s="15"/>
      <c r="I13" s="15"/>
      <c r="J13" s="23">
        <v>39984525.090000004</v>
      </c>
      <c r="K13" s="24">
        <f t="shared" si="1"/>
        <v>7.6018919421185123</v>
      </c>
      <c r="L13" s="25">
        <f t="shared" si="5"/>
        <v>45997893.703333296</v>
      </c>
      <c r="M13" s="26">
        <f t="shared" si="3"/>
        <v>44089255.839999944</v>
      </c>
      <c r="N13" s="14">
        <f t="shared" si="4"/>
        <v>0.90689952298364884</v>
      </c>
      <c r="O13" s="14">
        <v>0.96078812483699627</v>
      </c>
      <c r="P13" s="10">
        <f t="shared" si="2"/>
        <v>41616381.443914734</v>
      </c>
    </row>
    <row r="14" spans="2:16">
      <c r="B14" s="19" t="s">
        <v>22</v>
      </c>
      <c r="C14" s="20">
        <v>1</v>
      </c>
      <c r="D14" s="19" t="s">
        <v>6</v>
      </c>
      <c r="E14" s="16">
        <v>1</v>
      </c>
      <c r="F14" s="21">
        <v>110604452.8500002</v>
      </c>
      <c r="G14" s="22">
        <f t="shared" si="0"/>
        <v>8.0437726116816606</v>
      </c>
      <c r="H14" s="15"/>
      <c r="I14" s="15"/>
      <c r="J14" s="23">
        <v>44138517.6599999</v>
      </c>
      <c r="K14" s="24">
        <f t="shared" si="1"/>
        <v>7.644817743803153</v>
      </c>
      <c r="L14" s="25">
        <f t="shared" si="5"/>
        <v>42180617.9766666</v>
      </c>
      <c r="M14" s="26">
        <f t="shared" si="3"/>
        <v>42049213.286666632</v>
      </c>
      <c r="N14" s="14">
        <f t="shared" si="4"/>
        <v>1.0496871215898769</v>
      </c>
      <c r="O14" s="14">
        <v>1.0375390365286705</v>
      </c>
      <c r="P14" s="10">
        <f t="shared" si="2"/>
        <v>42541548.901789404</v>
      </c>
    </row>
    <row r="15" spans="2:16">
      <c r="B15" s="15"/>
      <c r="C15" s="20">
        <v>2</v>
      </c>
      <c r="D15" s="19"/>
      <c r="E15" s="16">
        <v>2</v>
      </c>
      <c r="F15" s="21">
        <v>97414798.319999903</v>
      </c>
      <c r="G15" s="22">
        <f t="shared" si="0"/>
        <v>7.9886249357342791</v>
      </c>
      <c r="H15" s="15"/>
      <c r="I15" s="15"/>
      <c r="J15" s="23">
        <v>41630383.040000103</v>
      </c>
      <c r="K15" s="24">
        <f t="shared" si="1"/>
        <v>7.6194104068366473</v>
      </c>
      <c r="L15" s="25">
        <f t="shared" si="5"/>
        <v>41917808.596666671</v>
      </c>
      <c r="M15" s="26">
        <f t="shared" si="3"/>
        <v>43465084.575000003</v>
      </c>
      <c r="N15" s="14">
        <f t="shared" si="4"/>
        <v>0.95778907247185774</v>
      </c>
      <c r="O15" s="14">
        <v>0.97725217243642204</v>
      </c>
      <c r="P15" s="10">
        <f t="shared" si="2"/>
        <v>42599427.470403999</v>
      </c>
    </row>
    <row r="16" spans="2:16">
      <c r="B16" s="15"/>
      <c r="C16" s="20">
        <v>3</v>
      </c>
      <c r="D16" s="19"/>
      <c r="E16" s="16">
        <v>3</v>
      </c>
      <c r="F16" s="21">
        <v>117978752.66000021</v>
      </c>
      <c r="G16" s="22">
        <f t="shared" si="0"/>
        <v>8.0718038002435151</v>
      </c>
      <c r="H16" s="15"/>
      <c r="I16" s="15"/>
      <c r="J16" s="23">
        <v>49268180.960000001</v>
      </c>
      <c r="K16" s="24">
        <f t="shared" si="1"/>
        <v>7.6925665279006852</v>
      </c>
      <c r="L16" s="25">
        <f t="shared" si="5"/>
        <v>45012360.553333335</v>
      </c>
      <c r="M16" s="26">
        <f t="shared" si="3"/>
        <v>44877849.995000005</v>
      </c>
      <c r="N16" s="14">
        <f t="shared" si="4"/>
        <v>1.0978284602646771</v>
      </c>
      <c r="O16" s="14">
        <v>1.062631606279715</v>
      </c>
      <c r="P16" s="10">
        <f t="shared" si="2"/>
        <v>46364309.765346102</v>
      </c>
    </row>
    <row r="17" spans="2:16">
      <c r="B17" s="15"/>
      <c r="C17" s="20">
        <v>4</v>
      </c>
      <c r="D17" s="19"/>
      <c r="E17" s="16">
        <v>4</v>
      </c>
      <c r="F17" s="21">
        <v>128756299.4999999</v>
      </c>
      <c r="G17" s="22">
        <f t="shared" si="0"/>
        <v>8.1097684864212756</v>
      </c>
      <c r="H17" s="15"/>
      <c r="I17" s="15"/>
      <c r="J17" s="23">
        <v>43331454.309999898</v>
      </c>
      <c r="K17" s="24">
        <f t="shared" si="1"/>
        <v>7.6368032652681341</v>
      </c>
      <c r="L17" s="25">
        <f t="shared" si="5"/>
        <v>44743339.436666667</v>
      </c>
      <c r="M17" s="26">
        <f t="shared" si="3"/>
        <v>44995921.00833334</v>
      </c>
      <c r="N17" s="14">
        <f t="shared" si="4"/>
        <v>0.96300849808085542</v>
      </c>
      <c r="O17" s="14">
        <v>0.94249431367660175</v>
      </c>
      <c r="P17" s="10">
        <f t="shared" si="2"/>
        <v>45975295.215275146</v>
      </c>
    </row>
    <row r="18" spans="2:16">
      <c r="B18" s="15"/>
      <c r="C18" s="20">
        <v>5</v>
      </c>
      <c r="D18" s="19" t="s">
        <v>7</v>
      </c>
      <c r="E18" s="16">
        <v>1</v>
      </c>
      <c r="F18" s="21">
        <v>140814906.42000002</v>
      </c>
      <c r="G18" s="22">
        <f t="shared" si="0"/>
        <v>8.1486486308947832</v>
      </c>
      <c r="H18" s="15"/>
      <c r="I18" s="15"/>
      <c r="J18" s="23">
        <v>43145872.470000103</v>
      </c>
      <c r="K18" s="24">
        <f t="shared" si="1"/>
        <v>7.6349392554569642</v>
      </c>
      <c r="L18" s="25">
        <f t="shared" si="5"/>
        <v>45248502.580000006</v>
      </c>
      <c r="M18" s="26">
        <f t="shared" si="3"/>
        <v>44354416.953333318</v>
      </c>
      <c r="N18" s="14">
        <f t="shared" si="4"/>
        <v>0.97275255619739598</v>
      </c>
      <c r="O18" s="14">
        <v>0.97830678144081418</v>
      </c>
      <c r="P18" s="10">
        <f t="shared" si="2"/>
        <v>44102599.806633718</v>
      </c>
    </row>
    <row r="19" spans="2:16">
      <c r="B19" s="15"/>
      <c r="C19" s="20">
        <v>6</v>
      </c>
      <c r="D19" s="19"/>
      <c r="E19" s="16">
        <v>2</v>
      </c>
      <c r="F19" s="21">
        <v>127309943.2399998</v>
      </c>
      <c r="G19" s="22">
        <f t="shared" si="0"/>
        <v>8.1048623245148086</v>
      </c>
      <c r="H19" s="15"/>
      <c r="I19" s="15"/>
      <c r="J19" s="23">
        <v>43903667.199999899</v>
      </c>
      <c r="K19" s="24">
        <f t="shared" si="1"/>
        <v>7.6425007976500181</v>
      </c>
      <c r="L19" s="25">
        <f t="shared" si="5"/>
        <v>43460331.326666631</v>
      </c>
      <c r="M19" s="26">
        <f t="shared" si="3"/>
        <v>43980619.411666632</v>
      </c>
      <c r="N19" s="14">
        <f t="shared" si="4"/>
        <v>0.99825031541856091</v>
      </c>
      <c r="O19" s="14">
        <v>0.9555450090713723</v>
      </c>
      <c r="P19" s="10">
        <f t="shared" si="2"/>
        <v>45946205.341668643</v>
      </c>
    </row>
    <row r="20" spans="2:16">
      <c r="B20" s="15"/>
      <c r="C20" s="20">
        <v>7</v>
      </c>
      <c r="D20" s="19"/>
      <c r="E20" s="16">
        <v>3</v>
      </c>
      <c r="F20" s="21">
        <v>163669137.8800002</v>
      </c>
      <c r="G20" s="22">
        <f t="shared" si="0"/>
        <v>8.2139667947936044</v>
      </c>
      <c r="H20" s="15"/>
      <c r="I20" s="15"/>
      <c r="J20" s="23">
        <v>46453182.819999903</v>
      </c>
      <c r="K20" s="24">
        <f t="shared" si="1"/>
        <v>7.6670154757851412</v>
      </c>
      <c r="L20" s="25">
        <f t="shared" si="5"/>
        <v>44500907.496666633</v>
      </c>
      <c r="M20" s="26">
        <f t="shared" si="3"/>
        <v>44994312.586666599</v>
      </c>
      <c r="N20" s="14">
        <f t="shared" si="4"/>
        <v>1.0324234364181757</v>
      </c>
      <c r="O20" s="14">
        <v>1.0400052974243219</v>
      </c>
      <c r="P20" s="10">
        <f t="shared" si="2"/>
        <v>44666294.426620618</v>
      </c>
    </row>
    <row r="21" spans="2:16">
      <c r="B21" s="15"/>
      <c r="C21" s="20">
        <v>8</v>
      </c>
      <c r="D21" s="19"/>
      <c r="E21" s="16">
        <v>4</v>
      </c>
      <c r="F21" s="21">
        <v>174024939.2100004</v>
      </c>
      <c r="G21" s="22">
        <f t="shared" si="0"/>
        <v>8.2406114907260832</v>
      </c>
      <c r="H21" s="15"/>
      <c r="I21" s="15"/>
      <c r="J21" s="23">
        <v>46106303.009999901</v>
      </c>
      <c r="K21" s="24">
        <f t="shared" si="1"/>
        <v>7.6637603001260217</v>
      </c>
      <c r="L21" s="25">
        <f t="shared" si="5"/>
        <v>45487717.676666565</v>
      </c>
      <c r="M21" s="26">
        <f t="shared" si="3"/>
        <v>46012192.68499995</v>
      </c>
      <c r="N21" s="14">
        <f t="shared" si="4"/>
        <v>1.0020453344974065</v>
      </c>
      <c r="O21" s="14">
        <v>1.0361612631257326</v>
      </c>
      <c r="P21" s="10">
        <f t="shared" si="2"/>
        <v>44497227.073432051</v>
      </c>
    </row>
    <row r="22" spans="2:16">
      <c r="B22" s="15"/>
      <c r="C22" s="20">
        <v>9</v>
      </c>
      <c r="D22" s="19"/>
      <c r="E22" s="16"/>
      <c r="F22" s="21"/>
      <c r="G22" s="21"/>
      <c r="H22" s="15"/>
      <c r="I22" s="15"/>
      <c r="J22" s="23">
        <v>47050517.250000201</v>
      </c>
      <c r="K22" s="24">
        <f t="shared" si="1"/>
        <v>7.6725644022071879</v>
      </c>
      <c r="L22" s="25">
        <f t="shared" si="5"/>
        <v>46536667.693333335</v>
      </c>
      <c r="M22" s="26">
        <f t="shared" si="3"/>
        <v>46925654.360000037</v>
      </c>
      <c r="N22" s="14">
        <f t="shared" si="4"/>
        <v>1.0026608662511609</v>
      </c>
      <c r="O22" s="14">
        <v>1.0234181609407917</v>
      </c>
      <c r="P22" s="10">
        <f t="shared" si="2"/>
        <v>45973893.21951092</v>
      </c>
    </row>
    <row r="23" spans="2:16">
      <c r="B23" s="15"/>
      <c r="C23" s="20">
        <v>10</v>
      </c>
      <c r="D23" s="19"/>
      <c r="E23" s="16"/>
      <c r="F23" s="21"/>
      <c r="G23" s="21"/>
      <c r="H23" s="15"/>
      <c r="I23" s="15"/>
      <c r="J23" s="23">
        <v>48787102.820000097</v>
      </c>
      <c r="K23" s="24">
        <f t="shared" si="1"/>
        <v>7.6883050286749688</v>
      </c>
      <c r="L23" s="25">
        <f t="shared" si="5"/>
        <v>47314641.026666738</v>
      </c>
      <c r="M23" s="26">
        <f t="shared" si="3"/>
        <v>46366428.400000095</v>
      </c>
      <c r="N23" s="14">
        <f t="shared" si="4"/>
        <v>1.0522074807901314</v>
      </c>
      <c r="O23" s="14">
        <v>1.0775376250279787</v>
      </c>
      <c r="P23" s="10">
        <f t="shared" si="2"/>
        <v>45276472.66027794</v>
      </c>
    </row>
    <row r="24" spans="2:16">
      <c r="B24" s="15"/>
      <c r="C24" s="20">
        <v>11</v>
      </c>
      <c r="D24" s="19"/>
      <c r="E24" s="16" t="s">
        <v>34</v>
      </c>
      <c r="F24" s="21" t="s">
        <v>35</v>
      </c>
      <c r="G24" s="21"/>
      <c r="H24" s="15"/>
      <c r="I24" s="15"/>
      <c r="J24" s="23">
        <v>40417027.250000097</v>
      </c>
      <c r="K24" s="24">
        <f t="shared" si="1"/>
        <v>7.6065643671604963</v>
      </c>
      <c r="L24" s="25">
        <f t="shared" si="5"/>
        <v>45418215.77333346</v>
      </c>
      <c r="M24" s="26">
        <f t="shared" si="3"/>
        <v>44946764.77500011</v>
      </c>
      <c r="N24" s="14">
        <f t="shared" si="4"/>
        <v>0.89921994279954265</v>
      </c>
      <c r="O24" s="14">
        <v>0.9254539285076484</v>
      </c>
      <c r="P24" s="10">
        <f t="shared" si="2"/>
        <v>43672651.879251353</v>
      </c>
    </row>
    <row r="25" spans="2:16">
      <c r="B25" s="15"/>
      <c r="C25" s="20">
        <v>12</v>
      </c>
      <c r="D25" s="19"/>
      <c r="E25" s="27">
        <v>1</v>
      </c>
      <c r="F25" s="28">
        <f>AVERAGEIF($C$4:$C$60,E25,$N$4:$N$60)</f>
        <v>1.0375390365286705</v>
      </c>
      <c r="G25" s="21"/>
      <c r="H25" s="15"/>
      <c r="I25" s="15"/>
      <c r="J25" s="23">
        <v>44221811.260000102</v>
      </c>
      <c r="K25" s="24">
        <f t="shared" si="1"/>
        <v>7.6456365266667952</v>
      </c>
      <c r="L25" s="25">
        <f t="shared" si="5"/>
        <v>44475313.776666768</v>
      </c>
      <c r="M25" s="26">
        <f t="shared" si="3"/>
        <v>43793193.546666712</v>
      </c>
      <c r="N25" s="14">
        <f t="shared" si="4"/>
        <v>1.0097873134754753</v>
      </c>
      <c r="O25" s="14">
        <v>0.96078812483699627</v>
      </c>
      <c r="P25" s="10">
        <f t="shared" si="2"/>
        <v>46026600.575962164</v>
      </c>
    </row>
    <row r="26" spans="2:16">
      <c r="B26" s="19" t="s">
        <v>23</v>
      </c>
      <c r="C26" s="20">
        <v>1</v>
      </c>
      <c r="D26" s="19"/>
      <c r="E26" s="27">
        <v>2</v>
      </c>
      <c r="F26" s="28">
        <f t="shared" ref="F26:F36" si="6">AVERAGEIF($C$4:$C$60,E26,$N$4:$N$60)</f>
        <v>0.97725217243642204</v>
      </c>
      <c r="G26" s="21"/>
      <c r="H26" s="15"/>
      <c r="I26" s="15"/>
      <c r="J26" s="23">
        <v>44694381.439999796</v>
      </c>
      <c r="K26" s="24">
        <f t="shared" si="1"/>
        <v>7.6502529311191445</v>
      </c>
      <c r="L26" s="25">
        <f t="shared" si="5"/>
        <v>43111073.316666663</v>
      </c>
      <c r="M26" s="26">
        <f t="shared" si="3"/>
        <v>43898019.313333303</v>
      </c>
      <c r="N26" s="14">
        <f t="shared" si="4"/>
        <v>1.0181411858467293</v>
      </c>
      <c r="O26" s="14">
        <v>1.0375390365286705</v>
      </c>
      <c r="P26" s="10">
        <f t="shared" si="2"/>
        <v>43077301.061881296</v>
      </c>
    </row>
    <row r="27" spans="2:16">
      <c r="B27" s="15"/>
      <c r="C27" s="20">
        <v>2</v>
      </c>
      <c r="D27" s="19"/>
      <c r="E27" s="27">
        <v>3</v>
      </c>
      <c r="F27" s="28">
        <f t="shared" si="6"/>
        <v>1.062631606279715</v>
      </c>
      <c r="G27" s="21"/>
      <c r="H27" s="15"/>
      <c r="I27" s="15"/>
      <c r="J27" s="23">
        <v>45138703.2299999</v>
      </c>
      <c r="K27" s="24">
        <f t="shared" si="1"/>
        <v>7.6545490782653376</v>
      </c>
      <c r="L27" s="25">
        <f t="shared" si="5"/>
        <v>44684965.309999935</v>
      </c>
      <c r="M27" s="26">
        <f t="shared" si="3"/>
        <v>45300107.169999883</v>
      </c>
      <c r="N27" s="14">
        <f t="shared" si="4"/>
        <v>0.99643700754626752</v>
      </c>
      <c r="O27" s="14">
        <v>0.97725217243642204</v>
      </c>
      <c r="P27" s="10">
        <f t="shared" si="2"/>
        <v>46189412.009658672</v>
      </c>
    </row>
    <row r="28" spans="2:16">
      <c r="B28" s="15"/>
      <c r="C28" s="20">
        <v>3</v>
      </c>
      <c r="D28" s="19"/>
      <c r="E28" s="27">
        <v>4</v>
      </c>
      <c r="F28" s="28">
        <f t="shared" si="6"/>
        <v>0.94249431367660175</v>
      </c>
      <c r="G28" s="21"/>
      <c r="H28" s="15"/>
      <c r="I28" s="15"/>
      <c r="J28" s="23">
        <v>47912662.419999801</v>
      </c>
      <c r="K28" s="24">
        <f t="shared" si="1"/>
        <v>7.6804503044876133</v>
      </c>
      <c r="L28" s="25">
        <f t="shared" si="5"/>
        <v>45915249.02999983</v>
      </c>
      <c r="M28" s="26">
        <f t="shared" si="3"/>
        <v>45476057.624999866</v>
      </c>
      <c r="N28" s="14">
        <f t="shared" si="4"/>
        <v>1.0535799478286447</v>
      </c>
      <c r="O28" s="14">
        <v>1.062631606279715</v>
      </c>
      <c r="P28" s="10">
        <f t="shared" si="2"/>
        <v>45088685.614897683</v>
      </c>
    </row>
    <row r="29" spans="2:16">
      <c r="B29" s="15"/>
      <c r="C29" s="20">
        <v>4</v>
      </c>
      <c r="D29" s="19"/>
      <c r="E29" s="27">
        <v>5</v>
      </c>
      <c r="F29" s="28">
        <f t="shared" si="6"/>
        <v>0.97830678144081418</v>
      </c>
      <c r="G29" s="21"/>
      <c r="H29" s="15"/>
      <c r="I29" s="15"/>
      <c r="J29" s="23">
        <v>42059233.009999998</v>
      </c>
      <c r="K29" s="24">
        <f t="shared" si="1"/>
        <v>7.6238613486507818</v>
      </c>
      <c r="L29" s="25">
        <f t="shared" si="5"/>
        <v>45036866.219999902</v>
      </c>
      <c r="M29" s="26">
        <f t="shared" si="3"/>
        <v>43983619.754999936</v>
      </c>
      <c r="N29" s="14">
        <f t="shared" si="4"/>
        <v>0.95624764956319497</v>
      </c>
      <c r="O29" s="14">
        <v>0.94249431367660175</v>
      </c>
      <c r="P29" s="10">
        <f t="shared" si="2"/>
        <v>44625450.148266666</v>
      </c>
    </row>
    <row r="30" spans="2:16">
      <c r="B30" s="15"/>
      <c r="C30" s="20">
        <v>5</v>
      </c>
      <c r="D30" s="19"/>
      <c r="E30" s="27">
        <v>6</v>
      </c>
      <c r="F30" s="28">
        <f t="shared" si="6"/>
        <v>0.9555450090713723</v>
      </c>
      <c r="G30" s="21"/>
      <c r="H30" s="15"/>
      <c r="I30" s="15"/>
      <c r="J30" s="23">
        <v>38819224.440000102</v>
      </c>
      <c r="K30" s="24">
        <f t="shared" si="1"/>
        <v>7.5890468544734428</v>
      </c>
      <c r="L30" s="25">
        <f t="shared" si="5"/>
        <v>42930373.289999969</v>
      </c>
      <c r="M30" s="26">
        <f t="shared" si="3"/>
        <v>41213555.231666684</v>
      </c>
      <c r="N30" s="14">
        <f t="shared" si="4"/>
        <v>0.94190428905713808</v>
      </c>
      <c r="O30" s="14">
        <v>0.97830678144081418</v>
      </c>
      <c r="P30" s="10">
        <f t="shared" si="2"/>
        <v>39680011.604160175</v>
      </c>
    </row>
    <row r="31" spans="2:16">
      <c r="B31" s="15"/>
      <c r="C31" s="20">
        <v>6</v>
      </c>
      <c r="D31" s="19"/>
      <c r="E31" s="27">
        <v>7</v>
      </c>
      <c r="F31" s="28">
        <f t="shared" si="6"/>
        <v>1.0400052974243219</v>
      </c>
      <c r="G31" s="21"/>
      <c r="H31" s="15"/>
      <c r="I31" s="15"/>
      <c r="J31" s="23">
        <v>37611754.070000097</v>
      </c>
      <c r="K31" s="24">
        <f t="shared" si="1"/>
        <v>7.5753235877472678</v>
      </c>
      <c r="L31" s="25">
        <f t="shared" si="5"/>
        <v>39496737.173333399</v>
      </c>
      <c r="M31" s="26">
        <f t="shared" si="3"/>
        <v>39067683.88666673</v>
      </c>
      <c r="N31" s="14">
        <f t="shared" si="4"/>
        <v>0.96273314228480478</v>
      </c>
      <c r="O31" s="14">
        <v>0.9555450090713723</v>
      </c>
      <c r="P31" s="10">
        <f t="shared" si="2"/>
        <v>39361572.414628953</v>
      </c>
    </row>
    <row r="32" spans="2:16">
      <c r="B32" s="15"/>
      <c r="C32" s="20">
        <v>7</v>
      </c>
      <c r="D32" s="19"/>
      <c r="E32" s="27">
        <v>8</v>
      </c>
      <c r="F32" s="28">
        <f t="shared" si="6"/>
        <v>1.0361612631257326</v>
      </c>
      <c r="G32" s="21"/>
      <c r="H32" s="15"/>
      <c r="I32" s="15"/>
      <c r="J32" s="23">
        <v>39484913.289999999</v>
      </c>
      <c r="K32" s="24">
        <f t="shared" si="1"/>
        <v>7.5964311886270135</v>
      </c>
      <c r="L32" s="25">
        <f t="shared" si="5"/>
        <v>38638630.600000061</v>
      </c>
      <c r="M32" s="26">
        <f t="shared" si="3"/>
        <v>38397502.425000079</v>
      </c>
      <c r="N32" s="14">
        <f t="shared" si="4"/>
        <v>1.0283198332267549</v>
      </c>
      <c r="O32" s="14">
        <v>1.0400052974243219</v>
      </c>
      <c r="P32" s="10">
        <f t="shared" si="2"/>
        <v>37966069.391942881</v>
      </c>
    </row>
    <row r="33" spans="2:16">
      <c r="B33" s="15"/>
      <c r="C33" s="20">
        <v>8</v>
      </c>
      <c r="D33" s="19"/>
      <c r="E33" s="27">
        <v>9</v>
      </c>
      <c r="F33" s="28">
        <f t="shared" si="6"/>
        <v>1.0234181609407917</v>
      </c>
      <c r="G33" s="21"/>
      <c r="H33" s="15"/>
      <c r="I33" s="15"/>
      <c r="J33" s="23">
        <v>37372455.390000202</v>
      </c>
      <c r="K33" s="24">
        <f t="shared" si="1"/>
        <v>7.5725516321631767</v>
      </c>
      <c r="L33" s="25">
        <f t="shared" si="5"/>
        <v>38156374.250000097</v>
      </c>
      <c r="M33" s="26">
        <f t="shared" si="3"/>
        <v>38590618.160000063</v>
      </c>
      <c r="N33" s="14">
        <f t="shared" si="4"/>
        <v>0.96843370673801454</v>
      </c>
      <c r="O33" s="14">
        <v>1.0361612631257326</v>
      </c>
      <c r="P33" s="10">
        <f t="shared" si="2"/>
        <v>36068184.287512064</v>
      </c>
    </row>
    <row r="34" spans="2:16">
      <c r="B34" s="15"/>
      <c r="C34" s="20">
        <v>9</v>
      </c>
      <c r="D34" s="19"/>
      <c r="E34" s="27">
        <v>10</v>
      </c>
      <c r="F34" s="28">
        <f t="shared" si="6"/>
        <v>1.0775376250279787</v>
      </c>
      <c r="G34" s="21"/>
      <c r="H34" s="15"/>
      <c r="I34" s="15"/>
      <c r="J34" s="23">
        <v>40217217.529999897</v>
      </c>
      <c r="K34" s="24">
        <f t="shared" si="1"/>
        <v>7.6044120201849212</v>
      </c>
      <c r="L34" s="25">
        <f t="shared" si="5"/>
        <v>39024862.07000003</v>
      </c>
      <c r="M34" s="26">
        <f t="shared" si="3"/>
        <v>39062669.083333351</v>
      </c>
      <c r="N34" s="14">
        <f t="shared" si="4"/>
        <v>1.0295563122991807</v>
      </c>
      <c r="O34" s="14">
        <v>1.0234181609407917</v>
      </c>
      <c r="P34" s="10">
        <f t="shared" si="2"/>
        <v>39296955.110733666</v>
      </c>
    </row>
    <row r="35" spans="2:16">
      <c r="B35" s="15"/>
      <c r="C35" s="20">
        <v>10</v>
      </c>
      <c r="D35" s="19"/>
      <c r="E35" s="27">
        <v>11</v>
      </c>
      <c r="F35" s="28">
        <f t="shared" si="6"/>
        <v>0.9254539285076484</v>
      </c>
      <c r="G35" s="21"/>
      <c r="H35" s="15"/>
      <c r="I35" s="15"/>
      <c r="J35" s="23">
        <v>39711755.3699999</v>
      </c>
      <c r="K35" s="24">
        <f t="shared" si="1"/>
        <v>7.5989190845117669</v>
      </c>
      <c r="L35" s="25">
        <f t="shared" si="5"/>
        <v>39100476.096666671</v>
      </c>
      <c r="M35" s="26">
        <f t="shared" si="3"/>
        <v>38766201.678333297</v>
      </c>
      <c r="N35" s="14">
        <f t="shared" si="4"/>
        <v>1.0243911874449922</v>
      </c>
      <c r="O35" s="14">
        <v>1.0775376250279787</v>
      </c>
      <c r="P35" s="10">
        <f t="shared" si="2"/>
        <v>36854170.515826553</v>
      </c>
    </row>
    <row r="36" spans="2:16">
      <c r="B36" s="15"/>
      <c r="C36" s="20">
        <v>11</v>
      </c>
      <c r="D36" s="19"/>
      <c r="E36" s="27">
        <v>12</v>
      </c>
      <c r="F36" s="28">
        <f t="shared" si="6"/>
        <v>0.96078812483699627</v>
      </c>
      <c r="G36" s="21"/>
      <c r="H36" s="15"/>
      <c r="I36" s="15"/>
      <c r="J36" s="23">
        <v>35366808.880000003</v>
      </c>
      <c r="K36" s="24">
        <f t="shared" si="1"/>
        <v>7.5485958755249882</v>
      </c>
      <c r="L36" s="25">
        <f t="shared" si="5"/>
        <v>38431927.259999931</v>
      </c>
      <c r="M36" s="26">
        <f t="shared" si="3"/>
        <v>37693123.289999947</v>
      </c>
      <c r="N36" s="14">
        <f t="shared" si="4"/>
        <v>0.93828278988445835</v>
      </c>
      <c r="O36" s="14">
        <v>0.9254539285076484</v>
      </c>
      <c r="P36" s="10">
        <f t="shared" si="2"/>
        <v>38215634.285578281</v>
      </c>
    </row>
    <row r="37" spans="2:16">
      <c r="B37" s="15"/>
      <c r="C37" s="20">
        <v>12</v>
      </c>
      <c r="D37" s="19"/>
      <c r="E37" s="16"/>
      <c r="F37" s="21"/>
      <c r="G37" s="21"/>
      <c r="H37" s="15"/>
      <c r="I37" s="15"/>
      <c r="J37" s="23">
        <v>35784393.710000001</v>
      </c>
      <c r="K37" s="24">
        <f t="shared" si="1"/>
        <v>7.5536936634213587</v>
      </c>
      <c r="L37" s="25">
        <f t="shared" si="5"/>
        <v>36954319.31999997</v>
      </c>
      <c r="M37" s="26">
        <f t="shared" si="3"/>
        <v>36329934.394999981</v>
      </c>
      <c r="N37" s="14">
        <f t="shared" si="4"/>
        <v>0.98498371400651186</v>
      </c>
      <c r="O37" s="14">
        <v>0.96078812483699627</v>
      </c>
      <c r="P37" s="10">
        <f t="shared" si="2"/>
        <v>37244833.470512606</v>
      </c>
    </row>
    <row r="38" spans="2:16">
      <c r="B38" s="19" t="s">
        <v>24</v>
      </c>
      <c r="C38" s="20">
        <v>1</v>
      </c>
      <c r="D38" s="19"/>
      <c r="E38" s="16"/>
      <c r="F38" s="21"/>
      <c r="G38" s="21"/>
      <c r="H38" s="15"/>
      <c r="I38" s="15"/>
      <c r="J38" s="23">
        <v>35965445.82</v>
      </c>
      <c r="K38" s="24">
        <f t="shared" si="1"/>
        <v>7.5558854480919946</v>
      </c>
      <c r="L38" s="25">
        <f t="shared" si="5"/>
        <v>35705549.469999999</v>
      </c>
      <c r="M38" s="26">
        <f t="shared" si="3"/>
        <v>35906156.828333333</v>
      </c>
      <c r="N38" s="14">
        <f t="shared" si="4"/>
        <v>1.0016512207627826</v>
      </c>
      <c r="O38" s="14">
        <v>1.0375390365286705</v>
      </c>
      <c r="P38" s="10">
        <f t="shared" si="2"/>
        <v>34664185.687249713</v>
      </c>
    </row>
    <row r="39" spans="2:16">
      <c r="B39" s="15"/>
      <c r="C39" s="20">
        <v>2</v>
      </c>
      <c r="D39" s="19"/>
      <c r="E39" s="16"/>
      <c r="F39" s="21"/>
      <c r="G39" s="21"/>
      <c r="H39" s="15"/>
      <c r="I39" s="15"/>
      <c r="J39" s="23">
        <v>36570453.030000001</v>
      </c>
      <c r="K39" s="24">
        <f t="shared" si="1"/>
        <v>7.5631303403547383</v>
      </c>
      <c r="L39" s="25">
        <f t="shared" si="5"/>
        <v>36106764.186666667</v>
      </c>
      <c r="M39" s="26">
        <f t="shared" si="3"/>
        <v>36487457.568333372</v>
      </c>
      <c r="N39" s="14">
        <f t="shared" si="4"/>
        <v>1.002274629891962</v>
      </c>
      <c r="O39" s="14">
        <v>0.97725217243642204</v>
      </c>
      <c r="P39" s="10">
        <f t="shared" si="2"/>
        <v>37421715.767410278</v>
      </c>
    </row>
    <row r="40" spans="2:16">
      <c r="B40" s="15"/>
      <c r="C40" s="20">
        <v>3</v>
      </c>
      <c r="D40" s="19"/>
      <c r="E40" s="16"/>
      <c r="F40" s="21"/>
      <c r="G40" s="21"/>
      <c r="H40" s="15"/>
      <c r="I40" s="15"/>
      <c r="J40" s="23">
        <v>38068554.000000201</v>
      </c>
      <c r="K40" s="24">
        <f t="shared" si="1"/>
        <v>7.5805663808399144</v>
      </c>
      <c r="L40" s="25">
        <f t="shared" si="5"/>
        <v>36868150.95000007</v>
      </c>
      <c r="M40" s="26">
        <f t="shared" si="3"/>
        <v>36435289.258333385</v>
      </c>
      <c r="N40" s="14">
        <f t="shared" si="4"/>
        <v>1.0448264519072883</v>
      </c>
      <c r="O40" s="14">
        <v>1.062631606279715</v>
      </c>
      <c r="P40" s="10">
        <f t="shared" si="2"/>
        <v>35824789.866055869</v>
      </c>
    </row>
    <row r="41" spans="2:16">
      <c r="B41" s="15"/>
      <c r="C41" s="20">
        <v>4</v>
      </c>
      <c r="D41" s="19"/>
      <c r="E41" s="16"/>
      <c r="F41" s="21"/>
      <c r="G41" s="21"/>
      <c r="H41" s="15"/>
      <c r="I41" s="15"/>
      <c r="J41" s="23">
        <v>33368275.669999901</v>
      </c>
      <c r="K41" s="24">
        <f t="shared" si="1"/>
        <v>7.5233337647503031</v>
      </c>
      <c r="L41" s="25">
        <f t="shared" si="5"/>
        <v>36002427.5666667</v>
      </c>
      <c r="M41" s="26">
        <f t="shared" si="3"/>
        <v>35311580.853333369</v>
      </c>
      <c r="N41" s="14">
        <f t="shared" si="4"/>
        <v>0.94496691633815588</v>
      </c>
      <c r="O41" s="14">
        <v>0.94249431367660175</v>
      </c>
      <c r="P41" s="10">
        <f t="shared" si="2"/>
        <v>35404219.617869824</v>
      </c>
    </row>
    <row r="42" spans="2:16">
      <c r="B42" s="15"/>
      <c r="C42" s="20">
        <v>5</v>
      </c>
      <c r="D42" s="19"/>
      <c r="E42" s="16"/>
      <c r="F42" s="21"/>
      <c r="G42" s="21"/>
      <c r="H42" s="15"/>
      <c r="I42" s="15"/>
      <c r="J42" s="23">
        <v>32425372.75</v>
      </c>
      <c r="K42" s="24">
        <f t="shared" si="1"/>
        <v>7.5108849772723136</v>
      </c>
      <c r="L42" s="25">
        <f t="shared" si="5"/>
        <v>34620734.140000038</v>
      </c>
      <c r="M42" s="26">
        <f t="shared" si="3"/>
        <v>33546166.790000003</v>
      </c>
      <c r="N42" s="14">
        <f t="shared" si="4"/>
        <v>0.96658950493461127</v>
      </c>
      <c r="O42" s="14">
        <v>0.97830678144081418</v>
      </c>
      <c r="P42" s="10">
        <f t="shared" si="2"/>
        <v>33144381.052173741</v>
      </c>
    </row>
    <row r="43" spans="2:16">
      <c r="B43" s="15"/>
      <c r="C43" s="20">
        <v>6</v>
      </c>
      <c r="D43" s="19"/>
      <c r="E43" s="16"/>
      <c r="F43" s="21"/>
      <c r="G43" s="21"/>
      <c r="H43" s="15"/>
      <c r="I43" s="15"/>
      <c r="J43" s="23">
        <v>31621149.899999999</v>
      </c>
      <c r="K43" s="24">
        <f t="shared" si="1"/>
        <v>7.4999776589593905</v>
      </c>
      <c r="L43" s="25">
        <f t="shared" si="5"/>
        <v>32471599.439999968</v>
      </c>
      <c r="M43" s="26">
        <f t="shared" si="3"/>
        <v>32626636.334999971</v>
      </c>
      <c r="N43" s="14">
        <f t="shared" si="4"/>
        <v>0.96918203811523951</v>
      </c>
      <c r="O43" s="14">
        <v>0.9555450090713723</v>
      </c>
      <c r="P43" s="10">
        <f t="shared" si="2"/>
        <v>33092266.298089292</v>
      </c>
    </row>
    <row r="44" spans="2:16">
      <c r="B44" s="15"/>
      <c r="C44" s="20">
        <v>7</v>
      </c>
      <c r="D44" s="19"/>
      <c r="E44" s="16"/>
      <c r="F44" s="21"/>
      <c r="G44" s="21"/>
      <c r="H44" s="15"/>
      <c r="I44" s="15"/>
      <c r="J44" s="23">
        <v>34298497.039999902</v>
      </c>
      <c r="K44" s="24">
        <f t="shared" si="1"/>
        <v>7.5352750896773006</v>
      </c>
      <c r="L44" s="25">
        <f t="shared" si="5"/>
        <v>32781673.229999971</v>
      </c>
      <c r="M44" s="26">
        <f t="shared" si="3"/>
        <v>34209050.440000005</v>
      </c>
      <c r="N44" s="14">
        <f t="shared" si="4"/>
        <v>1.0026147057240533</v>
      </c>
      <c r="O44" s="14">
        <v>1.0400052974243219</v>
      </c>
      <c r="P44" s="10">
        <f t="shared" si="2"/>
        <v>32979156.091746449</v>
      </c>
    </row>
    <row r="45" spans="2:16">
      <c r="B45" s="15"/>
      <c r="C45" s="20">
        <v>8</v>
      </c>
      <c r="D45" s="19"/>
      <c r="E45" s="16"/>
      <c r="F45" s="21"/>
      <c r="G45" s="21"/>
      <c r="H45" s="15"/>
      <c r="I45" s="15"/>
      <c r="J45" s="23">
        <v>40989636.010000199</v>
      </c>
      <c r="K45" s="24">
        <f t="shared" si="1"/>
        <v>7.6126740617770956</v>
      </c>
      <c r="L45" s="25">
        <f t="shared" si="5"/>
        <v>35636427.650000036</v>
      </c>
      <c r="M45" s="26">
        <f t="shared" si="3"/>
        <v>37481339.26833339</v>
      </c>
      <c r="N45" s="14">
        <f t="shared" si="4"/>
        <v>1.093601157540036</v>
      </c>
      <c r="O45" s="14">
        <v>1.0361612631257326</v>
      </c>
      <c r="P45" s="10">
        <f t="shared" si="2"/>
        <v>39559127.974297114</v>
      </c>
    </row>
    <row r="46" spans="2:16">
      <c r="B46" s="15"/>
      <c r="C46" s="20">
        <v>9</v>
      </c>
      <c r="D46" s="19"/>
      <c r="E46" s="16"/>
      <c r="F46" s="21"/>
      <c r="G46" s="21"/>
      <c r="H46" s="15"/>
      <c r="I46" s="15"/>
      <c r="J46" s="23">
        <v>42690619.610000104</v>
      </c>
      <c r="K46" s="24">
        <f t="shared" si="1"/>
        <v>7.6303324581829859</v>
      </c>
      <c r="L46" s="25">
        <f t="shared" si="5"/>
        <v>39326250.886666737</v>
      </c>
      <c r="M46" s="26">
        <f t="shared" si="3"/>
        <v>41072315.026666753</v>
      </c>
      <c r="N46" s="14">
        <f t="shared" si="4"/>
        <v>1.0394013481412636</v>
      </c>
      <c r="O46" s="14">
        <v>1.0234181609407917</v>
      </c>
      <c r="P46" s="10">
        <f t="shared" si="2"/>
        <v>41713760.063390061</v>
      </c>
    </row>
    <row r="47" spans="2:16">
      <c r="B47" s="15"/>
      <c r="C47" s="20">
        <v>10</v>
      </c>
      <c r="D47" s="19"/>
      <c r="E47" s="16"/>
      <c r="F47" s="21"/>
      <c r="G47" s="21"/>
      <c r="H47" s="15"/>
      <c r="I47" s="15"/>
      <c r="J47" s="23">
        <v>44774881.880000003</v>
      </c>
      <c r="K47" s="24">
        <f t="shared" si="1"/>
        <v>7.6510344488162811</v>
      </c>
      <c r="L47" s="25">
        <f t="shared" si="5"/>
        <v>42818379.166666768</v>
      </c>
      <c r="M47" s="26">
        <f t="shared" si="3"/>
        <v>43183339.63500005</v>
      </c>
      <c r="N47" s="14">
        <f t="shared" si="4"/>
        <v>1.036855469226146</v>
      </c>
      <c r="O47" s="14">
        <v>1.0775376250279787</v>
      </c>
      <c r="P47" s="10">
        <f t="shared" si="2"/>
        <v>41552963.757379152</v>
      </c>
    </row>
    <row r="48" spans="2:16">
      <c r="B48" s="15"/>
      <c r="C48" s="20">
        <v>11</v>
      </c>
      <c r="D48" s="19"/>
      <c r="E48" s="16"/>
      <c r="F48" s="21"/>
      <c r="G48" s="21"/>
      <c r="H48" s="15"/>
      <c r="I48" s="15"/>
      <c r="J48" s="23">
        <v>43179398.819999903</v>
      </c>
      <c r="K48" s="24">
        <f t="shared" si="1"/>
        <v>7.6352765914263214</v>
      </c>
      <c r="L48" s="25">
        <f t="shared" si="5"/>
        <v>43548300.103333332</v>
      </c>
      <c r="M48" s="26">
        <f t="shared" si="3"/>
        <v>43233533.301666647</v>
      </c>
      <c r="N48" s="14">
        <f t="shared" si="4"/>
        <v>0.99874785895270191</v>
      </c>
      <c r="O48" s="14">
        <v>0.9254539285076484</v>
      </c>
      <c r="P48" s="10">
        <f t="shared" si="2"/>
        <v>46657534.740415819</v>
      </c>
    </row>
    <row r="49" spans="2:16">
      <c r="B49" s="15"/>
      <c r="C49" s="20">
        <v>12</v>
      </c>
      <c r="D49" s="19"/>
      <c r="E49" s="16"/>
      <c r="F49" s="21"/>
      <c r="G49" s="21"/>
      <c r="H49" s="15"/>
      <c r="I49" s="15"/>
      <c r="J49" s="23">
        <v>40802018.799999997</v>
      </c>
      <c r="K49" s="24">
        <f t="shared" si="1"/>
        <v>7.6106816516195304</v>
      </c>
      <c r="L49" s="25">
        <f t="shared" si="5"/>
        <v>42918766.499999963</v>
      </c>
      <c r="M49" s="26">
        <f t="shared" si="3"/>
        <v>43338078.704999954</v>
      </c>
      <c r="N49" s="14">
        <f t="shared" si="4"/>
        <v>0.94148194888234926</v>
      </c>
      <c r="O49" s="14">
        <v>0.96078812483699627</v>
      </c>
      <c r="P49" s="10">
        <f t="shared" si="2"/>
        <v>42467238.869050674</v>
      </c>
    </row>
    <row r="50" spans="2:16">
      <c r="B50" s="19" t="s">
        <v>25</v>
      </c>
      <c r="C50" s="20">
        <v>1</v>
      </c>
      <c r="D50" s="19"/>
      <c r="E50" s="16"/>
      <c r="F50" s="21"/>
      <c r="G50" s="21"/>
      <c r="H50" s="15"/>
      <c r="I50" s="15"/>
      <c r="J50" s="23">
        <v>47290755.109999903</v>
      </c>
      <c r="K50" s="24">
        <f t="shared" si="1"/>
        <v>7.6747762486207973</v>
      </c>
      <c r="L50" s="25">
        <f t="shared" si="5"/>
        <v>43757390.909999937</v>
      </c>
      <c r="M50" s="26">
        <f t="shared" si="3"/>
        <v>43760320.456666604</v>
      </c>
      <c r="N50" s="14">
        <f t="shared" si="4"/>
        <v>1.0806766179152936</v>
      </c>
      <c r="O50" s="14">
        <v>1.0375390365286705</v>
      </c>
      <c r="P50" s="10">
        <f t="shared" si="2"/>
        <v>45579735.744904771</v>
      </c>
    </row>
    <row r="51" spans="2:16">
      <c r="B51" s="19"/>
      <c r="C51" s="20">
        <v>2</v>
      </c>
      <c r="D51" s="19"/>
      <c r="E51" s="16"/>
      <c r="F51" s="21"/>
      <c r="G51" s="21"/>
      <c r="H51" s="15"/>
      <c r="I51" s="15"/>
      <c r="J51" s="23">
        <v>43196976.099999897</v>
      </c>
      <c r="K51" s="24">
        <f t="shared" si="1"/>
        <v>7.6354533461424881</v>
      </c>
      <c r="L51" s="25">
        <f t="shared" si="5"/>
        <v>43763250.003333271</v>
      </c>
      <c r="M51" s="26">
        <f t="shared" si="3"/>
        <v>45350776.071666643</v>
      </c>
      <c r="N51" s="14">
        <f t="shared" si="4"/>
        <v>0.95250797983560076</v>
      </c>
      <c r="O51" s="14">
        <v>0.97725217243642204</v>
      </c>
      <c r="P51" s="10">
        <f t="shared" si="2"/>
        <v>44202486.644060336</v>
      </c>
    </row>
    <row r="52" spans="2:16">
      <c r="B52" s="15"/>
      <c r="C52" s="20">
        <v>3</v>
      </c>
      <c r="D52" s="19"/>
      <c r="E52" s="16"/>
      <c r="F52" s="21"/>
      <c r="G52" s="21"/>
      <c r="H52" s="15"/>
      <c r="I52" s="15"/>
      <c r="J52" s="23">
        <v>50327175.210000202</v>
      </c>
      <c r="K52" s="24">
        <f t="shared" si="1"/>
        <v>7.7018025547734998</v>
      </c>
      <c r="L52" s="25">
        <f t="shared" si="5"/>
        <v>46938302.140000008</v>
      </c>
      <c r="M52" s="26">
        <f t="shared" si="3"/>
        <v>45816677.149999991</v>
      </c>
      <c r="N52" s="14">
        <f t="shared" si="4"/>
        <v>1.0984466430254909</v>
      </c>
      <c r="O52" s="14">
        <v>1.062631606279715</v>
      </c>
      <c r="P52" s="10">
        <f t="shared" si="2"/>
        <v>47360886.795185961</v>
      </c>
    </row>
    <row r="53" spans="2:16">
      <c r="B53" s="15"/>
      <c r="C53" s="20">
        <v>4</v>
      </c>
      <c r="D53" s="19"/>
      <c r="E53" s="16"/>
      <c r="F53" s="21"/>
      <c r="G53" s="21"/>
      <c r="H53" s="15"/>
      <c r="I53" s="15"/>
      <c r="J53" s="23">
        <v>40561005.169999801</v>
      </c>
      <c r="K53" s="24">
        <f t="shared" si="1"/>
        <v>7.6081087090071122</v>
      </c>
      <c r="L53" s="25">
        <f t="shared" si="5"/>
        <v>44695052.159999967</v>
      </c>
      <c r="M53" s="26">
        <f t="shared" si="3"/>
        <v>44973827.013333321</v>
      </c>
      <c r="N53" s="14">
        <f t="shared" si="4"/>
        <v>0.90188022375713639</v>
      </c>
      <c r="O53" s="14">
        <v>0.94249431367660175</v>
      </c>
      <c r="P53" s="10">
        <f t="shared" si="2"/>
        <v>43035808.89711076</v>
      </c>
    </row>
    <row r="54" spans="2:16">
      <c r="B54" s="15"/>
      <c r="C54" s="20">
        <v>5</v>
      </c>
      <c r="D54" s="19"/>
      <c r="E54" s="16"/>
      <c r="F54" s="21"/>
      <c r="G54" s="21"/>
      <c r="H54" s="15"/>
      <c r="I54" s="15"/>
      <c r="J54" s="23">
        <v>44869625.219999999</v>
      </c>
      <c r="K54" s="24">
        <f t="shared" si="1"/>
        <v>7.6519524420410825</v>
      </c>
      <c r="L54" s="25">
        <f t="shared" si="5"/>
        <v>45252601.866666667</v>
      </c>
      <c r="M54" s="26">
        <f t="shared" si="3"/>
        <v>43844624.806666635</v>
      </c>
      <c r="N54" s="14">
        <f t="shared" si="4"/>
        <v>1.0233780176670029</v>
      </c>
      <c r="O54" s="14">
        <v>0.97830678144081418</v>
      </c>
      <c r="P54" s="10">
        <f t="shared" si="2"/>
        <v>45864575.480012178</v>
      </c>
    </row>
    <row r="55" spans="2:16">
      <c r="B55" s="15"/>
      <c r="C55" s="20">
        <v>6</v>
      </c>
      <c r="D55" s="19"/>
      <c r="E55" s="16"/>
      <c r="F55" s="21"/>
      <c r="G55" s="21"/>
      <c r="H55" s="15"/>
      <c r="I55" s="15"/>
      <c r="J55" s="23">
        <v>41879312.850000001</v>
      </c>
      <c r="K55" s="24">
        <f t="shared" si="1"/>
        <v>7.6219995472211917</v>
      </c>
      <c r="L55" s="25">
        <f t="shared" si="5"/>
        <v>42436647.746666603</v>
      </c>
      <c r="M55" s="26">
        <f t="shared" si="3"/>
        <v>43438612.458333299</v>
      </c>
      <c r="N55" s="14">
        <f t="shared" si="4"/>
        <v>0.96410337439233373</v>
      </c>
      <c r="O55" s="14">
        <v>0.9555450090713723</v>
      </c>
      <c r="P55" s="10">
        <f t="shared" si="2"/>
        <v>43827671.593093865</v>
      </c>
    </row>
    <row r="56" spans="2:16">
      <c r="B56" s="15"/>
      <c r="C56" s="20">
        <v>7</v>
      </c>
      <c r="D56" s="19"/>
      <c r="E56" s="16"/>
      <c r="F56" s="21"/>
      <c r="G56" s="21"/>
      <c r="H56" s="15"/>
      <c r="I56" s="15"/>
      <c r="J56" s="23">
        <v>46572793.439999998</v>
      </c>
      <c r="K56" s="24">
        <f t="shared" si="1"/>
        <v>7.6681322877328952</v>
      </c>
      <c r="L56" s="25">
        <f t="shared" si="5"/>
        <v>44440577.169999994</v>
      </c>
      <c r="M56" s="26">
        <f t="shared" si="3"/>
        <v>45794483.544999994</v>
      </c>
      <c r="N56" s="14">
        <f t="shared" si="4"/>
        <v>1.0169957129057956</v>
      </c>
      <c r="O56" s="14">
        <v>1.0400052974243219</v>
      </c>
      <c r="P56" s="10">
        <f t="shared" si="2"/>
        <v>44781304.052337252</v>
      </c>
    </row>
    <row r="57" spans="2:16">
      <c r="B57" s="15"/>
      <c r="C57" s="20">
        <v>8</v>
      </c>
      <c r="D57" s="19"/>
      <c r="E57" s="16"/>
      <c r="F57" s="21"/>
      <c r="G57" s="21"/>
      <c r="H57" s="15"/>
      <c r="I57" s="15"/>
      <c r="J57" s="23">
        <v>52993063.469999999</v>
      </c>
      <c r="K57" s="24">
        <f t="shared" si="1"/>
        <v>7.724219026320517</v>
      </c>
      <c r="L57" s="25">
        <f t="shared" si="5"/>
        <v>47148389.919999994</v>
      </c>
      <c r="M57" s="26">
        <f t="shared" si="3"/>
        <v>50852384.606666699</v>
      </c>
      <c r="N57" s="14">
        <f t="shared" si="4"/>
        <v>1.0420959386642541</v>
      </c>
      <c r="O57" s="14">
        <v>1.0361612631257326</v>
      </c>
      <c r="P57" s="10">
        <f t="shared" si="2"/>
        <v>51143644.677604176</v>
      </c>
    </row>
    <row r="58" spans="2:16">
      <c r="B58" s="15"/>
      <c r="C58" s="20">
        <v>9</v>
      </c>
      <c r="D58" s="19"/>
      <c r="E58" s="16"/>
      <c r="F58" s="21"/>
      <c r="G58" s="21"/>
      <c r="H58" s="15"/>
      <c r="I58" s="15"/>
      <c r="J58" s="23">
        <v>64103280.9700002</v>
      </c>
      <c r="K58" s="24">
        <f t="shared" si="1"/>
        <v>7.8068802583909012</v>
      </c>
      <c r="L58" s="25">
        <f t="shared" si="5"/>
        <v>54556379.293333404</v>
      </c>
      <c r="M58" s="26">
        <f t="shared" si="3"/>
        <v>58886680.51500012</v>
      </c>
      <c r="N58" s="14">
        <f t="shared" si="4"/>
        <v>1.0885871033887071</v>
      </c>
      <c r="O58" s="14">
        <v>1.0234181609407917</v>
      </c>
      <c r="P58" s="10">
        <f t="shared" si="2"/>
        <v>62636450.491627336</v>
      </c>
    </row>
    <row r="59" spans="2:16">
      <c r="B59" s="15"/>
      <c r="C59" s="20">
        <v>10</v>
      </c>
      <c r="D59" s="19"/>
      <c r="E59" s="16"/>
      <c r="F59" s="21"/>
      <c r="G59" s="21"/>
      <c r="H59" s="15"/>
      <c r="I59" s="15"/>
      <c r="J59" s="23">
        <v>72554600.770000294</v>
      </c>
      <c r="K59" s="24">
        <f t="shared" si="1"/>
        <v>7.8606649567554463</v>
      </c>
      <c r="L59" s="25">
        <f t="shared" si="5"/>
        <v>63216981.736666836</v>
      </c>
      <c r="M59" s="26">
        <f t="shared" si="3"/>
        <v>63407116.895000145</v>
      </c>
      <c r="N59" s="14">
        <f t="shared" si="4"/>
        <v>1.1442658856441628</v>
      </c>
      <c r="O59" s="14">
        <v>1.0775376250279787</v>
      </c>
      <c r="P59" s="10">
        <f t="shared" si="2"/>
        <v>67333705.185576588</v>
      </c>
    </row>
    <row r="60" spans="2:16">
      <c r="B60" s="15"/>
      <c r="C60" s="20">
        <v>11</v>
      </c>
      <c r="D60" s="19"/>
      <c r="E60" s="16"/>
      <c r="F60" s="21"/>
      <c r="G60" s="21"/>
      <c r="H60" s="15"/>
      <c r="I60" s="15"/>
      <c r="J60" s="23">
        <v>54133874.419999897</v>
      </c>
      <c r="K60" s="24">
        <f t="shared" si="1"/>
        <v>7.7334691111296898</v>
      </c>
      <c r="L60" s="25">
        <f t="shared" si="5"/>
        <v>63597252.053333461</v>
      </c>
      <c r="M60" s="26">
        <f t="shared" si="3"/>
        <v>60802782.561666802</v>
      </c>
      <c r="N60" s="14">
        <f t="shared" si="4"/>
        <v>0.89031903046701477</v>
      </c>
      <c r="O60" s="14">
        <v>0.9254539285076484</v>
      </c>
      <c r="P60" s="10">
        <f t="shared" si="2"/>
        <v>58494402.317027397</v>
      </c>
    </row>
    <row r="61" spans="2:16">
      <c r="B61" s="15"/>
      <c r="C61" s="20">
        <v>12</v>
      </c>
      <c r="D61" s="19"/>
      <c r="E61" s="16"/>
      <c r="F61" s="21"/>
      <c r="G61" s="21"/>
      <c r="H61" s="15"/>
      <c r="I61" s="15"/>
      <c r="J61" s="23">
        <v>47336464.020000197</v>
      </c>
      <c r="K61" s="24">
        <f t="shared" si="1"/>
        <v>7.6751958135010376</v>
      </c>
      <c r="L61" s="25">
        <f t="shared" si="5"/>
        <v>58008313.070000134</v>
      </c>
      <c r="M61" s="26"/>
      <c r="O61" s="14">
        <v>0.96078812483699627</v>
      </c>
      <c r="P61" s="10">
        <f t="shared" si="2"/>
        <v>49268369.161027178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>
    <row r="1" spans="1:1">
      <c r="A1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 Reddy</dc:creator>
  <cp:lastModifiedBy>Anurag  Reddy</cp:lastModifiedBy>
  <dcterms:created xsi:type="dcterms:W3CDTF">2018-04-08T01:59:46Z</dcterms:created>
  <dcterms:modified xsi:type="dcterms:W3CDTF">2018-04-08T03:21:14Z</dcterms:modified>
</cp:coreProperties>
</file>