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2" sheetId="1" r:id="rId1"/>
    <sheet name="Summary" sheetId="2" r:id="rId2"/>
    <sheet name="Page_run" sheetId="3" r:id="rId3"/>
    <sheet name="Enter_Id" sheetId="5" r:id="rId4"/>
    <sheet name="Page_result" sheetId="6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F36" i="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H3"/>
  <c r="I3" s="1"/>
  <c r="J3" s="1"/>
  <c r="K3" s="1"/>
  <c r="AF27" i="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X11" i="2"/>
  <c r="O11"/>
  <c r="F26" i="5"/>
  <c r="U11" i="2"/>
  <c r="R12"/>
  <c r="X12"/>
  <c r="U12"/>
  <c r="F35" i="6"/>
  <c r="R11" i="2"/>
  <c r="O12"/>
  <c r="AF3" i="5" l="1"/>
  <c r="AE3"/>
  <c r="H3"/>
  <c r="I3" l="1"/>
  <c r="U10" i="2"/>
  <c r="J3" i="5" l="1"/>
  <c r="O10" i="2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F22"/>
  <c r="AI10" i="2"/>
  <c r="K3" i="5" l="1"/>
  <c r="I3" i="3"/>
  <c r="AI14" i="2"/>
  <c r="X10"/>
  <c r="R10"/>
  <c r="K12"/>
  <c r="J3" i="3" l="1"/>
  <c r="O14" i="2"/>
  <c r="AA10"/>
  <c r="AA14" s="1"/>
  <c r="R14"/>
  <c r="U14"/>
  <c r="X14"/>
  <c r="AI3"/>
  <c r="X3"/>
  <c r="U3"/>
  <c r="R3"/>
  <c r="O3"/>
  <c r="K3"/>
  <c r="K11"/>
  <c r="K3" i="3" l="1"/>
  <c r="AA3" i="2"/>
  <c r="AE3" s="1"/>
  <c r="K10"/>
  <c r="K14" l="1"/>
  <c r="AE10"/>
  <c r="AE14" s="1"/>
  <c r="AE15" l="1"/>
  <c r="O15"/>
  <c r="AA15"/>
  <c r="U15"/>
  <c r="X15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<sst xmlns="http://schemas.openxmlformats.org/spreadsheetml/2006/main" count="280" uniqueCount="136">
  <si>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</si>
  <si>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</si>
  <si>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</si>
  <si>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</si>
  <si>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</si>
  <si>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</si>
  <si>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</si>
  <si>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</si>
  <si>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</si>
  <si>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</si>
  <si>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</si>
  <si>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</si>
  <si>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</si>
  <si>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</si>
  <si>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</si>
  <si>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</si>
  <si>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</si>
  <si>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</si>
  <si>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</si>
  <si>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</si>
  <si>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</si>
  <si>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</si>
  <si>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</si>
  <si>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</si>
  <si>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</si>
  <si>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</si>
  <si>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</si>
  <si>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</si>
  <si>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</si>
  <si>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</si>
  <si>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</si>
  <si>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</si>
  <si>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</si>
  <si>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</si>
  <si>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</si>
  <si>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</si>
  <si>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</si>
  <si>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</si>
  <si>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</si>
  <si>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RecordDisplay.java</t>
    <phoneticPr fontId="6"/>
  </si>
  <si>
    <t>Output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</si>
  <si>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</si>
  <si>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</si>
  <si>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</si>
  <si>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</si>
  <si>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2</t>
    <phoneticPr fontId="6"/>
  </si>
  <si>
    <t>Allow user to enter in console</t>
    <phoneticPr fontId="6"/>
  </si>
  <si>
    <t>N</t>
  </si>
  <si>
    <t>Enter_Id</t>
    <phoneticPr fontId="6"/>
  </si>
  <si>
    <t>3</t>
    <phoneticPr fontId="6"/>
  </si>
  <si>
    <t>Display Record</t>
    <phoneticPr fontId="6"/>
  </si>
  <si>
    <t>Below error message is displayed</t>
    <phoneticPr fontId="5"/>
  </si>
  <si>
    <t>Not valid Id</t>
    <phoneticPr fontId="5"/>
  </si>
  <si>
    <t>[ JVS : JDBC Day 1 Assignment 2 ]</t>
    <phoneticPr fontId="9" type="noConversion"/>
  </si>
  <si>
    <t>Shubham Bujurge</t>
    <phoneticPr fontId="6"/>
  </si>
  <si>
    <t>Display message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</si>
  <si>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</si>
  <si>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</si>
  <si>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</si>
  <si>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</si>
  <si>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5"/>
  </si>
  <si>
    <t>O</t>
    <phoneticPr fontId="6"/>
  </si>
  <si>
    <t>O</t>
    <phoneticPr fontId="6"/>
  </si>
  <si>
    <t>O</t>
    <phoneticPr fontId="5"/>
  </si>
  <si>
    <t>O</t>
    <phoneticPr fontId="5"/>
  </si>
  <si>
    <t>Input</t>
    <phoneticPr fontId="6"/>
  </si>
  <si>
    <t>Exception</t>
    <phoneticPr fontId="5"/>
  </si>
  <si>
    <r>
      <rPr>
        <sz val="9"/>
        <rFont val="ＭＳ Ｐ明朝"/>
        <family val="1"/>
        <charset val="128"/>
      </rPr>
      <t>I</t>
    </r>
    <r>
      <rPr>
        <sz val="9"/>
        <rFont val="Times New Roman"/>
        <family val="1"/>
      </rPr>
      <t>d</t>
    </r>
    <phoneticPr fontId="5"/>
  </si>
  <si>
    <t>5</t>
    <phoneticPr fontId="5"/>
  </si>
  <si>
    <t>Shubham</t>
    <phoneticPr fontId="5"/>
  </si>
  <si>
    <t>Shubham</t>
    <phoneticPr fontId="5"/>
  </si>
  <si>
    <t>OK</t>
  </si>
  <si>
    <t>Page_run</t>
    <phoneticPr fontId="6"/>
  </si>
  <si>
    <t>Enter_Id</t>
    <phoneticPr fontId="5"/>
  </si>
  <si>
    <t>Project Code</t>
    <phoneticPr fontId="6"/>
  </si>
  <si>
    <t>JVS</t>
    <phoneticPr fontId="6"/>
  </si>
  <si>
    <t>Skill Up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</si>
  <si>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</si>
  <si>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</si>
  <si>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</si>
  <si>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</si>
  <si>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Database Connectivity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</si>
  <si>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</si>
  <si>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</si>
  <si>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</si>
  <si>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</si>
  <si>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</si>
  <si>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DisplayRecords.java</t>
    <phoneticPr fontId="5"/>
  </si>
  <si>
    <t>resultPage</t>
    <phoneticPr fontId="5"/>
  </si>
  <si>
    <t>O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</si>
  <si>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</si>
  <si>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</si>
  <si>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</si>
  <si>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</si>
  <si>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</si>
  <si>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</si>
  <si>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</si>
  <si>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</si>
  <si>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</si>
  <si>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</si>
  <si>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</si>
  <si>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</si>
  <si>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</si>
  <si>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</si>
  <si>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</si>
  <si>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</si>
  <si>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</si>
  <si>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</si>
  <si>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</si>
  <si>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</si>
  <si>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</si>
  <si>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</si>
  <si>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</si>
  <si>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</si>
  <si>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</si>
  <si>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Message</t>
    <phoneticPr fontId="5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</si>
  <si>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</si>
  <si>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</si>
  <si>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</si>
  <si>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</si>
  <si>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</si>
  <si>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</si>
  <si>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</si>
  <si>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</si>
  <si>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</si>
  <si>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</si>
  <si>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Page_result</t>
    <phoneticPr fontId="5"/>
  </si>
  <si>
    <t>Assignment 2</t>
    <phoneticPr fontId="6"/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</si>
  <si>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</si>
  <si>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</si>
  <si>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</si>
  <si>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</si>
  <si>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</si>
  <si>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</si>
  <si>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Closing connection</t>
    <phoneticPr fontId="5"/>
  </si>
  <si>
    <t>Enter the employee id to be searched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</si>
</sst>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48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51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51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2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5" xfId="4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176" fontId="4" fillId="0" borderId="31" xfId="2" applyNumberFormat="1" applyFont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1" xfId="4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3" xfId="3" applyNumberFormat="1" applyFont="1" applyFill="1" applyBorder="1" applyAlignment="1">
      <alignment horizontal="left" vertical="top" wrapText="1"/>
    </xf>
    <xf numFmtId="49" fontId="11" fillId="0" borderId="54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0" xfId="5" applyNumberFormat="1" applyFont="1" applyFill="1" applyBorder="1" applyAlignment="1">
      <alignment horizontal="left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14</xdr:row>
      <xdr:rowOff>85725</xdr:rowOff>
    </xdr:from>
    <xdr:to>
      <xdr:col>2</xdr:col>
      <xdr:colOff>190500</xdr:colOff>
      <xdr:row>35</xdr:row>
      <xdr:rowOff>38100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2657475"/>
          <a:ext cx="9515475" cy="3552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3"/>
  <sheetViews>
    <sheetView workbookViewId="0">
      <selection activeCell="B13" sqref="B13"/>
    </sheetView>
  </sheetViews>
  <sheetFormatPr defaultRowHeight="13.5"/>
  <cols>
    <col min="2" max="2" width="122.125" bestFit="1" customWidth="1"/>
  </cols>
  <sheetData>
    <row r="2" spans="1:9">
      <c r="A2" s="103" t="s">
        <v>128</v>
      </c>
      <c r="B2" s="103" t="s">
        <v>129</v>
      </c>
      <c r="C2" s="85"/>
      <c r="D2" s="85"/>
      <c r="E2" s="85"/>
      <c r="F2" s="85"/>
      <c r="G2" s="85"/>
      <c r="H2" s="85"/>
      <c r="I2" s="85"/>
    </row>
    <row r="3" spans="1:9">
      <c r="A3" s="103"/>
      <c r="B3" s="103"/>
      <c r="C3" s="85"/>
      <c r="D3" s="85"/>
      <c r="E3" s="85"/>
      <c r="F3" s="85"/>
      <c r="G3" s="85"/>
      <c r="H3" s="85"/>
      <c r="I3" s="85"/>
    </row>
    <row r="4" spans="1:9" ht="15">
      <c r="A4" s="104">
        <v>1</v>
      </c>
      <c r="B4" s="104" t="s">
        <v>130</v>
      </c>
    </row>
    <row r="5" spans="1:9" ht="15">
      <c r="A5" s="105"/>
      <c r="B5" s="105"/>
    </row>
    <row r="6" spans="1:9" ht="15">
      <c r="A6" s="106">
        <v>2</v>
      </c>
      <c r="B6" s="105" t="s">
        <v>131</v>
      </c>
    </row>
    <row r="7" spans="1:9" ht="15">
      <c r="A7" s="106"/>
      <c r="B7" s="105"/>
    </row>
    <row r="8" spans="1:9" ht="15">
      <c r="A8" s="106">
        <v>3</v>
      </c>
      <c r="B8" s="105" t="s">
        <v>132</v>
      </c>
    </row>
    <row r="9" spans="1:9" ht="15">
      <c r="A9" s="106"/>
      <c r="B9" s="105" t="s">
        <v>133</v>
      </c>
    </row>
    <row r="10" spans="1:9" ht="15">
      <c r="A10" s="106"/>
      <c r="B10" s="105"/>
    </row>
    <row r="11" spans="1:9" ht="15">
      <c r="A11" s="106">
        <v>4</v>
      </c>
      <c r="B11" s="105" t="s">
        <v>135</v>
      </c>
    </row>
    <row r="13" spans="1:9" ht="15">
      <c r="A13" s="105">
        <v>5</v>
      </c>
      <c r="B13" s="105" t="s">
        <v>134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tabSelected="1" topLeftCell="A5" workbookViewId="0">
      <selection activeCell="AA12" sqref="AA12:AD12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07"/>
      <c r="C3" s="109"/>
      <c r="D3" s="126"/>
      <c r="E3" s="127"/>
      <c r="F3" s="127"/>
      <c r="G3" s="127"/>
      <c r="H3" s="127"/>
      <c r="I3" s="127"/>
      <c r="J3" s="128"/>
      <c r="K3" s="110">
        <f ca="1">IF($D3="",0,MAX(INDIRECT("'"&amp;$D3&amp;"'!$H3:$AZ3")))</f>
        <v>0</v>
      </c>
      <c r="L3" s="111"/>
      <c r="M3" s="111"/>
      <c r="N3" s="112"/>
      <c r="O3" s="107" t="str">
        <f ca="1">IF($D3="","",COUNTIF(INDIRECT("'"&amp;$D3&amp;"'!$H26:$AZ26"),O$9))</f>
        <v/>
      </c>
      <c r="P3" s="108"/>
      <c r="Q3" s="109"/>
      <c r="R3" s="107" t="str">
        <f ca="1">IF($D3="","",COUNTIF(INDIRECT("'"&amp;$D3&amp;"'!$H26:$AZ26"),R$9))</f>
        <v/>
      </c>
      <c r="S3" s="108"/>
      <c r="T3" s="109"/>
      <c r="U3" s="107" t="str">
        <f ca="1">IF($D3="","",COUNTIF(INDIRECT("'"&amp;$D3&amp;"'!$H26:$AZ26"),U$9))</f>
        <v/>
      </c>
      <c r="V3" s="108"/>
      <c r="W3" s="109"/>
      <c r="X3" s="107" t="str">
        <f ca="1">IF($D3="","",COUNTIF(INDIRECT("'"&amp;$D3&amp;"'!$H26:$AZ26"),X$9))</f>
        <v/>
      </c>
      <c r="Y3" s="108"/>
      <c r="Z3" s="109"/>
      <c r="AA3" s="110">
        <f ca="1">SUM(O3:Z3)</f>
        <v>0</v>
      </c>
      <c r="AB3" s="111"/>
      <c r="AC3" s="111"/>
      <c r="AD3" s="112"/>
      <c r="AE3" s="110">
        <f ca="1">K3-AA3</f>
        <v>0</v>
      </c>
      <c r="AF3" s="111"/>
      <c r="AG3" s="111"/>
      <c r="AH3" s="112"/>
      <c r="AI3" s="113" t="str">
        <f ca="1">IF($D3="","",SUM(INDIRECT("'"&amp;$D3&amp;"'!$H28:$AZ28")))</f>
        <v/>
      </c>
      <c r="AJ3" s="114"/>
      <c r="AK3" s="114"/>
      <c r="AL3" s="115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23" t="s">
        <v>53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5"/>
    </row>
    <row r="8" spans="2:38" ht="13.5" customHeight="1">
      <c r="B8" s="144"/>
      <c r="C8" s="145"/>
      <c r="D8" s="144"/>
      <c r="E8" s="146"/>
      <c r="F8" s="146"/>
      <c r="G8" s="146"/>
      <c r="H8" s="146"/>
      <c r="I8" s="146"/>
      <c r="J8" s="145"/>
      <c r="K8" s="129" t="s">
        <v>1</v>
      </c>
      <c r="L8" s="130"/>
      <c r="M8" s="130"/>
      <c r="N8" s="131"/>
      <c r="O8" s="147" t="s">
        <v>2</v>
      </c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9"/>
      <c r="AA8" s="129" t="s">
        <v>3</v>
      </c>
      <c r="AB8" s="130"/>
      <c r="AC8" s="130"/>
      <c r="AD8" s="131"/>
      <c r="AE8" s="129" t="s">
        <v>3</v>
      </c>
      <c r="AF8" s="130"/>
      <c r="AG8" s="130"/>
      <c r="AH8" s="131"/>
      <c r="AI8" s="132"/>
      <c r="AJ8" s="133"/>
      <c r="AK8" s="133"/>
      <c r="AL8" s="134"/>
    </row>
    <row r="9" spans="2:38" s="3" customFormat="1">
      <c r="B9" s="135" t="s">
        <v>4</v>
      </c>
      <c r="C9" s="136"/>
      <c r="D9" s="135" t="s">
        <v>5</v>
      </c>
      <c r="E9" s="137"/>
      <c r="F9" s="137"/>
      <c r="G9" s="137"/>
      <c r="H9" s="137"/>
      <c r="I9" s="137"/>
      <c r="J9" s="136"/>
      <c r="K9" s="138" t="s">
        <v>6</v>
      </c>
      <c r="L9" s="139"/>
      <c r="M9" s="139"/>
      <c r="N9" s="140"/>
      <c r="O9" s="141" t="s">
        <v>7</v>
      </c>
      <c r="P9" s="142"/>
      <c r="Q9" s="143"/>
      <c r="R9" s="141" t="s">
        <v>8</v>
      </c>
      <c r="S9" s="142"/>
      <c r="T9" s="143"/>
      <c r="U9" s="141" t="s">
        <v>9</v>
      </c>
      <c r="V9" s="142"/>
      <c r="W9" s="143"/>
      <c r="X9" s="141" t="s">
        <v>10</v>
      </c>
      <c r="Y9" s="142"/>
      <c r="Z9" s="143"/>
      <c r="AA9" s="138" t="s">
        <v>11</v>
      </c>
      <c r="AB9" s="139"/>
      <c r="AC9" s="139"/>
      <c r="AD9" s="140"/>
      <c r="AE9" s="138" t="s">
        <v>12</v>
      </c>
      <c r="AF9" s="139"/>
      <c r="AG9" s="139"/>
      <c r="AH9" s="140"/>
      <c r="AI9" s="150" t="s">
        <v>13</v>
      </c>
      <c r="AJ9" s="151"/>
      <c r="AK9" s="151"/>
      <c r="AL9" s="152"/>
    </row>
    <row r="10" spans="2:38" s="3" customFormat="1">
      <c r="B10" s="107">
        <v>1</v>
      </c>
      <c r="C10" s="109"/>
      <c r="D10" s="126" t="s">
        <v>72</v>
      </c>
      <c r="E10" s="127"/>
      <c r="F10" s="127"/>
      <c r="G10" s="127"/>
      <c r="H10" s="127"/>
      <c r="I10" s="127"/>
      <c r="J10" s="128"/>
      <c r="K10" s="110">
        <f ca="1">IF($D10="",0,MAX(INDIRECT("'"&amp;$D10&amp;"'!$H3:$AZ3")))</f>
        <v>4</v>
      </c>
      <c r="L10" s="111"/>
      <c r="M10" s="111"/>
      <c r="N10" s="112"/>
      <c r="O10" s="107">
        <f ca="1">O11</f>
        <v>0</v>
      </c>
      <c r="P10" s="108"/>
      <c r="Q10" s="109"/>
      <c r="R10" s="107">
        <f ca="1">IF($D10="","",COUNTIF(INDIRECT("'"&amp;$D10&amp;"'!$H51:$AZ51"),R$9))</f>
        <v>0</v>
      </c>
      <c r="S10" s="108"/>
      <c r="T10" s="109"/>
      <c r="U10" s="107">
        <f ca="1">IF($D10="","",COUNTIF(INDIRECT("'"&amp;$D10&amp;"'!$H51:$AZ51"),U$9))</f>
        <v>0</v>
      </c>
      <c r="V10" s="108"/>
      <c r="W10" s="109"/>
      <c r="X10" s="107">
        <f ca="1">IF($D10="","",COUNTIF(INDIRECT("'"&amp;$D10&amp;"'!$H51:$AZ51"),X$9))</f>
        <v>0</v>
      </c>
      <c r="Y10" s="108"/>
      <c r="Z10" s="109"/>
      <c r="AA10" s="110">
        <f ca="1">SUM(O10:Z10)</f>
        <v>0</v>
      </c>
      <c r="AB10" s="111"/>
      <c r="AC10" s="111"/>
      <c r="AD10" s="112"/>
      <c r="AE10" s="110">
        <f ca="1">K10-AA10</f>
        <v>4</v>
      </c>
      <c r="AF10" s="111"/>
      <c r="AG10" s="111"/>
      <c r="AH10" s="112"/>
      <c r="AI10" s="113">
        <f ca="1">IF($D10="","",SUM(INDIRECT("'"&amp;$D10&amp;"'!$H28:$AZ28")))</f>
        <v>0</v>
      </c>
      <c r="AJ10" s="114"/>
      <c r="AK10" s="114"/>
      <c r="AL10" s="115"/>
    </row>
    <row r="11" spans="2:38" s="3" customFormat="1">
      <c r="B11" s="122">
        <v>2</v>
      </c>
      <c r="C11" s="122"/>
      <c r="D11" s="116" t="s">
        <v>73</v>
      </c>
      <c r="E11" s="117"/>
      <c r="F11" s="117"/>
      <c r="G11" s="117"/>
      <c r="H11" s="117"/>
      <c r="I11" s="117"/>
      <c r="J11" s="118"/>
      <c r="K11" s="110">
        <f ca="1">IF($D11="",0,MAX(INDIRECT("'"&amp;$D11&amp;"'!$H3:$AZ3")))</f>
        <v>4</v>
      </c>
      <c r="L11" s="111"/>
      <c r="M11" s="111"/>
      <c r="N11" s="112"/>
      <c r="O11" s="107">
        <f ca="1">IF($D10="","",COUNTIF(INDIRECT("'"&amp;$D10&amp;"'!$H51:$AZ51"),U$9))</f>
        <v>0</v>
      </c>
      <c r="P11" s="108"/>
      <c r="Q11" s="109"/>
      <c r="R11" s="119">
        <f ca="1">IF($D10="","",COUNTIF(INDIRECT("'"&amp;$D10&amp;"'!$H51:$AZ51"),U$9))</f>
        <v>0</v>
      </c>
      <c r="S11" s="120"/>
      <c r="T11" s="121"/>
      <c r="U11" s="107">
        <f ca="1">IF($D10="","",COUNTIF(INDIRECT("'"&amp;$D10&amp;"'!$H51:$AZ51"),U$9))</f>
        <v>0</v>
      </c>
      <c r="V11" s="108"/>
      <c r="W11" s="109"/>
      <c r="X11" s="107">
        <f ca="1">IF($D10="","",COUNTIF(INDIRECT("'"&amp;$D10&amp;"'!$H51:$AZ51"),U$9))</f>
        <v>0</v>
      </c>
      <c r="Y11" s="108"/>
      <c r="Z11" s="109"/>
      <c r="AA11" s="110">
        <v>0</v>
      </c>
      <c r="AB11" s="111"/>
      <c r="AC11" s="111"/>
      <c r="AD11" s="112"/>
      <c r="AE11" s="110">
        <v>4</v>
      </c>
      <c r="AF11" s="111"/>
      <c r="AG11" s="111"/>
      <c r="AH11" s="112"/>
      <c r="AI11" s="113">
        <v>0</v>
      </c>
      <c r="AJ11" s="114"/>
      <c r="AK11" s="114"/>
      <c r="AL11" s="115"/>
    </row>
    <row r="12" spans="2:38" s="3" customFormat="1">
      <c r="B12" s="107">
        <v>3</v>
      </c>
      <c r="C12" s="109"/>
      <c r="D12" s="116" t="s">
        <v>126</v>
      </c>
      <c r="E12" s="117"/>
      <c r="F12" s="117"/>
      <c r="G12" s="117"/>
      <c r="H12" s="117"/>
      <c r="I12" s="117"/>
      <c r="J12" s="118"/>
      <c r="K12" s="110">
        <f ca="1">IF($D12="",0,MAX(INDIRECT("'"&amp;$D12&amp;"'!$H3:$AZ3")))</f>
        <v>7</v>
      </c>
      <c r="L12" s="111"/>
      <c r="M12" s="111"/>
      <c r="N12" s="112"/>
      <c r="O12" s="107">
        <f ca="1">IF($D11="","",COUNTIF(INDIRECT("'"&amp;$D11&amp;"'!$H51:$AZ51"),U$9))</f>
        <v>0</v>
      </c>
      <c r="P12" s="108"/>
      <c r="Q12" s="109"/>
      <c r="R12" s="119">
        <f ca="1">IF($D11="","",COUNTIF(INDIRECT("'"&amp;$D11&amp;"'!$H51:$AZ51"),U$9))</f>
        <v>0</v>
      </c>
      <c r="S12" s="120"/>
      <c r="T12" s="121"/>
      <c r="U12" s="107">
        <f ca="1">IF($D11="","",COUNTIF(INDIRECT("'"&amp;$D11&amp;"'!$H51:$AZ51"),U$9))</f>
        <v>0</v>
      </c>
      <c r="V12" s="108"/>
      <c r="W12" s="109"/>
      <c r="X12" s="107">
        <f ca="1">IF($D11="","",COUNTIF(INDIRECT("'"&amp;$D11&amp;"'!$H51:$AZ51"),U$9))</f>
        <v>0</v>
      </c>
      <c r="Y12" s="108"/>
      <c r="Z12" s="109"/>
      <c r="AA12" s="110">
        <v>0</v>
      </c>
      <c r="AB12" s="111"/>
      <c r="AC12" s="111"/>
      <c r="AD12" s="112"/>
      <c r="AE12" s="110">
        <v>7</v>
      </c>
      <c r="AF12" s="111"/>
      <c r="AG12" s="111"/>
      <c r="AH12" s="112"/>
      <c r="AI12" s="113">
        <v>0</v>
      </c>
      <c r="AJ12" s="114"/>
      <c r="AK12" s="114"/>
      <c r="AL12" s="115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59" t="s">
        <v>1</v>
      </c>
      <c r="C14" s="160"/>
      <c r="D14" s="160"/>
      <c r="E14" s="160"/>
      <c r="F14" s="160"/>
      <c r="G14" s="160"/>
      <c r="H14" s="160"/>
      <c r="I14" s="160"/>
      <c r="J14" s="161"/>
      <c r="K14" s="153">
        <f ca="1">SUBTOTAL(9,K9:K13)</f>
        <v>15</v>
      </c>
      <c r="L14" s="154"/>
      <c r="M14" s="154"/>
      <c r="N14" s="155"/>
      <c r="O14" s="165">
        <f ca="1">SUBTOTAL(9,O9:O13)</f>
        <v>0</v>
      </c>
      <c r="P14" s="166"/>
      <c r="Q14" s="167"/>
      <c r="R14" s="165">
        <f ca="1">SUBTOTAL(9,R9:R13)</f>
        <v>0</v>
      </c>
      <c r="S14" s="166"/>
      <c r="T14" s="167"/>
      <c r="U14" s="165">
        <f ca="1">SUBTOTAL(9,U9:U13)</f>
        <v>0</v>
      </c>
      <c r="V14" s="166"/>
      <c r="W14" s="167"/>
      <c r="X14" s="165">
        <f ca="1">SUBTOTAL(9,X9:X13)</f>
        <v>0</v>
      </c>
      <c r="Y14" s="166"/>
      <c r="Z14" s="167"/>
      <c r="AA14" s="165">
        <f ca="1">SUBTOTAL(9,AA9:AA13)</f>
        <v>0</v>
      </c>
      <c r="AB14" s="166"/>
      <c r="AC14" s="166"/>
      <c r="AD14" s="167"/>
      <c r="AE14" s="165">
        <f ca="1">SUBTOTAL(9,AE9:AE13)</f>
        <v>15</v>
      </c>
      <c r="AF14" s="166"/>
      <c r="AG14" s="166"/>
      <c r="AH14" s="167"/>
      <c r="AI14" s="153">
        <f ca="1">SUBTOTAL(9,AI9:AI13)</f>
        <v>0</v>
      </c>
      <c r="AJ14" s="154"/>
      <c r="AK14" s="154"/>
      <c r="AL14" s="155"/>
    </row>
    <row r="15" spans="2:38" s="3" customFormat="1" ht="12.75" customHeight="1">
      <c r="B15" s="159" t="s">
        <v>14</v>
      </c>
      <c r="C15" s="160"/>
      <c r="D15" s="160"/>
      <c r="E15" s="160"/>
      <c r="F15" s="160"/>
      <c r="G15" s="160"/>
      <c r="H15" s="160"/>
      <c r="I15" s="160"/>
      <c r="J15" s="161"/>
      <c r="K15" s="156"/>
      <c r="L15" s="157"/>
      <c r="M15" s="157"/>
      <c r="N15" s="158"/>
      <c r="O15" s="162">
        <f ca="1">IF(ISERR(O14/$K$14),0,O14/$K$14)</f>
        <v>0</v>
      </c>
      <c r="P15" s="163"/>
      <c r="Q15" s="164"/>
      <c r="R15" s="162">
        <f ca="1">IF(ISERR(R14/$K$14),0,R14/$K$14)</f>
        <v>0</v>
      </c>
      <c r="S15" s="163"/>
      <c r="T15" s="164"/>
      <c r="U15" s="162">
        <f ca="1">IF(ISERR(U14/$K$14),0,U14/$K$14)</f>
        <v>0</v>
      </c>
      <c r="V15" s="163"/>
      <c r="W15" s="164"/>
      <c r="X15" s="162">
        <f ca="1">IF(ISERR(X14/$K$14),0,X14/$K$14)</f>
        <v>0</v>
      </c>
      <c r="Y15" s="163"/>
      <c r="Z15" s="164"/>
      <c r="AA15" s="162">
        <f ca="1">IF(ISERR(AA14/$K$14),0,AA14/$K$14)</f>
        <v>0</v>
      </c>
      <c r="AB15" s="163"/>
      <c r="AC15" s="163"/>
      <c r="AD15" s="164"/>
      <c r="AE15" s="162">
        <f ca="1">IF(ISERR(AE14/$K$14),0,AE14/$K$14)</f>
        <v>1</v>
      </c>
      <c r="AF15" s="163"/>
      <c r="AG15" s="163"/>
      <c r="AH15" s="164"/>
      <c r="AI15" s="156"/>
      <c r="AJ15" s="157"/>
      <c r="AK15" s="157"/>
      <c r="AL15" s="158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mergeCells count="74">
    <mergeCell ref="AI14:AL15"/>
    <mergeCell ref="B15:J15"/>
    <mergeCell ref="O15:Q15"/>
    <mergeCell ref="R15:T15"/>
    <mergeCell ref="U15:W15"/>
    <mergeCell ref="X15:Z15"/>
    <mergeCell ref="AA15:AD15"/>
    <mergeCell ref="AE15:AH15"/>
    <mergeCell ref="B14:J14"/>
    <mergeCell ref="K14:N15"/>
    <mergeCell ref="O14:Q14"/>
    <mergeCell ref="R14:T14"/>
    <mergeCell ref="U14:W14"/>
    <mergeCell ref="X14:Z14"/>
    <mergeCell ref="AA14:AD14"/>
    <mergeCell ref="AE14:AH14"/>
    <mergeCell ref="AE10:AH10"/>
    <mergeCell ref="AI10:AL10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</mergeCells>
  <phoneticPr fontId="5"/>
  <conditionalFormatting sqref="K13:AL13 K4:AL4 K3:AE3 AI3:AL3 AI10:AL12 K10:AE12">
    <cfRule type="cellIs" dxfId="15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topLeftCell="A4" zoomScaleNormal="100" workbookViewId="0">
      <selection activeCell="K20" sqref="K20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15</v>
      </c>
      <c r="B1" s="171" t="s">
        <v>36</v>
      </c>
      <c r="C1" s="172"/>
      <c r="D1" s="172"/>
      <c r="E1" s="173"/>
      <c r="F1" s="171" t="s">
        <v>37</v>
      </c>
      <c r="G1" s="172"/>
      <c r="H1" s="172"/>
      <c r="I1" s="172"/>
      <c r="J1" s="172"/>
      <c r="K1" s="172"/>
      <c r="L1" s="172"/>
      <c r="M1" s="172"/>
      <c r="N1" s="172"/>
      <c r="O1" s="173"/>
      <c r="P1" s="171" t="s">
        <v>16</v>
      </c>
      <c r="Q1" s="172"/>
      <c r="R1" s="172"/>
      <c r="S1" s="173"/>
      <c r="T1" s="171" t="s">
        <v>54</v>
      </c>
      <c r="U1" s="172"/>
      <c r="V1" s="172"/>
      <c r="W1" s="172"/>
      <c r="X1" s="172"/>
      <c r="Y1" s="172"/>
      <c r="Z1" s="173"/>
      <c r="AA1" s="174" t="s">
        <v>17</v>
      </c>
      <c r="AB1" s="174"/>
      <c r="AC1" s="175">
        <v>43622</v>
      </c>
      <c r="AD1" s="175"/>
      <c r="AE1" s="175"/>
      <c r="AF1" s="176"/>
    </row>
    <row r="2" spans="1:32" ht="20.100000000000001" customHeight="1" thickBot="1">
      <c r="A2" s="16" t="s">
        <v>18</v>
      </c>
      <c r="B2" s="168"/>
      <c r="C2" s="169"/>
      <c r="D2" s="169"/>
      <c r="E2" s="177"/>
      <c r="F2" s="168" t="s">
        <v>38</v>
      </c>
      <c r="G2" s="169"/>
      <c r="H2" s="177"/>
      <c r="I2" s="178" t="s">
        <v>45</v>
      </c>
      <c r="J2" s="179"/>
      <c r="K2" s="179"/>
      <c r="L2" s="179"/>
      <c r="M2" s="179"/>
      <c r="N2" s="179"/>
      <c r="O2" s="180"/>
      <c r="P2" s="168"/>
      <c r="Q2" s="169"/>
      <c r="R2" s="169"/>
      <c r="S2" s="169"/>
      <c r="T2" s="169"/>
      <c r="U2" s="169"/>
      <c r="V2" s="169"/>
      <c r="W2" s="169"/>
      <c r="X2" s="169"/>
      <c r="Y2" s="169"/>
      <c r="Z2" s="177"/>
      <c r="AA2" s="168" t="s">
        <v>19</v>
      </c>
      <c r="AB2" s="169"/>
      <c r="AC2" s="168" t="s">
        <v>20</v>
      </c>
      <c r="AD2" s="169"/>
      <c r="AE2" s="169"/>
      <c r="AF2" s="170"/>
    </row>
    <row r="3" spans="1:32" ht="37.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87" t="s">
        <v>23</v>
      </c>
      <c r="B4" s="191" t="s">
        <v>39</v>
      </c>
      <c r="C4" s="191"/>
      <c r="D4" s="191"/>
      <c r="E4" s="191"/>
      <c r="F4" s="191"/>
      <c r="G4" s="191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88"/>
      <c r="B5" s="199" t="s">
        <v>24</v>
      </c>
      <c r="C5" s="200"/>
      <c r="D5" s="200"/>
      <c r="E5" s="200"/>
      <c r="F5" s="200"/>
      <c r="G5" s="200"/>
      <c r="H5" s="27" t="s">
        <v>60</v>
      </c>
      <c r="I5" s="28" t="s">
        <v>61</v>
      </c>
      <c r="J5" s="28" t="s">
        <v>62</v>
      </c>
      <c r="K5" s="28" t="s">
        <v>61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88"/>
      <c r="B6" s="31"/>
      <c r="C6" s="201" t="s">
        <v>55</v>
      </c>
      <c r="D6" s="202"/>
      <c r="E6" s="202"/>
      <c r="F6" s="202"/>
      <c r="G6" s="202"/>
      <c r="H6" s="32" t="s">
        <v>61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88"/>
      <c r="B7" s="31"/>
      <c r="C7" s="181" t="s">
        <v>56</v>
      </c>
      <c r="D7" s="182"/>
      <c r="E7" s="182"/>
      <c r="F7" s="182"/>
      <c r="G7" s="183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88"/>
      <c r="B8" s="31"/>
      <c r="C8" s="77"/>
      <c r="D8" s="203" t="s">
        <v>57</v>
      </c>
      <c r="E8" s="203"/>
      <c r="F8" s="203"/>
      <c r="G8" s="203"/>
      <c r="H8" s="76"/>
      <c r="I8" s="36" t="s">
        <v>63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88"/>
      <c r="B9" s="31"/>
      <c r="C9" s="37"/>
      <c r="D9" s="202" t="s">
        <v>58</v>
      </c>
      <c r="E9" s="202"/>
      <c r="F9" s="202"/>
      <c r="G9" s="204"/>
      <c r="H9" s="35"/>
      <c r="I9" s="33"/>
      <c r="J9" s="36" t="s">
        <v>63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88"/>
      <c r="B10" s="31"/>
      <c r="C10" s="38"/>
      <c r="D10" s="184" t="s">
        <v>59</v>
      </c>
      <c r="E10" s="185"/>
      <c r="F10" s="185"/>
      <c r="G10" s="186"/>
      <c r="H10" s="35"/>
      <c r="I10" s="33"/>
      <c r="J10" s="33"/>
      <c r="K10" s="36" t="s">
        <v>63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87" t="s">
        <v>25</v>
      </c>
      <c r="B11" s="190" t="s">
        <v>26</v>
      </c>
      <c r="C11" s="191"/>
      <c r="D11" s="191"/>
      <c r="E11" s="191"/>
      <c r="F11" s="191"/>
      <c r="G11" s="192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88"/>
      <c r="B12" s="193"/>
      <c r="C12" s="196" t="s">
        <v>40</v>
      </c>
      <c r="D12" s="197"/>
      <c r="E12" s="197"/>
      <c r="F12" s="197"/>
      <c r="G12" s="198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88"/>
      <c r="B13" s="193"/>
      <c r="C13" s="42"/>
      <c r="D13" s="196" t="s">
        <v>46</v>
      </c>
      <c r="E13" s="197"/>
      <c r="F13" s="197"/>
      <c r="G13" s="198"/>
      <c r="H13" s="32" t="s">
        <v>61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88"/>
      <c r="B14" s="193"/>
      <c r="C14" s="196" t="s">
        <v>41</v>
      </c>
      <c r="D14" s="197"/>
      <c r="E14" s="197"/>
      <c r="F14" s="197"/>
      <c r="G14" s="198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88"/>
      <c r="B15" s="193"/>
      <c r="C15" s="75"/>
      <c r="D15" s="196" t="s">
        <v>42</v>
      </c>
      <c r="E15" s="197"/>
      <c r="F15" s="197"/>
      <c r="G15" s="198"/>
      <c r="H15" s="44"/>
      <c r="I15" s="46" t="s">
        <v>63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88"/>
      <c r="B16" s="194"/>
      <c r="C16" s="78"/>
      <c r="D16" s="196" t="s">
        <v>43</v>
      </c>
      <c r="E16" s="197"/>
      <c r="F16" s="197"/>
      <c r="G16" s="198"/>
      <c r="H16" s="44"/>
      <c r="I16" s="45"/>
      <c r="J16" s="46" t="s">
        <v>64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89"/>
      <c r="B17" s="195"/>
      <c r="C17" s="43"/>
      <c r="D17" s="205" t="s">
        <v>44</v>
      </c>
      <c r="E17" s="206"/>
      <c r="F17" s="206"/>
      <c r="G17" s="207"/>
      <c r="H17" s="48"/>
      <c r="I17" s="49"/>
      <c r="J17" s="50"/>
      <c r="K17" s="50" t="s">
        <v>63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87" t="s">
        <v>27</v>
      </c>
      <c r="B18" s="217"/>
      <c r="C18" s="218"/>
      <c r="D18" s="219"/>
      <c r="E18" s="219"/>
      <c r="F18" s="220"/>
      <c r="G18" s="52" t="s">
        <v>28</v>
      </c>
      <c r="H18" s="53" t="s">
        <v>29</v>
      </c>
      <c r="I18" s="54" t="s">
        <v>29</v>
      </c>
      <c r="J18" s="54" t="s">
        <v>29</v>
      </c>
      <c r="K18" s="54" t="s">
        <v>29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88"/>
      <c r="B19" s="221"/>
      <c r="C19" s="222"/>
      <c r="D19" s="222"/>
      <c r="E19" s="222"/>
      <c r="F19" s="223"/>
      <c r="G19" s="56" t="s">
        <v>30</v>
      </c>
      <c r="H19" s="57" t="s">
        <v>69</v>
      </c>
      <c r="I19" s="58" t="s">
        <v>69</v>
      </c>
      <c r="J19" s="58" t="s">
        <v>69</v>
      </c>
      <c r="K19" s="58" t="s">
        <v>69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88"/>
      <c r="B20" s="221"/>
      <c r="C20" s="222"/>
      <c r="D20" s="222"/>
      <c r="E20" s="222"/>
      <c r="F20" s="223"/>
      <c r="G20" s="56" t="s">
        <v>31</v>
      </c>
      <c r="H20" s="60">
        <v>43622</v>
      </c>
      <c r="I20" s="60">
        <v>43622</v>
      </c>
      <c r="J20" s="60">
        <v>43622</v>
      </c>
      <c r="K20" s="60">
        <v>43622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216"/>
      <c r="B21" s="221"/>
      <c r="C21" s="222"/>
      <c r="D21" s="222"/>
      <c r="E21" s="222"/>
      <c r="F21" s="223"/>
      <c r="G21" s="63" t="s">
        <v>32</v>
      </c>
      <c r="H21" s="57" t="s">
        <v>71</v>
      </c>
      <c r="I21" s="58" t="s">
        <v>71</v>
      </c>
      <c r="J21" s="58" t="s">
        <v>71</v>
      </c>
      <c r="K21" s="58" t="s">
        <v>71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208" t="s">
        <v>33</v>
      </c>
      <c r="B22" s="209" t="s">
        <v>34</v>
      </c>
      <c r="C22" s="210"/>
      <c r="D22" s="210"/>
      <c r="E22" s="211"/>
      <c r="F22" s="212" t="e">
        <f ca="1">GetBugSheetName()</f>
        <v>#NAME?</v>
      </c>
      <c r="G22" s="213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89"/>
      <c r="B23" s="214" t="s">
        <v>35</v>
      </c>
      <c r="C23" s="214"/>
      <c r="D23" s="214"/>
      <c r="E23" s="214"/>
      <c r="F23" s="214"/>
      <c r="G23" s="215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19 H21:AF22 L20:AF20" name="Range3_1"/>
    <protectedRange sqref="B4:AF17" name="Range2_1"/>
    <protectedRange sqref="B1:O2 P2 T1 AC1:AF2" name="Range1_1"/>
  </protectedRanges>
  <mergeCells count="39"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2:AF23">
    <cfRule type="expression" dxfId="14" priority="4" stopIfTrue="1">
      <formula>H$21="NA"</formula>
    </cfRule>
    <cfRule type="expression" dxfId="13" priority="5" stopIfTrue="1">
      <formula>H$21="NG"</formula>
    </cfRule>
  </conditionalFormatting>
  <conditionalFormatting sqref="H3:AF21">
    <cfRule type="expression" dxfId="12" priority="12" stopIfTrue="1">
      <formula>#REF!="NG"</formula>
    </cfRule>
    <cfRule type="expression" dxfId="11" priority="13" stopIfTrue="1">
      <formula>H$21="NA"</formula>
    </cfRule>
    <cfRule type="expression" dxfId="10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workbookViewId="0">
      <selection activeCell="L24" sqref="L24"/>
    </sheetView>
  </sheetViews>
  <sheetFormatPr defaultRowHeight="13.5"/>
  <cols>
    <col min="1" max="1" width="9.75" customWidth="1"/>
    <col min="2" max="5" width="2.625" customWidth="1"/>
    <col min="6" max="7" width="15.625" customWidth="1"/>
    <col min="8" max="8" width="4.625" customWidth="1"/>
    <col min="9" max="9" width="4.25" customWidth="1"/>
    <col min="10" max="10" width="3.75" bestFit="1" customWidth="1"/>
    <col min="11" max="12" width="3.875" customWidth="1"/>
    <col min="13" max="13" width="4.625" customWidth="1"/>
    <col min="14" max="14" width="4.875" customWidth="1"/>
    <col min="15" max="18" width="4.25" customWidth="1"/>
    <col min="19" max="19" width="4.125" customWidth="1"/>
    <col min="20" max="20" width="4.625" customWidth="1"/>
    <col min="21" max="21" width="4.25" customWidth="1"/>
    <col min="22" max="22" width="5.375" customWidth="1"/>
    <col min="23" max="23" width="3.375" customWidth="1"/>
    <col min="24" max="24" width="2.75" customWidth="1"/>
    <col min="25" max="25" width="5.375" customWidth="1"/>
    <col min="26" max="26" width="4.125" customWidth="1"/>
    <col min="27" max="27" width="5.875" customWidth="1"/>
    <col min="28" max="28" width="4.625" customWidth="1"/>
    <col min="29" max="29" width="6.625" customWidth="1"/>
    <col min="30" max="30" width="4.875" customWidth="1"/>
    <col min="31" max="31" width="5.125" customWidth="1"/>
  </cols>
  <sheetData>
    <row r="1" spans="1:32">
      <c r="A1" s="14" t="s">
        <v>15</v>
      </c>
      <c r="B1" s="171" t="s">
        <v>36</v>
      </c>
      <c r="C1" s="172"/>
      <c r="D1" s="172"/>
      <c r="E1" s="173"/>
      <c r="F1" s="171" t="s">
        <v>37</v>
      </c>
      <c r="G1" s="172"/>
      <c r="H1" s="172"/>
      <c r="I1" s="172"/>
      <c r="J1" s="172"/>
      <c r="K1" s="172"/>
      <c r="L1" s="172"/>
      <c r="M1" s="172"/>
      <c r="N1" s="172"/>
      <c r="O1" s="173"/>
      <c r="P1" s="171" t="s">
        <v>16</v>
      </c>
      <c r="Q1" s="172"/>
      <c r="R1" s="172"/>
      <c r="S1" s="173"/>
      <c r="T1" s="171" t="s">
        <v>54</v>
      </c>
      <c r="U1" s="172"/>
      <c r="V1" s="172"/>
      <c r="W1" s="172"/>
      <c r="X1" s="172"/>
      <c r="Y1" s="172"/>
      <c r="Z1" s="173"/>
      <c r="AA1" s="174" t="s">
        <v>17</v>
      </c>
      <c r="AB1" s="174"/>
      <c r="AC1" s="175">
        <v>43623</v>
      </c>
      <c r="AD1" s="175"/>
      <c r="AE1" s="175"/>
      <c r="AF1" s="176"/>
    </row>
    <row r="2" spans="1:32" ht="14.25" thickBot="1">
      <c r="A2" s="16" t="s">
        <v>18</v>
      </c>
      <c r="B2" s="168"/>
      <c r="C2" s="169"/>
      <c r="D2" s="169"/>
      <c r="E2" s="177"/>
      <c r="F2" s="168" t="s">
        <v>38</v>
      </c>
      <c r="G2" s="169"/>
      <c r="H2" s="177"/>
      <c r="I2" s="178" t="s">
        <v>45</v>
      </c>
      <c r="J2" s="179"/>
      <c r="K2" s="179"/>
      <c r="L2" s="179"/>
      <c r="M2" s="179"/>
      <c r="N2" s="179"/>
      <c r="O2" s="180"/>
      <c r="P2" s="168"/>
      <c r="Q2" s="169"/>
      <c r="R2" s="169"/>
      <c r="S2" s="169"/>
      <c r="T2" s="169"/>
      <c r="U2" s="169"/>
      <c r="V2" s="169"/>
      <c r="W2" s="169"/>
      <c r="X2" s="169"/>
      <c r="Y2" s="169"/>
      <c r="Z2" s="177"/>
      <c r="AA2" s="168" t="s">
        <v>19</v>
      </c>
      <c r="AB2" s="169"/>
      <c r="AC2" s="168" t="s">
        <v>49</v>
      </c>
      <c r="AD2" s="169"/>
      <c r="AE2" s="169"/>
      <c r="AF2" s="170"/>
    </row>
    <row r="3" spans="1:32" ht="36.7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IF(COUNTA(H4:H22)&gt;0,1,"")</f>
        <v>1</v>
      </c>
      <c r="I3" s="21">
        <f>IF(COUNTA(I4:I22)&gt;0,IF(H3&gt;0,H3+1,""),"")</f>
        <v>2</v>
      </c>
      <c r="J3" s="21">
        <f>IF(COUNTA(J4:J22)&gt;0,IF(I3&gt;0,I3+1,""),"")</f>
        <v>3</v>
      </c>
      <c r="K3" s="21">
        <f>IF(COUNTA(K4:K22)&gt;0,IF(J3&gt;0,J3+1,""),"")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IF(COUNTA(AE4:AE22)&gt;0,IF(AD3&gt;0,AD3+1,""),"")</f>
        <v/>
      </c>
      <c r="AF3" s="22" t="str">
        <f>IF(COUNTA(AF4:AF22)&gt;0,IF(AE3&gt;0,AE3+1,""),"")</f>
        <v/>
      </c>
    </row>
    <row r="4" spans="1:32">
      <c r="A4" s="187" t="s">
        <v>23</v>
      </c>
      <c r="B4" s="191" t="s">
        <v>39</v>
      </c>
      <c r="C4" s="191"/>
      <c r="D4" s="191"/>
      <c r="E4" s="191"/>
      <c r="F4" s="191"/>
      <c r="G4" s="191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ht="15">
      <c r="A5" s="188"/>
      <c r="B5" s="199" t="s">
        <v>48</v>
      </c>
      <c r="C5" s="200"/>
      <c r="D5" s="200"/>
      <c r="E5" s="200"/>
      <c r="F5" s="200"/>
      <c r="G5" s="200"/>
      <c r="H5" s="27" t="s">
        <v>61</v>
      </c>
      <c r="I5" s="28" t="s">
        <v>61</v>
      </c>
      <c r="J5" s="28" t="s">
        <v>61</v>
      </c>
      <c r="K5" s="28" t="s">
        <v>61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>
      <c r="A6" s="188"/>
      <c r="B6" s="31"/>
      <c r="C6" s="201" t="s">
        <v>65</v>
      </c>
      <c r="D6" s="202"/>
      <c r="E6" s="202"/>
      <c r="F6" s="202"/>
      <c r="G6" s="202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>
      <c r="A7" s="188"/>
      <c r="B7" s="31"/>
      <c r="C7" s="81"/>
      <c r="D7" s="226" t="s">
        <v>67</v>
      </c>
      <c r="E7" s="226"/>
      <c r="F7" s="226"/>
      <c r="G7" s="226"/>
      <c r="H7" s="36" t="s">
        <v>63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>
      <c r="A8" s="188"/>
      <c r="B8" s="31"/>
      <c r="C8" s="81"/>
      <c r="D8" s="226" t="s">
        <v>68</v>
      </c>
      <c r="E8" s="226"/>
      <c r="F8" s="226"/>
      <c r="G8" s="226"/>
      <c r="H8" s="36"/>
      <c r="I8" s="36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>
      <c r="A9" s="188"/>
      <c r="B9" s="31"/>
      <c r="C9" s="181" t="s">
        <v>56</v>
      </c>
      <c r="D9" s="182"/>
      <c r="E9" s="182"/>
      <c r="F9" s="182"/>
      <c r="G9" s="183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6"/>
      <c r="AD9" s="33"/>
      <c r="AE9" s="33"/>
      <c r="AF9" s="34"/>
    </row>
    <row r="10" spans="1:32">
      <c r="A10" s="188"/>
      <c r="B10" s="31"/>
      <c r="C10" s="77"/>
      <c r="D10" s="203" t="s">
        <v>57</v>
      </c>
      <c r="E10" s="203"/>
      <c r="F10" s="203"/>
      <c r="G10" s="203"/>
      <c r="H10" s="33"/>
      <c r="I10" s="36" t="s">
        <v>63</v>
      </c>
      <c r="J10" s="36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6"/>
      <c r="AB10" s="33"/>
      <c r="AC10" s="36"/>
      <c r="AD10" s="36"/>
      <c r="AE10" s="33"/>
      <c r="AF10" s="34"/>
    </row>
    <row r="11" spans="1:32">
      <c r="A11" s="188"/>
      <c r="B11" s="31"/>
      <c r="C11" s="37"/>
      <c r="D11" s="202" t="s">
        <v>58</v>
      </c>
      <c r="E11" s="202"/>
      <c r="F11" s="202"/>
      <c r="G11" s="204"/>
      <c r="H11" s="35"/>
      <c r="I11" s="33"/>
      <c r="J11" s="36" t="s">
        <v>63</v>
      </c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3"/>
      <c r="AD11" s="33"/>
      <c r="AE11" s="33"/>
      <c r="AF11" s="34"/>
    </row>
    <row r="12" spans="1:32" ht="14.25" thickBot="1">
      <c r="A12" s="188"/>
      <c r="B12" s="31"/>
      <c r="C12" s="38"/>
      <c r="D12" s="184" t="s">
        <v>66</v>
      </c>
      <c r="E12" s="185"/>
      <c r="F12" s="185"/>
      <c r="G12" s="186"/>
      <c r="H12" s="35"/>
      <c r="I12" s="33"/>
      <c r="J12" s="33"/>
      <c r="K12" s="36" t="s">
        <v>63</v>
      </c>
      <c r="L12" s="36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6"/>
      <c r="AC12" s="33"/>
      <c r="AD12" s="33"/>
      <c r="AE12" s="33"/>
      <c r="AF12" s="34"/>
    </row>
    <row r="13" spans="1:32">
      <c r="A13" s="187" t="s">
        <v>25</v>
      </c>
      <c r="B13" s="190" t="s">
        <v>26</v>
      </c>
      <c r="C13" s="191"/>
      <c r="D13" s="191"/>
      <c r="E13" s="191"/>
      <c r="F13" s="191"/>
      <c r="G13" s="192"/>
      <c r="H13" s="39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>
      <c r="A14" s="188"/>
      <c r="B14" s="193"/>
      <c r="C14" s="196" t="s">
        <v>40</v>
      </c>
      <c r="D14" s="197"/>
      <c r="E14" s="197"/>
      <c r="F14" s="197"/>
      <c r="G14" s="198"/>
      <c r="H14" s="32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>
      <c r="A15" s="188"/>
      <c r="B15" s="193"/>
      <c r="C15" s="42"/>
      <c r="D15" s="196" t="s">
        <v>50</v>
      </c>
      <c r="E15" s="197"/>
      <c r="F15" s="197"/>
      <c r="G15" s="198"/>
      <c r="H15" s="32" t="s">
        <v>63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3"/>
      <c r="AA15" s="33"/>
      <c r="AB15" s="33"/>
      <c r="AC15" s="33"/>
      <c r="AD15" s="33"/>
      <c r="AE15" s="33"/>
      <c r="AF15" s="34"/>
    </row>
    <row r="16" spans="1:32">
      <c r="A16" s="188"/>
      <c r="B16" s="193"/>
      <c r="C16" s="196" t="s">
        <v>51</v>
      </c>
      <c r="D16" s="197"/>
      <c r="E16" s="197"/>
      <c r="F16" s="197"/>
      <c r="G16" s="80"/>
      <c r="H16" s="32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>
      <c r="A17" s="188"/>
      <c r="B17" s="193"/>
      <c r="C17" s="79"/>
      <c r="D17" s="197" t="s">
        <v>52</v>
      </c>
      <c r="E17" s="197"/>
      <c r="F17" s="197"/>
      <c r="G17" s="80"/>
      <c r="H17" s="32" t="s">
        <v>63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3"/>
      <c r="AA17" s="33"/>
      <c r="AB17" s="33"/>
      <c r="AC17" s="33"/>
      <c r="AD17" s="33"/>
      <c r="AE17" s="33"/>
      <c r="AF17" s="34"/>
    </row>
    <row r="18" spans="1:32">
      <c r="A18" s="188"/>
      <c r="B18" s="193"/>
      <c r="C18" s="196" t="s">
        <v>41</v>
      </c>
      <c r="D18" s="197"/>
      <c r="E18" s="197"/>
      <c r="F18" s="197"/>
      <c r="G18" s="198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>
      <c r="A19" s="188"/>
      <c r="B19" s="193"/>
      <c r="C19" s="75"/>
      <c r="D19" s="196" t="s">
        <v>42</v>
      </c>
      <c r="E19" s="197"/>
      <c r="F19" s="197"/>
      <c r="G19" s="198"/>
      <c r="H19" s="44"/>
      <c r="I19" s="46" t="s">
        <v>63</v>
      </c>
      <c r="J19" s="46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7"/>
    </row>
    <row r="20" spans="1:32">
      <c r="A20" s="188"/>
      <c r="B20" s="194"/>
      <c r="C20" s="78"/>
      <c r="D20" s="196" t="s">
        <v>43</v>
      </c>
      <c r="E20" s="197"/>
      <c r="F20" s="197"/>
      <c r="G20" s="198"/>
      <c r="H20" s="44"/>
      <c r="I20" s="45"/>
      <c r="J20" s="46" t="s">
        <v>64</v>
      </c>
      <c r="K20" s="46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6"/>
      <c r="AD20" s="45"/>
      <c r="AE20" s="45"/>
      <c r="AF20" s="47"/>
    </row>
    <row r="21" spans="1:32" ht="14.25" thickBot="1">
      <c r="A21" s="189"/>
      <c r="B21" s="195"/>
      <c r="C21" s="43"/>
      <c r="D21" s="205" t="s">
        <v>44</v>
      </c>
      <c r="E21" s="206"/>
      <c r="F21" s="206"/>
      <c r="G21" s="207"/>
      <c r="H21" s="48"/>
      <c r="I21" s="49"/>
      <c r="J21" s="50"/>
      <c r="K21" s="50" t="s">
        <v>63</v>
      </c>
      <c r="L21" s="50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50"/>
      <c r="AE21" s="49"/>
      <c r="AF21" s="51"/>
    </row>
    <row r="22" spans="1:32" ht="24" customHeight="1">
      <c r="A22" s="187" t="s">
        <v>27</v>
      </c>
      <c r="B22" s="224"/>
      <c r="C22" s="218"/>
      <c r="D22" s="218"/>
      <c r="E22" s="218"/>
      <c r="F22" s="225"/>
      <c r="G22" s="52" t="s">
        <v>28</v>
      </c>
      <c r="H22" s="53" t="s">
        <v>29</v>
      </c>
      <c r="I22" s="54" t="s">
        <v>29</v>
      </c>
      <c r="J22" s="54" t="s">
        <v>29</v>
      </c>
      <c r="K22" s="54" t="s">
        <v>29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5"/>
    </row>
    <row r="23" spans="1:32" ht="24">
      <c r="A23" s="188"/>
      <c r="B23" s="221"/>
      <c r="C23" s="222"/>
      <c r="D23" s="222"/>
      <c r="E23" s="222"/>
      <c r="F23" s="223"/>
      <c r="G23" s="56" t="s">
        <v>30</v>
      </c>
      <c r="H23" s="57" t="s">
        <v>69</v>
      </c>
      <c r="I23" s="58" t="s">
        <v>69</v>
      </c>
      <c r="J23" s="58" t="s">
        <v>70</v>
      </c>
      <c r="K23" s="58" t="s">
        <v>69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9"/>
    </row>
    <row r="24" spans="1:32">
      <c r="A24" s="188"/>
      <c r="B24" s="221"/>
      <c r="C24" s="222"/>
      <c r="D24" s="222"/>
      <c r="E24" s="222"/>
      <c r="F24" s="223"/>
      <c r="G24" s="56" t="s">
        <v>31</v>
      </c>
      <c r="H24" s="60">
        <v>43622</v>
      </c>
      <c r="I24" s="60">
        <v>43622</v>
      </c>
      <c r="J24" s="60">
        <v>43622</v>
      </c>
      <c r="K24" s="60">
        <v>43622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2"/>
    </row>
    <row r="25" spans="1:32">
      <c r="A25" s="216"/>
      <c r="B25" s="221"/>
      <c r="C25" s="222"/>
      <c r="D25" s="222"/>
      <c r="E25" s="222"/>
      <c r="F25" s="223"/>
      <c r="G25" s="84" t="s">
        <v>32</v>
      </c>
      <c r="H25" s="57" t="s">
        <v>71</v>
      </c>
      <c r="I25" s="58" t="s">
        <v>71</v>
      </c>
      <c r="J25" s="58" t="s">
        <v>71</v>
      </c>
      <c r="K25" s="58" t="s">
        <v>71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9"/>
    </row>
    <row r="26" spans="1:32">
      <c r="A26" s="208" t="s">
        <v>33</v>
      </c>
      <c r="B26" s="209" t="s">
        <v>34</v>
      </c>
      <c r="C26" s="210"/>
      <c r="D26" s="210"/>
      <c r="E26" s="211"/>
      <c r="F26" s="212" t="e">
        <f ca="1">GetBugSheetName()</f>
        <v>#NAME?</v>
      </c>
      <c r="G26" s="213"/>
      <c r="H26" s="82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6"/>
    </row>
    <row r="27" spans="1:32" ht="14.25" thickBot="1">
      <c r="A27" s="189"/>
      <c r="B27" s="214" t="s">
        <v>35</v>
      </c>
      <c r="C27" s="214"/>
      <c r="D27" s="214"/>
      <c r="E27" s="214"/>
      <c r="F27" s="214"/>
      <c r="G27" s="215"/>
      <c r="H27" s="67" t="str">
        <f t="shared" ref="H27:AF27" si="0">IF(H26="","",(SUM(LEN(H26)-LEN(SUBSTITUTE(H26,",","")))/LEN(",")) + 1 )</f>
        <v/>
      </c>
      <c r="I27" s="68" t="str">
        <f t="shared" si="0"/>
        <v/>
      </c>
      <c r="J27" s="68" t="str">
        <f t="shared" si="0"/>
        <v/>
      </c>
      <c r="K27" s="68" t="str">
        <f t="shared" si="0"/>
        <v/>
      </c>
      <c r="L27" s="68" t="str">
        <f t="shared" si="0"/>
        <v/>
      </c>
      <c r="M27" s="68" t="str">
        <f t="shared" si="0"/>
        <v/>
      </c>
      <c r="N27" s="68" t="str">
        <f t="shared" si="0"/>
        <v/>
      </c>
      <c r="O27" s="68" t="str">
        <f t="shared" si="0"/>
        <v/>
      </c>
      <c r="P27" s="68" t="str">
        <f t="shared" si="0"/>
        <v/>
      </c>
      <c r="Q27" s="68" t="str">
        <f t="shared" si="0"/>
        <v/>
      </c>
      <c r="R27" s="68" t="str">
        <f t="shared" si="0"/>
        <v/>
      </c>
      <c r="S27" s="68" t="str">
        <f t="shared" si="0"/>
        <v/>
      </c>
      <c r="T27" s="68" t="str">
        <f t="shared" si="0"/>
        <v/>
      </c>
      <c r="U27" s="68" t="str">
        <f t="shared" si="0"/>
        <v/>
      </c>
      <c r="V27" s="68" t="str">
        <f t="shared" si="0"/>
        <v/>
      </c>
      <c r="W27" s="68" t="str">
        <f t="shared" si="0"/>
        <v/>
      </c>
      <c r="X27" s="68" t="str">
        <f t="shared" si="0"/>
        <v/>
      </c>
      <c r="Y27" s="68" t="str">
        <f t="shared" si="0"/>
        <v/>
      </c>
      <c r="Z27" s="68" t="str">
        <f t="shared" si="0"/>
        <v/>
      </c>
      <c r="AA27" s="68" t="str">
        <f t="shared" si="0"/>
        <v/>
      </c>
      <c r="AB27" s="68" t="str">
        <f t="shared" si="0"/>
        <v/>
      </c>
      <c r="AC27" s="68" t="str">
        <f t="shared" si="0"/>
        <v/>
      </c>
      <c r="AD27" s="68" t="str">
        <f t="shared" si="0"/>
        <v/>
      </c>
      <c r="AE27" s="68" t="str">
        <f t="shared" si="0"/>
        <v/>
      </c>
      <c r="AF27" s="69" t="str">
        <f t="shared" si="0"/>
        <v/>
      </c>
    </row>
  </sheetData>
  <protectedRanges>
    <protectedRange sqref="H22:AF26" name="Range3_1_1"/>
    <protectedRange sqref="B4:AF21" name="Range2_1_1"/>
    <protectedRange sqref="B1:O2 P2 AC1:AF2" name="Range1_1_1"/>
    <protectedRange sqref="T1" name="Range1_1_1_1"/>
  </protectedRanges>
  <mergeCells count="43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2"/>
    <mergeCell ref="B4:G4"/>
    <mergeCell ref="B5:G5"/>
    <mergeCell ref="C6:G6"/>
    <mergeCell ref="D7:G7"/>
    <mergeCell ref="D8:G8"/>
    <mergeCell ref="C9:G9"/>
    <mergeCell ref="D10:G10"/>
    <mergeCell ref="D11:G11"/>
    <mergeCell ref="D12:G12"/>
    <mergeCell ref="A26:A27"/>
    <mergeCell ref="B26:E26"/>
    <mergeCell ref="F26:G26"/>
    <mergeCell ref="B27:E27"/>
    <mergeCell ref="F27:G27"/>
    <mergeCell ref="C16:F16"/>
    <mergeCell ref="D17:F17"/>
    <mergeCell ref="A22:A25"/>
    <mergeCell ref="B22:F22"/>
    <mergeCell ref="B23:F23"/>
    <mergeCell ref="B24:F24"/>
    <mergeCell ref="B25:F25"/>
    <mergeCell ref="A13:A21"/>
    <mergeCell ref="B13:G13"/>
    <mergeCell ref="B14:B21"/>
    <mergeCell ref="C14:G14"/>
    <mergeCell ref="D15:G15"/>
    <mergeCell ref="C18:G18"/>
    <mergeCell ref="D19:G19"/>
    <mergeCell ref="D20:G20"/>
    <mergeCell ref="D21:G21"/>
  </mergeCells>
  <phoneticPr fontId="5"/>
  <conditionalFormatting sqref="H26:AF27">
    <cfRule type="expression" dxfId="9" priority="4" stopIfTrue="1">
      <formula>H$25="NA"</formula>
    </cfRule>
    <cfRule type="expression" dxfId="8" priority="5" stopIfTrue="1">
      <formula>H$25="NG"</formula>
    </cfRule>
  </conditionalFormatting>
  <conditionalFormatting sqref="H3:AF25">
    <cfRule type="expression" dxfId="7" priority="6" stopIfTrue="1">
      <formula>#REF!="NG"</formula>
    </cfRule>
    <cfRule type="expression" dxfId="6" priority="7" stopIfTrue="1">
      <formula>H$25="NA"</formula>
    </cfRule>
    <cfRule type="expression" dxfId="5" priority="8" stopIfTrue="1">
      <formula>H$25="NG"</formula>
    </cfRule>
  </conditionalFormatting>
  <dataValidations count="2">
    <dataValidation type="list" allowBlank="1" showInputMessage="1" showErrorMessage="1" sqref="H25:AF25">
      <formula1>"OK, NG, NA, PT"</formula1>
    </dataValidation>
    <dataValidation type="list" allowBlank="1" showInputMessage="1" showErrorMessage="1" sqref="H22:AF22">
      <formula1>"N, A, B"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7"/>
  <sheetViews>
    <sheetView workbookViewId="0">
      <selection activeCell="B31" sqref="B31:F31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74</v>
      </c>
      <c r="B1" s="171" t="s">
        <v>75</v>
      </c>
      <c r="C1" s="172"/>
      <c r="D1" s="172"/>
      <c r="E1" s="173"/>
      <c r="F1" s="171" t="s">
        <v>76</v>
      </c>
      <c r="G1" s="172"/>
      <c r="H1" s="172"/>
      <c r="I1" s="172"/>
      <c r="J1" s="172"/>
      <c r="K1" s="172"/>
      <c r="L1" s="172"/>
      <c r="M1" s="172"/>
      <c r="N1" s="172"/>
      <c r="O1" s="173"/>
      <c r="P1" s="171" t="s">
        <v>77</v>
      </c>
      <c r="Q1" s="172"/>
      <c r="R1" s="172"/>
      <c r="S1" s="173"/>
      <c r="T1" s="171" t="s">
        <v>78</v>
      </c>
      <c r="U1" s="172"/>
      <c r="V1" s="172"/>
      <c r="W1" s="172"/>
      <c r="X1" s="172"/>
      <c r="Y1" s="172"/>
      <c r="Z1" s="173"/>
      <c r="AA1" s="174" t="s">
        <v>79</v>
      </c>
      <c r="AB1" s="174"/>
      <c r="AC1" s="175">
        <v>43622</v>
      </c>
      <c r="AD1" s="175"/>
      <c r="AE1" s="175"/>
      <c r="AF1" s="176"/>
    </row>
    <row r="2" spans="1:32" ht="20.100000000000001" customHeight="1" thickBot="1">
      <c r="A2" s="16" t="s">
        <v>80</v>
      </c>
      <c r="B2" s="168"/>
      <c r="C2" s="169"/>
      <c r="D2" s="169"/>
      <c r="E2" s="177"/>
      <c r="F2" s="168" t="s">
        <v>81</v>
      </c>
      <c r="G2" s="169"/>
      <c r="H2" s="177"/>
      <c r="I2" s="178" t="s">
        <v>127</v>
      </c>
      <c r="J2" s="179"/>
      <c r="K2" s="179"/>
      <c r="L2" s="179"/>
      <c r="M2" s="179"/>
      <c r="N2" s="179"/>
      <c r="O2" s="180"/>
      <c r="P2" s="168"/>
      <c r="Q2" s="169"/>
      <c r="R2" s="169"/>
      <c r="S2" s="169"/>
      <c r="T2" s="169"/>
      <c r="U2" s="169"/>
      <c r="V2" s="169"/>
      <c r="W2" s="169"/>
      <c r="X2" s="169"/>
      <c r="Y2" s="169"/>
      <c r="Z2" s="177"/>
      <c r="AA2" s="168" t="s">
        <v>82</v>
      </c>
      <c r="AB2" s="169"/>
      <c r="AC2" s="168" t="s">
        <v>83</v>
      </c>
      <c r="AD2" s="169"/>
      <c r="AE2" s="169"/>
      <c r="AF2" s="170"/>
    </row>
    <row r="3" spans="1:32" ht="37.5" customHeight="1" thickBot="1">
      <c r="A3" s="17" t="s">
        <v>84</v>
      </c>
      <c r="B3" s="18"/>
      <c r="C3" s="18"/>
      <c r="D3" s="18"/>
      <c r="E3" s="18"/>
      <c r="F3" s="18"/>
      <c r="G3" s="19" t="s">
        <v>85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28" t="s">
        <v>86</v>
      </c>
      <c r="B4" s="230" t="s">
        <v>87</v>
      </c>
      <c r="C4" s="191"/>
      <c r="D4" s="191"/>
      <c r="E4" s="191"/>
      <c r="F4" s="191"/>
      <c r="G4" s="192"/>
      <c r="H4" s="90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29"/>
      <c r="B5" s="231" t="s">
        <v>88</v>
      </c>
      <c r="C5" s="200"/>
      <c r="D5" s="200"/>
      <c r="E5" s="200"/>
      <c r="F5" s="200"/>
      <c r="G5" s="232"/>
      <c r="H5" s="91" t="s">
        <v>89</v>
      </c>
      <c r="I5" s="28" t="s">
        <v>89</v>
      </c>
      <c r="J5" s="28" t="s">
        <v>89</v>
      </c>
      <c r="K5" s="28" t="s">
        <v>89</v>
      </c>
      <c r="L5" s="28" t="s">
        <v>89</v>
      </c>
      <c r="M5" s="28" t="s">
        <v>89</v>
      </c>
      <c r="N5" s="28" t="s">
        <v>89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29"/>
      <c r="B6" s="92" t="s">
        <v>90</v>
      </c>
      <c r="C6" s="233" t="s">
        <v>91</v>
      </c>
      <c r="D6" s="202"/>
      <c r="E6" s="202"/>
      <c r="F6" s="202"/>
      <c r="G6" s="204"/>
      <c r="H6" s="8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29"/>
      <c r="B7" s="92"/>
      <c r="C7" s="93"/>
      <c r="D7" s="234" t="s">
        <v>92</v>
      </c>
      <c r="E7" s="234"/>
      <c r="F7" s="234"/>
      <c r="G7" s="235"/>
      <c r="H7" s="8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29"/>
      <c r="B8" s="92"/>
      <c r="C8" s="93"/>
      <c r="D8" s="94"/>
      <c r="E8" s="234" t="s">
        <v>93</v>
      </c>
      <c r="F8" s="234"/>
      <c r="G8" s="235"/>
      <c r="H8" s="83" t="s">
        <v>89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29"/>
      <c r="B9" s="92"/>
      <c r="C9" s="93"/>
      <c r="D9" s="94"/>
      <c r="E9" s="236" t="s">
        <v>94</v>
      </c>
      <c r="F9" s="234"/>
      <c r="G9" s="235"/>
      <c r="H9" s="83"/>
      <c r="I9" s="33" t="s">
        <v>89</v>
      </c>
      <c r="J9" s="33" t="s">
        <v>89</v>
      </c>
      <c r="K9" s="33" t="s">
        <v>89</v>
      </c>
      <c r="L9" s="33" t="s">
        <v>89</v>
      </c>
      <c r="M9" s="33" t="s">
        <v>89</v>
      </c>
      <c r="N9" s="33" t="s">
        <v>89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29"/>
      <c r="B10" s="92"/>
      <c r="C10" s="93"/>
      <c r="D10" s="236" t="s">
        <v>95</v>
      </c>
      <c r="E10" s="234"/>
      <c r="F10" s="234"/>
      <c r="G10" s="235"/>
      <c r="H10" s="8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29"/>
      <c r="B11" s="92"/>
      <c r="C11" s="93"/>
      <c r="D11" s="94"/>
      <c r="E11" s="234" t="s">
        <v>93</v>
      </c>
      <c r="F11" s="234"/>
      <c r="G11" s="235"/>
      <c r="H11" s="83" t="s">
        <v>89</v>
      </c>
      <c r="I11" s="33" t="s">
        <v>89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29"/>
      <c r="B12" s="92"/>
      <c r="C12" s="93"/>
      <c r="D12" s="94"/>
      <c r="E12" s="236" t="s">
        <v>96</v>
      </c>
      <c r="F12" s="234"/>
      <c r="G12" s="235"/>
      <c r="H12" s="83"/>
      <c r="I12" s="33"/>
      <c r="J12" s="33" t="s">
        <v>89</v>
      </c>
      <c r="K12" s="33" t="s">
        <v>89</v>
      </c>
      <c r="L12" s="33" t="s">
        <v>89</v>
      </c>
      <c r="M12" s="33" t="s">
        <v>89</v>
      </c>
      <c r="N12" s="33" t="s">
        <v>89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29"/>
      <c r="B13" s="92"/>
      <c r="C13" s="93"/>
      <c r="D13" s="236" t="s">
        <v>97</v>
      </c>
      <c r="E13" s="234"/>
      <c r="F13" s="234"/>
      <c r="G13" s="235"/>
      <c r="H13" s="8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29"/>
      <c r="B14" s="92"/>
      <c r="C14" s="93"/>
      <c r="D14" s="94"/>
      <c r="E14" s="234" t="s">
        <v>93</v>
      </c>
      <c r="F14" s="234"/>
      <c r="G14" s="235"/>
      <c r="H14" s="83" t="s">
        <v>89</v>
      </c>
      <c r="I14" s="33" t="s">
        <v>89</v>
      </c>
      <c r="J14" s="33" t="s">
        <v>89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29"/>
      <c r="B15" s="92"/>
      <c r="C15" s="93"/>
      <c r="D15" s="94"/>
      <c r="E15" s="236" t="s">
        <v>98</v>
      </c>
      <c r="F15" s="234"/>
      <c r="G15" s="235"/>
      <c r="H15" s="83"/>
      <c r="I15" s="33"/>
      <c r="J15" s="33"/>
      <c r="K15" s="33" t="s">
        <v>89</v>
      </c>
      <c r="L15" s="33" t="s">
        <v>89</v>
      </c>
      <c r="M15" s="33" t="s">
        <v>89</v>
      </c>
      <c r="N15" s="33" t="s">
        <v>89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29"/>
      <c r="B16" s="92"/>
      <c r="C16" s="89"/>
      <c r="D16" s="234" t="s">
        <v>99</v>
      </c>
      <c r="E16" s="234"/>
      <c r="F16" s="234"/>
      <c r="G16" s="235"/>
      <c r="H16" s="8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29"/>
      <c r="B17" s="92"/>
      <c r="C17" s="89"/>
      <c r="D17" s="94"/>
      <c r="E17" s="234" t="s">
        <v>93</v>
      </c>
      <c r="F17" s="234"/>
      <c r="G17" s="235"/>
      <c r="H17" s="83" t="s">
        <v>89</v>
      </c>
      <c r="I17" s="33" t="s">
        <v>89</v>
      </c>
      <c r="J17" s="33" t="s">
        <v>89</v>
      </c>
      <c r="K17" s="33" t="s">
        <v>89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29"/>
      <c r="B18" s="92"/>
      <c r="C18" s="88"/>
      <c r="D18" s="94"/>
      <c r="E18" s="227" t="s">
        <v>100</v>
      </c>
      <c r="F18" s="227"/>
      <c r="G18" s="227"/>
      <c r="H18" s="36"/>
      <c r="I18" s="33"/>
      <c r="J18" s="33"/>
      <c r="K18" s="33"/>
      <c r="L18" s="33" t="s">
        <v>89</v>
      </c>
      <c r="M18" s="33" t="s">
        <v>89</v>
      </c>
      <c r="N18" s="33" t="s">
        <v>89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29"/>
      <c r="B19" s="92" t="s">
        <v>101</v>
      </c>
      <c r="C19" s="199" t="s">
        <v>102</v>
      </c>
      <c r="D19" s="202"/>
      <c r="E19" s="202"/>
      <c r="F19" s="202"/>
      <c r="G19" s="204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29"/>
      <c r="B20" s="92"/>
      <c r="C20" s="93"/>
      <c r="D20" s="202" t="s">
        <v>103</v>
      </c>
      <c r="E20" s="237"/>
      <c r="F20" s="237"/>
      <c r="G20" s="238"/>
      <c r="H20" s="76"/>
      <c r="I20" s="33"/>
      <c r="J20" s="33"/>
      <c r="K20" s="33"/>
      <c r="L20" s="33"/>
      <c r="M20" s="33" t="s">
        <v>89</v>
      </c>
      <c r="N20" s="33" t="s">
        <v>89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29"/>
      <c r="B21" s="92"/>
      <c r="C21" s="89"/>
      <c r="D21" s="202" t="s">
        <v>104</v>
      </c>
      <c r="E21" s="202"/>
      <c r="F21" s="202"/>
      <c r="G21" s="204"/>
      <c r="H21" s="76"/>
      <c r="I21" s="33"/>
      <c r="J21" s="33"/>
      <c r="K21" s="33"/>
      <c r="L21" s="33" t="s">
        <v>89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95"/>
      <c r="B22" s="92" t="s">
        <v>105</v>
      </c>
      <c r="C22" s="184" t="s">
        <v>106</v>
      </c>
      <c r="D22" s="185"/>
      <c r="E22" s="185"/>
      <c r="F22" s="185"/>
      <c r="G22" s="186"/>
      <c r="H22" s="96"/>
      <c r="I22" s="97"/>
      <c r="J22" s="97"/>
      <c r="K22" s="98"/>
      <c r="L22" s="97"/>
      <c r="M22" s="97"/>
      <c r="N22" s="97" t="s">
        <v>89</v>
      </c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8"/>
      <c r="AC22" s="97"/>
      <c r="AD22" s="97"/>
      <c r="AE22" s="97"/>
      <c r="AF22" s="99"/>
    </row>
    <row r="23" spans="1:32" s="26" customFormat="1" ht="13.5" customHeight="1">
      <c r="A23" s="228" t="s">
        <v>107</v>
      </c>
      <c r="B23" s="239" t="s">
        <v>108</v>
      </c>
      <c r="C23" s="240"/>
      <c r="D23" s="240"/>
      <c r="E23" s="240"/>
      <c r="F23" s="240"/>
      <c r="G23" s="241"/>
      <c r="H23" s="10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29"/>
      <c r="B24" s="242"/>
      <c r="C24" s="243" t="s">
        <v>109</v>
      </c>
      <c r="D24" s="243"/>
      <c r="E24" s="243"/>
      <c r="F24" s="243"/>
      <c r="G24" s="244"/>
      <c r="H24" s="8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29"/>
      <c r="B25" s="242"/>
      <c r="C25" s="42"/>
      <c r="D25" s="196" t="s">
        <v>110</v>
      </c>
      <c r="E25" s="197"/>
      <c r="F25" s="197"/>
      <c r="G25" s="198"/>
      <c r="H25" s="83"/>
      <c r="I25" s="36"/>
      <c r="J25" s="36"/>
      <c r="K25" s="36"/>
      <c r="L25" s="36"/>
      <c r="M25" s="36" t="s">
        <v>89</v>
      </c>
      <c r="N25" s="36" t="s">
        <v>89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29"/>
      <c r="B26" s="242"/>
      <c r="C26" s="196" t="s">
        <v>111</v>
      </c>
      <c r="D26" s="197"/>
      <c r="E26" s="197"/>
      <c r="F26" s="197"/>
      <c r="G26" s="198"/>
      <c r="H26" s="76" t="s">
        <v>89</v>
      </c>
      <c r="I26" s="33" t="s">
        <v>89</v>
      </c>
      <c r="J26" s="33" t="s">
        <v>89</v>
      </c>
      <c r="K26" s="33"/>
      <c r="L26" s="33"/>
      <c r="M26" s="33" t="s">
        <v>89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29"/>
      <c r="B27" s="242"/>
      <c r="C27" s="75"/>
      <c r="D27" s="196" t="s">
        <v>112</v>
      </c>
      <c r="E27" s="197"/>
      <c r="F27" s="197"/>
      <c r="G27" s="198"/>
      <c r="H27" s="101"/>
      <c r="I27" s="46"/>
      <c r="J27" s="45"/>
      <c r="K27" s="45"/>
      <c r="L27" s="45" t="s">
        <v>89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29"/>
      <c r="B28" s="242"/>
      <c r="C28" s="78"/>
      <c r="D28" s="196" t="s">
        <v>113</v>
      </c>
      <c r="E28" s="197"/>
      <c r="F28" s="197"/>
      <c r="G28" s="198"/>
      <c r="H28" s="101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29"/>
      <c r="B29" s="208"/>
      <c r="C29" s="78"/>
      <c r="D29" s="245" t="s">
        <v>114</v>
      </c>
      <c r="E29" s="246"/>
      <c r="F29" s="246"/>
      <c r="G29" s="247"/>
      <c r="H29" s="101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7"/>
      <c r="B30" s="102"/>
      <c r="C30" s="206" t="s">
        <v>115</v>
      </c>
      <c r="D30" s="206"/>
      <c r="E30" s="206"/>
      <c r="F30" s="206"/>
      <c r="G30" s="207"/>
      <c r="H30" s="48"/>
      <c r="I30" s="49"/>
      <c r="J30" s="50"/>
      <c r="K30" s="50" t="s">
        <v>89</v>
      </c>
      <c r="L30" s="49" t="s">
        <v>89</v>
      </c>
      <c r="M30" s="49" t="s">
        <v>89</v>
      </c>
      <c r="N30" s="49" t="s">
        <v>89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88" t="s">
        <v>116</v>
      </c>
      <c r="B31" s="217"/>
      <c r="C31" s="219"/>
      <c r="D31" s="219"/>
      <c r="E31" s="219"/>
      <c r="F31" s="220"/>
      <c r="G31" s="56" t="s">
        <v>117</v>
      </c>
      <c r="H31" s="53" t="s">
        <v>118</v>
      </c>
      <c r="I31" s="54" t="s">
        <v>118</v>
      </c>
      <c r="J31" s="54" t="s">
        <v>118</v>
      </c>
      <c r="K31" s="54" t="s">
        <v>118</v>
      </c>
      <c r="L31" s="54" t="s">
        <v>47</v>
      </c>
      <c r="M31" s="54" t="s">
        <v>47</v>
      </c>
      <c r="N31" s="54" t="s">
        <v>47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88"/>
      <c r="B32" s="221"/>
      <c r="C32" s="222"/>
      <c r="D32" s="222"/>
      <c r="E32" s="222"/>
      <c r="F32" s="223"/>
      <c r="G32" s="56" t="s">
        <v>119</v>
      </c>
      <c r="H32" s="57" t="s">
        <v>120</v>
      </c>
      <c r="I32" s="58" t="s">
        <v>120</v>
      </c>
      <c r="J32" s="58" t="s">
        <v>120</v>
      </c>
      <c r="K32" s="58" t="s">
        <v>120</v>
      </c>
      <c r="L32" s="58" t="s">
        <v>120</v>
      </c>
      <c r="M32" s="58" t="s">
        <v>120</v>
      </c>
      <c r="N32" s="58" t="s">
        <v>120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88"/>
      <c r="B33" s="221"/>
      <c r="C33" s="222"/>
      <c r="D33" s="222"/>
      <c r="E33" s="222"/>
      <c r="F33" s="223"/>
      <c r="G33" s="56" t="s">
        <v>121</v>
      </c>
      <c r="H33" s="60">
        <v>43622</v>
      </c>
      <c r="I33" s="60">
        <v>43622</v>
      </c>
      <c r="J33" s="60">
        <v>43622</v>
      </c>
      <c r="K33" s="60">
        <v>43622</v>
      </c>
      <c r="L33" s="60">
        <v>43622</v>
      </c>
      <c r="M33" s="60">
        <v>43622</v>
      </c>
      <c r="N33" s="60">
        <v>43622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216"/>
      <c r="B34" s="221"/>
      <c r="C34" s="222"/>
      <c r="D34" s="222"/>
      <c r="E34" s="222"/>
      <c r="F34" s="223"/>
      <c r="G34" s="87" t="s">
        <v>122</v>
      </c>
      <c r="H34" s="57" t="s">
        <v>71</v>
      </c>
      <c r="I34" s="58" t="s">
        <v>71</v>
      </c>
      <c r="J34" s="58" t="s">
        <v>71</v>
      </c>
      <c r="K34" s="58" t="s">
        <v>71</v>
      </c>
      <c r="L34" s="58" t="s">
        <v>71</v>
      </c>
      <c r="M34" s="58" t="s">
        <v>71</v>
      </c>
      <c r="N34" s="58" t="s">
        <v>71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208" t="s">
        <v>123</v>
      </c>
      <c r="B35" s="209" t="s">
        <v>124</v>
      </c>
      <c r="C35" s="210"/>
      <c r="D35" s="210"/>
      <c r="E35" s="211"/>
      <c r="F35" s="212" t="e">
        <f ca="1">GetBugSheetName()</f>
        <v>#NAME?</v>
      </c>
      <c r="G35" s="213"/>
      <c r="H35" s="8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89"/>
      <c r="B36" s="178" t="s">
        <v>125</v>
      </c>
      <c r="C36" s="179"/>
      <c r="D36" s="179"/>
      <c r="E36" s="180"/>
      <c r="F36" s="214"/>
      <c r="G36" s="215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35:A36"/>
    <mergeCell ref="B35:E35"/>
    <mergeCell ref="F35:G35"/>
    <mergeCell ref="B36:E36"/>
    <mergeCell ref="F36:G36"/>
    <mergeCell ref="C30:G30"/>
    <mergeCell ref="A31:A34"/>
    <mergeCell ref="B31:F31"/>
    <mergeCell ref="B32:F32"/>
    <mergeCell ref="B33:F33"/>
    <mergeCell ref="B34:F34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D13:G13"/>
    <mergeCell ref="E14:G14"/>
    <mergeCell ref="E15:G15"/>
    <mergeCell ref="D16:G16"/>
    <mergeCell ref="E17:G17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1" stopIfTrue="1">
      <formula>#REF!="NG"</formula>
    </cfRule>
    <cfRule type="expression" dxfId="1" priority="2" stopIfTrue="1">
      <formula>H$34="NA"</formula>
    </cfRule>
    <cfRule type="expression" dxfId="0" priority="3" stopIfTrue="1">
      <formula>H$34="NG"</formula>
    </cfRule>
  </conditionalFormatting>
  <dataValidations count="2"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Assignment2</vt:lpstr>
      <vt:lpstr>Summary</vt:lpstr>
      <vt:lpstr>Page_run</vt:lpstr>
      <vt:lpstr>Enter_Id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e0261f9e-9ab1-4ed2-b256-8545522212c0</vt:lpwstr>
  </property>
</Properties>
</file>