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inht\Downloads\"/>
    </mc:Choice>
  </mc:AlternateContent>
  <xr:revisionPtr revIDLastSave="0" documentId="13_ncr:1_{0E90C5DE-FC57-4ED4-A402-6BF7D445600E}" xr6:coauthVersionLast="36" xr6:coauthVersionMax="36" xr10:uidLastSave="{00000000-0000-0000-0000-000000000000}"/>
  <bookViews>
    <workbookView xWindow="0" yWindow="0" windowWidth="12930" windowHeight="8430" firstSheet="3" activeTab="8" xr2:uid="{6FD467D4-AAA8-448C-9138-D44A67AF1172}"/>
  </bookViews>
  <sheets>
    <sheet name="Cover" sheetId="10" r:id="rId1"/>
    <sheet name="Data &amp; Calculations" sheetId="1" r:id="rId2"/>
    <sheet name="Data &amp; Calculations (an)" sheetId="2" r:id="rId3"/>
    <sheet name="Homework ==&gt;&gt;" sheetId="3" r:id="rId4"/>
    <sheet name="HW(1)" sheetId="4" r:id="rId5"/>
    <sheet name="HW(1an)" sheetId="5" r:id="rId6"/>
    <sheet name="HW(2)" sheetId="6" r:id="rId7"/>
    <sheet name="HW(2an)" sheetId="7" r:id="rId8"/>
    <sheet name="HW(3)" sheetId="8" r:id="rId9"/>
    <sheet name="HW(3an)" sheetId="9" r:id="rId10"/>
  </sheets>
  <definedNames>
    <definedName name="_xlnm.Print_Area" localSheetId="4">'HW(1)'!$A$1:$I$29</definedName>
    <definedName name="_xlnm.Print_Area" localSheetId="5">'HW(1an)'!$A$4:$K$13</definedName>
    <definedName name="Sales_Goal">'HW(1)'!$B$2</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3" i="6" l="1"/>
  <c r="H11" i="6"/>
  <c r="G13" i="6"/>
  <c r="G11" i="6"/>
  <c r="H5" i="6"/>
  <c r="G5" i="6"/>
  <c r="F5" i="6"/>
  <c r="I1" i="4"/>
  <c r="I8" i="4"/>
  <c r="I6" i="4"/>
  <c r="H11" i="4"/>
  <c r="I11" i="4" s="1"/>
  <c r="H10" i="4"/>
  <c r="I10" i="4" s="1"/>
  <c r="H9" i="4"/>
  <c r="I9" i="4" s="1"/>
  <c r="H8" i="4"/>
  <c r="H7" i="4"/>
  <c r="I7" i="4" s="1"/>
  <c r="H6" i="4"/>
  <c r="H5" i="4"/>
  <c r="I5" i="4" s="1"/>
  <c r="E13" i="1"/>
  <c r="E11" i="1"/>
  <c r="G11" i="1" s="1"/>
  <c r="G13" i="1"/>
  <c r="F13" i="1"/>
  <c r="G4" i="1"/>
  <c r="F4" i="1"/>
  <c r="E4" i="1"/>
  <c r="F11" i="1" l="1"/>
  <c r="B2" i="2"/>
  <c r="H13" i="7"/>
  <c r="G13" i="7"/>
  <c r="H11" i="7"/>
  <c r="G11" i="7"/>
  <c r="H5" i="7"/>
  <c r="G5" i="7"/>
  <c r="F5" i="7"/>
  <c r="H13" i="5"/>
  <c r="I13" i="5" s="1"/>
  <c r="H12" i="5"/>
  <c r="I12" i="5" s="1"/>
  <c r="H11" i="5"/>
  <c r="I11" i="5" s="1"/>
  <c r="H10" i="5"/>
  <c r="I10" i="5" s="1"/>
  <c r="H9" i="5"/>
  <c r="I9" i="5" s="1"/>
  <c r="H8" i="5"/>
  <c r="I8" i="5" s="1"/>
  <c r="H7" i="5"/>
  <c r="I7" i="5" s="1"/>
  <c r="G13" i="2"/>
  <c r="F13" i="2"/>
  <c r="G11" i="2"/>
  <c r="F11" i="2"/>
  <c r="G4" i="2"/>
  <c r="F4" i="2"/>
  <c r="E4" i="2"/>
</calcChain>
</file>

<file path=xl/sharedStrings.xml><?xml version="1.0" encoding="utf-8"?>
<sst xmlns="http://schemas.openxmlformats.org/spreadsheetml/2006/main" count="237" uniqueCount="59">
  <si>
    <t>Sale Rep Criteria:</t>
  </si>
  <si>
    <t>COUNT</t>
  </si>
  <si>
    <t>COUNTA</t>
  </si>
  <si>
    <t>SUM</t>
  </si>
  <si>
    <t>Date Criteria:</t>
  </si>
  <si>
    <t>Counts Numbers</t>
  </si>
  <si>
    <t>Counts cells not empty</t>
  </si>
  <si>
    <t>Adds numbers</t>
  </si>
  <si>
    <t>Count ALL Numbers</t>
  </si>
  <si>
    <t>Count ALL Words</t>
  </si>
  <si>
    <t>Sum ALL Numbers</t>
  </si>
  <si>
    <t>Date</t>
  </si>
  <si>
    <t>SalesRep</t>
  </si>
  <si>
    <t>Sales</t>
  </si>
  <si>
    <t>Chin</t>
  </si>
  <si>
    <t>Gigi</t>
  </si>
  <si>
    <t>**When you specify a "criteria" or "condition" you are saying: "don't make the</t>
  </si>
  <si>
    <t>Dawn</t>
  </si>
  <si>
    <t>calculation on all the items, just on some of the items".</t>
  </si>
  <si>
    <t>COUNTIFS</t>
  </si>
  <si>
    <t>SUMIFS</t>
  </si>
  <si>
    <t>Count w/ 1 or more criteria</t>
  </si>
  <si>
    <t>Add w/ 1 or more criteria</t>
  </si>
  <si>
    <t>Criteria</t>
  </si>
  <si>
    <t>Count</t>
  </si>
  <si>
    <t>Sum</t>
  </si>
  <si>
    <t>Sales Reps</t>
  </si>
  <si>
    <t>Jan</t>
  </si>
  <si>
    <t>Feb</t>
  </si>
  <si>
    <t>Mar</t>
  </si>
  <si>
    <t>Apr</t>
  </si>
  <si>
    <t>May</t>
  </si>
  <si>
    <t>Jun</t>
  </si>
  <si>
    <t>Total</t>
  </si>
  <si>
    <t>% of Sales Goal</t>
  </si>
  <si>
    <t>Sales Goal</t>
  </si>
  <si>
    <t>Sioux</t>
  </si>
  <si>
    <t>Jo</t>
  </si>
  <si>
    <t>Mo</t>
  </si>
  <si>
    <t>Phil</t>
  </si>
  <si>
    <t>Pham</t>
  </si>
  <si>
    <t>Shelia</t>
  </si>
  <si>
    <t>Ty</t>
  </si>
  <si>
    <t>In cell F5 count how many numbers there are in the range C4:C12. In cell F6 count how many words there are in the range B4:B12. In cell H5 add the sales numbers from the range C4:C12. In cells G11 and G13 use the COUNTIFS function to count with one condition/criteria. In cells H11 and H13 use the SUMIFS function to add with one condition/criteria.</t>
  </si>
  <si>
    <t>Function to use:</t>
  </si>
  <si>
    <t>Han</t>
  </si>
  <si>
    <t>Bob</t>
  </si>
  <si>
    <t>Fran</t>
  </si>
  <si>
    <t>Create a column Chart that shows the sales for each Sales Rep.</t>
  </si>
  <si>
    <t>Monday Sales</t>
  </si>
  <si>
    <t>Sales Rep</t>
  </si>
  <si>
    <t>Sims</t>
  </si>
  <si>
    <t>Tina</t>
  </si>
  <si>
    <t>Unit Sales For 2017</t>
  </si>
  <si>
    <t>In cell H7, create a formula for adding and then copy it down the column. In I7 create a formula that will compare each Sales Rep's total to the Sales Goal (the formula should be =H7/$K$7) and then copy it down the column. When you are done with the formulas, format the table and add Page Setup similar to how we did it in class or like you saw in Excel Basic Video #1.</t>
  </si>
  <si>
    <t>Topics:</t>
  </si>
  <si>
    <r>
      <rPr>
        <b/>
        <sz val="22"/>
        <color theme="1"/>
        <rFont val="Calibri"/>
        <family val="2"/>
        <scheme val="minor"/>
      </rPr>
      <t>Goal in video</t>
    </r>
    <r>
      <rPr>
        <sz val="22"/>
        <color theme="1"/>
        <rFont val="Calibri"/>
        <family val="2"/>
        <scheme val="minor"/>
      </rPr>
      <t>: Learn how to Count and Add with different Excel Functions</t>
    </r>
  </si>
  <si>
    <t>Excel Basics 3: Introduction to Excel 3: Counting &amp; Adding: COUNT, COUNTA, SUM, COUNTIFS, SUMIFS Functions</t>
  </si>
  <si>
    <t>Office 2016 Video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</si>
</sst>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71" formatCode="0.000"/>
    <numFmt numFmtId="173" formatCode="_(&quot;$&quot;* #,##0_);_(&quot;$&quot;* \(#,##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sz val="18"/>
      <color theme="0"/>
      <name val="Calibri"/>
      <family val="2"/>
      <scheme val="minor"/>
    </font>
    <font>
      <sz val="22"/>
      <color theme="0"/>
      <name val="Calibri"/>
      <family val="2"/>
      <scheme val="minor"/>
    </font>
    <font>
      <b/>
      <sz val="14"/>
      <color theme="1"/>
      <name val="Calibri"/>
      <family val="2"/>
      <scheme val="minor"/>
    </font>
    <font>
      <sz val="18"/>
      <color theme="1"/>
      <name val="Calibri"/>
      <family val="2"/>
      <scheme val="minor"/>
    </font>
    <font>
      <sz val="20"/>
      <color theme="0"/>
      <name val="Calibri"/>
      <family val="2"/>
      <scheme val="minor"/>
    </font>
    <font>
      <b/>
      <sz val="18"/>
      <color theme="1"/>
      <name val="Calibri"/>
      <family val="2"/>
      <scheme val="minor"/>
    </font>
    <font>
      <sz val="22"/>
      <color theme="1"/>
      <name val="Calibri"/>
      <family val="2"/>
      <scheme val="minor"/>
    </font>
    <font>
      <b/>
      <sz val="22"/>
      <color theme="1"/>
      <name val="Calibri"/>
      <family val="2"/>
      <scheme val="minor"/>
    </font>
    <font>
      <b/>
      <sz val="22"/>
      <color theme="0"/>
      <name val="Calibri"/>
      <family val="2"/>
      <scheme val="minor"/>
    </font>
    <font>
      <sz val="11"/>
      <color theme="1" tint="4.9989318521683403E-2"/>
      <name val="Calibri"/>
      <family val="2"/>
      <scheme val="minor"/>
    </font>
    <font>
      <b/>
      <sz val="16"/>
      <color theme="0"/>
      <name val="Calibri"/>
      <family val="2"/>
      <scheme val="minor"/>
    </font>
  </fonts>
  <fills count="15">
    <fill>
      <patternFill patternType="none"/>
    </fill>
    <fill>
      <patternFill patternType="gray125"/>
    </fill>
    <fill>
      <patternFill patternType="solid">
        <fgColor theme="7" tint="0.79998168889431442"/>
        <bgColor indexed="64"/>
      </patternFill>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0070C0"/>
        <bgColor indexed="64"/>
      </patternFill>
    </fill>
    <fill>
      <patternFill patternType="solid">
        <fgColor rgb="FFFF0000"/>
        <bgColor indexed="64"/>
      </patternFill>
    </fill>
    <fill>
      <patternFill patternType="solid">
        <fgColor rgb="FFFFFF00"/>
        <bgColor indexed="64"/>
      </patternFill>
    </fill>
    <fill>
      <patternFill patternType="solid">
        <fgColor theme="1"/>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rgb="FFFFCC99"/>
        <bgColor indexed="64"/>
      </patternFill>
    </fill>
    <fill>
      <patternFill patternType="solid">
        <fgColor theme="6" tint="0.79998168889431442"/>
        <bgColor indexed="64"/>
      </patternFill>
    </fill>
    <fill>
      <patternFill patternType="solid">
        <fgColor theme="9"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5">
    <xf numFmtId="0" fontId="0" fillId="0" borderId="0" xfId="0"/>
    <xf numFmtId="0" fontId="0" fillId="0" borderId="1" xfId="0" applyBorder="1"/>
    <xf numFmtId="0" fontId="4" fillId="2" borderId="1" xfId="0" applyFont="1" applyFill="1" applyBorder="1"/>
    <xf numFmtId="14" fontId="0" fillId="0" borderId="1" xfId="0" applyNumberFormat="1" applyBorder="1"/>
    <xf numFmtId="0" fontId="0" fillId="3" borderId="1" xfId="0" applyFill="1" applyBorder="1" applyAlignment="1">
      <alignment wrapText="1"/>
    </xf>
    <xf numFmtId="0" fontId="3" fillId="4" borderId="2" xfId="0" applyFont="1" applyFill="1" applyBorder="1"/>
    <xf numFmtId="0" fontId="3" fillId="4" borderId="1" xfId="0" applyFont="1" applyFill="1" applyBorder="1"/>
    <xf numFmtId="0" fontId="0" fillId="5" borderId="1" xfId="0" applyFill="1" applyBorder="1"/>
    <xf numFmtId="164" fontId="0" fillId="5" borderId="1" xfId="0" applyNumberFormat="1" applyFill="1" applyBorder="1"/>
    <xf numFmtId="164" fontId="0" fillId="0" borderId="1" xfId="0" applyNumberFormat="1" applyBorder="1"/>
    <xf numFmtId="0" fontId="2" fillId="0" borderId="0" xfId="0" applyFont="1"/>
    <xf numFmtId="0" fontId="5" fillId="6" borderId="3" xfId="0" applyFont="1" applyFill="1" applyBorder="1"/>
    <xf numFmtId="0" fontId="3" fillId="6" borderId="4" xfId="0" applyFont="1" applyFill="1" applyBorder="1"/>
    <xf numFmtId="0" fontId="3" fillId="6" borderId="5" xfId="0" applyFont="1" applyFill="1" applyBorder="1"/>
    <xf numFmtId="0" fontId="3" fillId="7" borderId="1" xfId="0" applyFont="1" applyFill="1" applyBorder="1"/>
    <xf numFmtId="165" fontId="0" fillId="0" borderId="1" xfId="1" applyNumberFormat="1" applyFont="1" applyBorder="1"/>
    <xf numFmtId="165" fontId="0" fillId="5" borderId="1" xfId="1" applyNumberFormat="1" applyFont="1" applyFill="1" applyBorder="1"/>
    <xf numFmtId="10" fontId="0" fillId="5" borderId="1" xfId="2" applyNumberFormat="1" applyFont="1"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3" borderId="3" xfId="0" applyFill="1" applyBorder="1"/>
    <xf numFmtId="0" fontId="0" fillId="3" borderId="4" xfId="0" applyFill="1" applyBorder="1"/>
    <xf numFmtId="0" fontId="0" fillId="3" borderId="5" xfId="0" applyFill="1" applyBorder="1"/>
    <xf numFmtId="0" fontId="0" fillId="8" borderId="3" xfId="0" applyFill="1" applyBorder="1"/>
    <xf numFmtId="0" fontId="0" fillId="8" borderId="5" xfId="0" applyFill="1" applyBorder="1"/>
    <xf numFmtId="6" fontId="0" fillId="0" borderId="1" xfId="0" applyNumberFormat="1" applyBorder="1"/>
    <xf numFmtId="0" fontId="6" fillId="9" borderId="0" xfId="0" applyFont="1" applyFill="1"/>
    <xf numFmtId="0" fontId="0" fillId="10" borderId="0" xfId="0" applyFill="1"/>
    <xf numFmtId="0" fontId="7" fillId="10" borderId="10" xfId="0" applyFont="1" applyFill="1" applyBorder="1"/>
    <xf numFmtId="0" fontId="8" fillId="10" borderId="0" xfId="0" applyFont="1" applyFill="1"/>
    <xf numFmtId="0" fontId="9" fillId="9" borderId="0" xfId="0" applyFont="1" applyFill="1"/>
    <xf numFmtId="0" fontId="10" fillId="10" borderId="0" xfId="0" applyFont="1" applyFill="1"/>
    <xf numFmtId="0" fontId="11" fillId="10" borderId="0" xfId="0" applyFont="1" applyFill="1"/>
    <xf numFmtId="0" fontId="13" fillId="9" borderId="0" xfId="0" applyFont="1" applyFill="1"/>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14" fontId="0" fillId="0" borderId="5" xfId="0" applyNumberFormat="1" applyBorder="1"/>
    <xf numFmtId="164" fontId="0" fillId="0" borderId="3" xfId="0" applyNumberFormat="1" applyBorder="1"/>
    <xf numFmtId="0" fontId="3" fillId="4" borderId="11" xfId="0" applyFont="1" applyFill="1" applyBorder="1"/>
    <xf numFmtId="0" fontId="3" fillId="4" borderId="9" xfId="0" applyFont="1" applyFill="1" applyBorder="1"/>
    <xf numFmtId="14" fontId="0" fillId="0" borderId="8" xfId="0" applyNumberFormat="1" applyBorder="1"/>
    <xf numFmtId="0" fontId="0" fillId="0" borderId="12" xfId="0" applyBorder="1"/>
    <xf numFmtId="164" fontId="0" fillId="0" borderId="6" xfId="0" applyNumberFormat="1" applyBorder="1"/>
    <xf numFmtId="0" fontId="14" fillId="8" borderId="1" xfId="0" applyFont="1" applyFill="1" applyBorder="1"/>
    <xf numFmtId="171" fontId="0" fillId="12" borderId="1" xfId="0" applyNumberFormat="1" applyFill="1" applyBorder="1"/>
    <xf numFmtId="0" fontId="3" fillId="11" borderId="2" xfId="0" applyFont="1" applyFill="1" applyBorder="1"/>
    <xf numFmtId="0" fontId="14" fillId="8" borderId="2" xfId="0" applyFont="1" applyFill="1" applyBorder="1"/>
    <xf numFmtId="0" fontId="0" fillId="0" borderId="13" xfId="0" applyFill="1" applyBorder="1"/>
    <xf numFmtId="0" fontId="0" fillId="0" borderId="0" xfId="0" applyFill="1" applyBorder="1"/>
    <xf numFmtId="0" fontId="0" fillId="0" borderId="0" xfId="0" applyFill="1"/>
    <xf numFmtId="0" fontId="15" fillId="14" borderId="14" xfId="0" applyFont="1" applyFill="1" applyBorder="1"/>
    <xf numFmtId="0" fontId="3" fillId="14" borderId="15" xfId="0" applyFont="1" applyFill="1" applyBorder="1"/>
    <xf numFmtId="0" fontId="0" fillId="14" borderId="15" xfId="0" applyFill="1" applyBorder="1"/>
    <xf numFmtId="14" fontId="0" fillId="14" borderId="16" xfId="0" applyNumberFormat="1" applyFill="1" applyBorder="1"/>
    <xf numFmtId="0" fontId="0" fillId="13" borderId="17" xfId="0" applyFill="1" applyBorder="1"/>
    <xf numFmtId="0" fontId="0" fillId="13" borderId="18" xfId="0" applyFill="1" applyBorder="1"/>
    <xf numFmtId="0" fontId="0" fillId="13" borderId="19" xfId="0" applyFill="1" applyBorder="1"/>
    <xf numFmtId="173" fontId="0" fillId="0" borderId="1" xfId="3" applyNumberFormat="1" applyFont="1" applyBorder="1"/>
    <xf numFmtId="173" fontId="0" fillId="12" borderId="1" xfId="3" applyNumberFormat="1" applyFont="1" applyFill="1" applyBorder="1"/>
    <xf numFmtId="173" fontId="0" fillId="13" borderId="18" xfId="3" applyNumberFormat="1" applyFont="1" applyFill="1" applyBorder="1"/>
  </cellXfs>
  <cellStyles count="4">
    <cellStyle name="Comma" xfId="1" builtinId="3"/>
    <cellStyle name="Currency" xfId="3" builtinId="4"/>
    <cellStyle name="Normal" xfId="0" builtinId="0"/>
    <cellStyle name="Percent" xfId="2" builtinId="5"/>
  </cellStyles>
  <dxfs count="20">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4" formatCode="&quot;$&quot;#,##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4" formatCode="&quot;$&quot;#,##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FFCC99"/>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'HW(1)'!$A$1</c:f>
          <c:strCache>
            <c:ptCount val="1"/>
            <c:pt idx="0">
              <c:v>Unit Sales For 2017</c:v>
            </c:pt>
          </c:strCache>
        </c:strRef>
      </c:tx>
      <c:overlay val="0"/>
      <c:spPr>
        <a:noFill/>
        <a:ln>
          <a:noFill/>
        </a:ln>
        <a:effectLst/>
      </c:spPr>
      <c:txPr>
        <a:bodyPr rot="0" spcFirstLastPara="1" vertOverflow="ellipsis" vert="horz" wrap="square" anchor="ctr" anchorCtr="1"/>
        <a:lstStyle/>
        <a:p>
          <a:pPr>
            <a:defRPr sz="1600" b="1" i="1" u="sng" strike="noStrike" kern="1200" spc="0" baseline="0">
              <a:solidFill>
                <a:srgbClr val="FF0000"/>
              </a:solidFill>
              <a:uFill>
                <a:solidFill>
                  <a:schemeClr val="bg1">
                    <a:lumMod val="75000"/>
                  </a:schemeClr>
                </a:solidFill>
              </a:u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347286350868068E-2"/>
          <c:y val="0.14597222222222223"/>
          <c:w val="0.95550749418361181"/>
          <c:h val="0.82162037037037039"/>
        </c:manualLayout>
      </c:layout>
      <c:bar3DChart>
        <c:barDir val="col"/>
        <c:grouping val="stacked"/>
        <c:varyColors val="0"/>
        <c:ser>
          <c:idx val="0"/>
          <c:order val="0"/>
          <c:tx>
            <c:strRef>
              <c:f>'HW(1)'!$B$4</c:f>
              <c:strCache>
                <c:ptCount val="1"/>
                <c:pt idx="0">
                  <c:v>Jan</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'HW(1)'!$B$5:$B$11</c:f>
              <c:numCache>
                <c:formatCode>_("$"* #,##0_);_("$"* \(#,##0\);_("$"* "-"??_);_(@_)</c:formatCode>
                <c:ptCount val="7"/>
                <c:pt idx="0">
                  <c:v>109</c:v>
                </c:pt>
                <c:pt idx="1">
                  <c:v>188</c:v>
                </c:pt>
                <c:pt idx="2">
                  <c:v>372</c:v>
                </c:pt>
                <c:pt idx="3">
                  <c:v>145</c:v>
                </c:pt>
                <c:pt idx="4">
                  <c:v>457</c:v>
                </c:pt>
                <c:pt idx="5">
                  <c:v>367</c:v>
                </c:pt>
                <c:pt idx="6">
                  <c:v>211</c:v>
                </c:pt>
              </c:numCache>
            </c:numRef>
          </c:val>
          <c:extLst>
            <c:ext xmlns:c16="http://schemas.microsoft.com/office/drawing/2014/chart" uri="{C3380CC4-5D6E-409C-BE32-E72D297353CC}">
              <c16:uniqueId val="{00000000-A9C8-4D56-A79F-500AE5551877}"/>
            </c:ext>
          </c:extLst>
        </c:ser>
        <c:ser>
          <c:idx val="1"/>
          <c:order val="1"/>
          <c:tx>
            <c:strRef>
              <c:f>'HW(1)'!$C$4</c:f>
              <c:strCache>
                <c:ptCount val="1"/>
                <c:pt idx="0">
                  <c:v>Feb</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'HW(1)'!$C$5:$C$11</c:f>
              <c:numCache>
                <c:formatCode>_("$"* #,##0_);_("$"* \(#,##0\);_("$"* "-"??_);_(@_)</c:formatCode>
                <c:ptCount val="7"/>
                <c:pt idx="0">
                  <c:v>133</c:v>
                </c:pt>
                <c:pt idx="1">
                  <c:v>440</c:v>
                </c:pt>
                <c:pt idx="2">
                  <c:v>122</c:v>
                </c:pt>
                <c:pt idx="3">
                  <c:v>293</c:v>
                </c:pt>
                <c:pt idx="4">
                  <c:v>313</c:v>
                </c:pt>
                <c:pt idx="5">
                  <c:v>458</c:v>
                </c:pt>
                <c:pt idx="6">
                  <c:v>197</c:v>
                </c:pt>
              </c:numCache>
            </c:numRef>
          </c:val>
          <c:extLst>
            <c:ext xmlns:c16="http://schemas.microsoft.com/office/drawing/2014/chart" uri="{C3380CC4-5D6E-409C-BE32-E72D297353CC}">
              <c16:uniqueId val="{00000001-A9C8-4D56-A79F-500AE5551877}"/>
            </c:ext>
          </c:extLst>
        </c:ser>
        <c:ser>
          <c:idx val="2"/>
          <c:order val="2"/>
          <c:tx>
            <c:strRef>
              <c:f>'HW(1)'!$D$4</c:f>
              <c:strCache>
                <c:ptCount val="1"/>
                <c:pt idx="0">
                  <c:v>Mar</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'HW(1)'!$D$5:$D$11</c:f>
              <c:numCache>
                <c:formatCode>_("$"* #,##0_);_("$"* \(#,##0\);_("$"* "-"??_);_(@_)</c:formatCode>
                <c:ptCount val="7"/>
                <c:pt idx="0">
                  <c:v>378</c:v>
                </c:pt>
                <c:pt idx="1">
                  <c:v>472</c:v>
                </c:pt>
                <c:pt idx="2">
                  <c:v>538</c:v>
                </c:pt>
                <c:pt idx="3">
                  <c:v>169</c:v>
                </c:pt>
                <c:pt idx="4">
                  <c:v>385</c:v>
                </c:pt>
                <c:pt idx="5">
                  <c:v>494</c:v>
                </c:pt>
                <c:pt idx="6">
                  <c:v>274</c:v>
                </c:pt>
              </c:numCache>
            </c:numRef>
          </c:val>
          <c:extLst>
            <c:ext xmlns:c16="http://schemas.microsoft.com/office/drawing/2014/chart" uri="{C3380CC4-5D6E-409C-BE32-E72D297353CC}">
              <c16:uniqueId val="{00000002-A9C8-4D56-A79F-500AE5551877}"/>
            </c:ext>
          </c:extLst>
        </c:ser>
        <c:ser>
          <c:idx val="3"/>
          <c:order val="3"/>
          <c:tx>
            <c:strRef>
              <c:f>'HW(1)'!$E$4</c:f>
              <c:strCache>
                <c:ptCount val="1"/>
                <c:pt idx="0">
                  <c:v>Apr</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'HW(1)'!$E$5:$E$11</c:f>
              <c:numCache>
                <c:formatCode>_("$"* #,##0_);_("$"* \(#,##0\);_("$"* "-"??_);_(@_)</c:formatCode>
                <c:ptCount val="7"/>
                <c:pt idx="0">
                  <c:v>527</c:v>
                </c:pt>
                <c:pt idx="1">
                  <c:v>172</c:v>
                </c:pt>
                <c:pt idx="2">
                  <c:v>143</c:v>
                </c:pt>
                <c:pt idx="3">
                  <c:v>193</c:v>
                </c:pt>
                <c:pt idx="4">
                  <c:v>430</c:v>
                </c:pt>
                <c:pt idx="5">
                  <c:v>146</c:v>
                </c:pt>
                <c:pt idx="6">
                  <c:v>252</c:v>
                </c:pt>
              </c:numCache>
            </c:numRef>
          </c:val>
          <c:extLst>
            <c:ext xmlns:c16="http://schemas.microsoft.com/office/drawing/2014/chart" uri="{C3380CC4-5D6E-409C-BE32-E72D297353CC}">
              <c16:uniqueId val="{00000003-A9C8-4D56-A79F-500AE5551877}"/>
            </c:ext>
          </c:extLst>
        </c:ser>
        <c:ser>
          <c:idx val="4"/>
          <c:order val="4"/>
          <c:tx>
            <c:strRef>
              <c:f>'HW(1)'!$F$4</c:f>
              <c:strCache>
                <c:ptCount val="1"/>
                <c:pt idx="0">
                  <c:v>May</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'HW(1)'!$F$5:$F$11</c:f>
              <c:numCache>
                <c:formatCode>_("$"* #,##0_);_("$"* \(#,##0\);_("$"* "-"??_);_(@_)</c:formatCode>
                <c:ptCount val="7"/>
                <c:pt idx="0">
                  <c:v>243</c:v>
                </c:pt>
                <c:pt idx="1">
                  <c:v>271</c:v>
                </c:pt>
                <c:pt idx="2">
                  <c:v>386</c:v>
                </c:pt>
                <c:pt idx="3">
                  <c:v>325</c:v>
                </c:pt>
                <c:pt idx="4">
                  <c:v>374</c:v>
                </c:pt>
                <c:pt idx="5">
                  <c:v>429</c:v>
                </c:pt>
                <c:pt idx="6">
                  <c:v>318</c:v>
                </c:pt>
              </c:numCache>
            </c:numRef>
          </c:val>
          <c:extLst>
            <c:ext xmlns:c16="http://schemas.microsoft.com/office/drawing/2014/chart" uri="{C3380CC4-5D6E-409C-BE32-E72D297353CC}">
              <c16:uniqueId val="{00000004-A9C8-4D56-A79F-500AE5551877}"/>
            </c:ext>
          </c:extLst>
        </c:ser>
        <c:ser>
          <c:idx val="5"/>
          <c:order val="5"/>
          <c:tx>
            <c:strRef>
              <c:f>'HW(1)'!$G$4</c:f>
              <c:strCache>
                <c:ptCount val="1"/>
                <c:pt idx="0">
                  <c:v>Jun</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'HW(1)'!$A$5:$A$11</c:f>
              <c:strCache>
                <c:ptCount val="7"/>
                <c:pt idx="0">
                  <c:v>Sioux</c:v>
                </c:pt>
                <c:pt idx="1">
                  <c:v>Jo</c:v>
                </c:pt>
                <c:pt idx="2">
                  <c:v>Mo</c:v>
                </c:pt>
                <c:pt idx="3">
                  <c:v>Phil</c:v>
                </c:pt>
                <c:pt idx="4">
                  <c:v>Pham</c:v>
                </c:pt>
                <c:pt idx="5">
                  <c:v>Shelia</c:v>
                </c:pt>
                <c:pt idx="6">
                  <c:v>Ty</c:v>
                </c:pt>
              </c:strCache>
            </c:strRef>
          </c:cat>
          <c:val>
            <c:numRef>
              <c:f>'HW(1)'!$G$5:$G$11</c:f>
              <c:numCache>
                <c:formatCode>_("$"* #,##0_);_("$"* \(#,##0\);_("$"* "-"??_);_(@_)</c:formatCode>
                <c:ptCount val="7"/>
                <c:pt idx="0">
                  <c:v>190</c:v>
                </c:pt>
                <c:pt idx="1">
                  <c:v>203</c:v>
                </c:pt>
                <c:pt idx="2">
                  <c:v>201</c:v>
                </c:pt>
                <c:pt idx="3">
                  <c:v>424</c:v>
                </c:pt>
                <c:pt idx="4">
                  <c:v>158</c:v>
                </c:pt>
                <c:pt idx="5">
                  <c:v>540</c:v>
                </c:pt>
                <c:pt idx="6">
                  <c:v>521</c:v>
                </c:pt>
              </c:numCache>
            </c:numRef>
          </c:val>
          <c:extLst>
            <c:ext xmlns:c16="http://schemas.microsoft.com/office/drawing/2014/chart" uri="{C3380CC4-5D6E-409C-BE32-E72D297353CC}">
              <c16:uniqueId val="{00000005-A9C8-4D56-A79F-500AE5551877}"/>
            </c:ext>
          </c:extLst>
        </c:ser>
        <c:dLbls>
          <c:showLegendKey val="0"/>
          <c:showVal val="1"/>
          <c:showCatName val="0"/>
          <c:showSerName val="0"/>
          <c:showPercent val="0"/>
          <c:showBubbleSize val="0"/>
        </c:dLbls>
        <c:gapWidth val="150"/>
        <c:shape val="box"/>
        <c:axId val="487027760"/>
        <c:axId val="472880320"/>
        <c:axId val="0"/>
      </c:bar3DChart>
      <c:catAx>
        <c:axId val="4870277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80320"/>
        <c:crosses val="autoZero"/>
        <c:auto val="1"/>
        <c:lblAlgn val="ctr"/>
        <c:lblOffset val="100"/>
        <c:noMultiLvlLbl val="0"/>
      </c:catAx>
      <c:valAx>
        <c:axId val="472880320"/>
        <c:scaling>
          <c:orientation val="minMax"/>
        </c:scaling>
        <c:delete val="1"/>
        <c:axPos val="l"/>
        <c:numFmt formatCode="_(&quot;$&quot;* #,##0_);_(&quot;$&quot;* \(#,##0\);_(&quot;$&quot;* &quot;-&quot;??_);_(@_)" sourceLinked="1"/>
        <c:majorTickMark val="out"/>
        <c:minorTickMark val="none"/>
        <c:tickLblPos val="nextTo"/>
        <c:crossAx val="48702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'HW(3)'!$A$3</c:f>
          <c:strCache>
            <c:ptCount val="1"/>
            <c:pt idx="0">
              <c:v>Monday Sales</c:v>
            </c:pt>
          </c:strCache>
        </c:strRef>
      </c:tx>
      <c:overlay val="0"/>
      <c:spPr>
        <a:noFill/>
        <a:ln>
          <a:noFill/>
        </a:ln>
        <a:effectLst/>
      </c:spPr>
      <c:txPr>
        <a:bodyPr rot="0" spcFirstLastPara="1" vertOverflow="ellipsis" vert="horz" wrap="square" anchor="ctr" anchorCtr="1"/>
        <a:lstStyle/>
        <a:p>
          <a:pPr>
            <a:defRPr sz="1400" b="0" i="1" u="dbl" strike="noStrike" kern="1200" baseline="0">
              <a:solidFill>
                <a:schemeClr val="accent1">
                  <a:lumMod val="7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'HW(3)'!$B$5</c:f>
              <c:strCache>
                <c:ptCount val="1"/>
                <c:pt idx="0">
                  <c:v>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'HW(3)'!$A$6:$A$10</c:f>
              <c:strCache>
                <c:ptCount val="5"/>
                <c:pt idx="0">
                  <c:v>Gigi</c:v>
                </c:pt>
                <c:pt idx="1">
                  <c:v>Phil</c:v>
                </c:pt>
                <c:pt idx="2">
                  <c:v>Sims</c:v>
                </c:pt>
                <c:pt idx="3">
                  <c:v>Tina</c:v>
                </c:pt>
                <c:pt idx="4">
                  <c:v>Shelia</c:v>
                </c:pt>
              </c:strCache>
            </c:strRef>
          </c:cat>
          <c:val>
            <c:numRef>
              <c:f>'HW(3)'!$B$6:$B$10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0-CBD9-48DC-B6BA-B8034B754A8C}"/>
            </c:ext>
          </c:extLst>
        </c:ser>
        <c:dLbls>
          <c:showLegendKey val="0"/>
          <c:showVal val="1"/>
          <c:showCatName val="0"/>
          <c:showSerName val="0"/>
          <c:showPercent val="0"/>
          <c:showBubbleSize val="0"/>
        </c:dLbls>
        <c:gapWidth val="65"/>
        <c:shape val="box"/>
        <c:axId val="486789792"/>
        <c:axId val="656647936"/>
        <c:axId val="0"/>
      </c:bar3DChart>
      <c:catAx>
        <c:axId val="486789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6647936"/>
        <c:crosses val="autoZero"/>
        <c:auto val="1"/>
        <c:lblAlgn val="ctr"/>
        <c:lblOffset val="100"/>
        <c:noMultiLvlLbl val="0"/>
      </c:catAx>
      <c:valAx>
        <c:axId val="656647936"/>
        <c:scaling>
          <c:orientation val="minMax"/>
        </c:scaling>
        <c:delete val="1"/>
        <c:axPos val="l"/>
        <c:majorGridlines>
          <c:spPr>
            <a:ln w="9525" cap="flat" cmpd="sng" algn="ctr">
              <a:solidFill>
                <a:schemeClr val="dk1">
                  <a:lumMod val="15000"/>
                  <a:lumOff val="85000"/>
                </a:schemeClr>
              </a:solidFill>
              <a:round/>
            </a:ln>
            <a:effectLst/>
          </c:spPr>
        </c:majorGridlines>
        <c:numFmt formatCode="&quot;$&quot;#,##0_);[Red]\(&quot;$&quot;#,##0\)" sourceLinked="1"/>
        <c:majorTickMark val="none"/>
        <c:minorTickMark val="none"/>
        <c:tickLblPos val="nextTo"/>
        <c:crossAx val="48678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'HW(3an)'!$A$3</c:f>
          <c:strCache>
            <c:ptCount val="1"/>
            <c:pt idx="0">
              <c:v>Monday Sales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1"/>
        <c:ser>
          <c:idx val="0"/>
          <c:order val="0"/>
          <c:tx>
            <c:strRef>
              <c:f>'HW(3an)'!$B$5</c:f>
              <c:strCache>
                <c:ptCount val="1"/>
                <c:pt idx="0">
                  <c:v>Sales</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8C3-4B5F-A694-D6EF1B044F1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C8C3-4B5F-A694-D6EF1B044F19}"/>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C8C3-4B5F-A694-D6EF1B044F19}"/>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C8C3-4B5F-A694-D6EF1B044F19}"/>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C8C3-4B5F-A694-D6EF1B044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'HW(3an)'!$A$6:$A$10</c:f>
              <c:strCache>
                <c:ptCount val="5"/>
                <c:pt idx="0">
                  <c:v>Gigi</c:v>
                </c:pt>
                <c:pt idx="1">
                  <c:v>Phil</c:v>
                </c:pt>
                <c:pt idx="2">
                  <c:v>Sims</c:v>
                </c:pt>
                <c:pt idx="3">
                  <c:v>Tina</c:v>
                </c:pt>
                <c:pt idx="4">
                  <c:v>Shelia</c:v>
                </c:pt>
              </c:strCache>
            </c:strRef>
          </c:cat>
          <c:val>
            <c:numRef>
              <c:f>'HW(3an)'!$B$6:$B$10</c:f>
              <c:numCache>
                <c:formatCode>"$"#,##0_);[Red]\("$"#,##0\)</c:formatCode>
                <c:ptCount val="5"/>
                <c:pt idx="0">
                  <c:v>171</c:v>
                </c:pt>
                <c:pt idx="1">
                  <c:v>207</c:v>
                </c:pt>
                <c:pt idx="2">
                  <c:v>286</c:v>
                </c:pt>
                <c:pt idx="3">
                  <c:v>184</c:v>
                </c:pt>
                <c:pt idx="4">
                  <c:v>272</c:v>
                </c:pt>
              </c:numCache>
            </c:numRef>
          </c:val>
          <c:extLst>
            <c:ext xmlns:c16="http://schemas.microsoft.com/office/drawing/2014/chart" uri="{C3380CC4-5D6E-409C-BE32-E72D297353CC}">
              <c16:uniqueId val="{0000000A-C8C3-4B5F-A694-D6EF1B044F19}"/>
            </c:ext>
          </c:extLst>
        </c:ser>
        <c:dLbls>
          <c:dLblPos val="outEnd"/>
          <c:showLegendKey val="0"/>
          <c:showVal val="1"/>
          <c:showCatName val="0"/>
          <c:showSerName val="0"/>
          <c:showPercent val="0"/>
          <c:showBubbleSize val="0"/>
        </c:dLbls>
        <c:gapWidth val="219"/>
        <c:overlap val="-27"/>
        <c:axId val="469401424"/>
        <c:axId val="469401984"/>
      </c:barChart>
      <c:catAx>
        <c:axId val="46940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01984"/>
        <c:crosses val="autoZero"/>
        <c:auto val="1"/>
        <c:lblAlgn val="ctr"/>
        <c:lblOffset val="100"/>
        <c:noMultiLvlLbl val="0"/>
      </c:catAx>
      <c:valAx>
        <c:axId val="469401984"/>
        <c:scaling>
          <c:orientation val="minMax"/>
        </c:scaling>
        <c:delete val="1"/>
        <c:axPos val="l"/>
        <c:numFmt formatCode="&quot;$&quot;#,##0_);[Red]\(&quot;$&quot;#,##0\)" sourceLinked="1"/>
        <c:majorTickMark val="none"/>
        <c:minorTickMark val="none"/>
        <c:tickLblPos val="nextTo"/>
        <c:crossAx val="469401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48301</xdr:colOff>
      <xdr:row>5</xdr:row>
      <xdr:rowOff>138255</xdr:rowOff>
    </xdr:from>
    <xdr:to>
      <xdr:col>20</xdr:col>
      <xdr:colOff>466396</xdr:colOff>
      <xdr:row>22</xdr:row>
      <xdr:rowOff>89634</xdr:rowOff>
    </xdr:to>
    <xdr:pic>
      <xdr:nvPicPr>
        <xdr:cNvPr id="2" name="Picture 1">
          <a:extLst>
            <a:ext uri="{FF2B5EF4-FFF2-40B4-BE49-F238E27FC236}">
              <a16:creationId xmlns:a16="http://schemas.microsoft.com/office/drawing/2014/main" id="{F48336B6-ECFC-4A8F-AADF-9ED4AB4B77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80839" y="1698890"/>
          <a:ext cx="10148249" cy="3497609"/>
        </a:xfrm>
        <a:prstGeom prst="rect">
          <a:avLst/>
        </a:prstGeom>
        <a:ln w="25400">
          <a:solidFill>
            <a:srgbClr val="FF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463924</xdr:colOff>
      <xdr:row>12</xdr:row>
      <xdr:rowOff>19050</xdr:rowOff>
    </xdr:from>
    <xdr:to>
      <xdr:col>7</xdr:col>
      <xdr:colOff>371476</xdr:colOff>
      <xdr:row>26</xdr:row>
      <xdr:rowOff>133350</xdr:rowOff>
    </xdr:to>
    <xdr:graphicFrame macro="">
      <xdr:nvGraphicFramePr>
        <xdr:cNvPr id="2" name="Chart 1">
          <a:extLst>
            <a:ext uri="{FF2B5EF4-FFF2-40B4-BE49-F238E27FC236}">
              <a16:creationId xmlns:a16="http://schemas.microsoft.com/office/drawing/2014/main" id="{B41871CB-AD40-4517-8CBB-E34210907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660797</xdr:colOff>
      <xdr:row>2</xdr:row>
      <xdr:rowOff>1</xdr:rowOff>
    </xdr:from>
    <xdr:to>
      <xdr:col>6</xdr:col>
      <xdr:colOff>589358</xdr:colOff>
      <xdr:row>10</xdr:row>
      <xdr:rowOff>0</xdr:rowOff>
    </xdr:to>
    <xdr:graphicFrame macro="">
      <xdr:nvGraphicFramePr>
        <xdr:cNvPr id="2" name="Chart 1">
          <a:extLst>
            <a:ext uri="{FF2B5EF4-FFF2-40B4-BE49-F238E27FC236}">
              <a16:creationId xmlns:a16="http://schemas.microsoft.com/office/drawing/2014/main" id="{BB3B8880-CF06-4486-B673-B1FD4821B9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589358</xdr:colOff>
      <xdr:row>2</xdr:row>
      <xdr:rowOff>71437</xdr:rowOff>
    </xdr:from>
    <xdr:to>
      <xdr:col>8</xdr:col>
      <xdr:colOff>178593</xdr:colOff>
      <xdr:row>11</xdr:row>
      <xdr:rowOff>118466</xdr:rowOff>
    </xdr:to>
    <xdr:graphicFrame macro="">
      <xdr:nvGraphicFramePr>
        <xdr:cNvPr id="2" name="Chart 1">
          <a:extLst>
            <a:ext uri="{FF2B5EF4-FFF2-40B4-BE49-F238E27FC236}">
              <a16:creationId xmlns:a16="http://schemas.microsoft.com/office/drawing/2014/main" id="{E231EB1B-8743-4A05-A65B-3F5B56D4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022D60-49DD-4CAE-B358-0A47489046B4}" name="Table1" displayName="Table1" ref="A4:C13" totalsRowShown="0" headerRowDxfId="13" headerRowBorderDxfId="18" tableBorderDxfId="19" totalsRowBorderDxfId="17">
  <autoFilter ref="A4:C13" xr:uid="{6F526C86-DBEB-4B64-9D6C-4F33684A90F1}"/>
  <tableColumns count="3">
    <tableColumn id="1" xr3:uid="{B0EB2853-D583-4EDB-A8BA-C0CAFF85B58E}" name="Date" dataDxfId="16"/>
    <tableColumn id="2" xr3:uid="{265F0815-FCE7-4783-80B8-8E19BFBB0979}" name="SalesRep" dataDxfId="15"/>
    <tableColumn id="3" xr3:uid="{EFD30724-6967-4A60-BDBF-6B8262B6BD56}" name="Sales"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1568E1-1F29-43E7-9CC5-E2883E23A054}" name="Table2" displayName="Table2" ref="A3:C12" totalsRowShown="0" headerRowDxfId="0" headerRowBorderDxfId="5" tableBorderDxfId="6" totalsRowBorderDxfId="4">
  <autoFilter ref="A3:C12" xr:uid="{463BEF89-DB96-4889-B177-AB279B2984A1}"/>
  <tableColumns count="3">
    <tableColumn id="1" xr3:uid="{27CEC256-2116-43A7-9819-172BB73EFBC8}" name="Date" dataDxfId="3"/>
    <tableColumn id="2" xr3:uid="{07E884EB-CE66-48AB-8326-34C8614B5AA6}" name="SalesRep" dataDxfId="2"/>
    <tableColumn id="3" xr3:uid="{A31A183D-808F-4C8A-AC49-0FD24621ECC6}" name="Sal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6B98B-5A59-47B9-B29C-E6CDCFC8B1D4}">
  <sheetPr>
    <tabColor rgb="FFFFFF00"/>
  </sheetPr>
  <dimension ref="A1:W26"/>
  <sheetViews>
    <sheetView zoomScale="55" zoomScaleNormal="55" workbookViewId="0">
      <selection activeCell="A3" sqref="A3"/>
    </sheetView>
  </sheetViews>
  <sheetFormatPr defaultRowHeight="15" x14ac:dyDescent="0.25"/>
  <sheetData>
    <row r="1" spans="1:23" ht="28.5" x14ac:dyDescent="0.45">
      <c r="A1" s="37" t="s">
        <v>57</v>
      </c>
      <c r="B1" s="30"/>
      <c r="C1" s="30"/>
      <c r="D1" s="30"/>
      <c r="E1" s="30"/>
      <c r="F1" s="30"/>
      <c r="G1" s="30"/>
      <c r="H1" s="30"/>
      <c r="I1" s="30"/>
      <c r="J1" s="30"/>
      <c r="K1" s="30"/>
      <c r="L1" s="30"/>
      <c r="M1" s="30"/>
      <c r="N1" s="30"/>
      <c r="O1" s="30"/>
      <c r="P1" s="30"/>
      <c r="Q1" s="30"/>
      <c r="R1" s="30"/>
      <c r="S1" s="30"/>
      <c r="T1" s="30"/>
      <c r="U1" s="30"/>
      <c r="V1" s="30"/>
      <c r="W1" s="30"/>
    </row>
    <row r="2" spans="1:23" x14ac:dyDescent="0.25">
      <c r="A2" s="31"/>
      <c r="B2" s="31"/>
      <c r="C2" s="31"/>
      <c r="D2" s="31"/>
      <c r="E2" s="31"/>
      <c r="F2" s="31"/>
      <c r="G2" s="31"/>
      <c r="H2" s="31"/>
      <c r="I2" s="31"/>
      <c r="J2" s="31"/>
      <c r="K2" s="31"/>
      <c r="L2" s="31"/>
      <c r="M2" s="31"/>
      <c r="N2" s="31"/>
      <c r="O2" s="31"/>
      <c r="P2" s="31"/>
      <c r="Q2" s="31"/>
      <c r="R2" s="31"/>
      <c r="S2" s="31"/>
      <c r="T2" s="31"/>
      <c r="U2" s="31"/>
      <c r="V2" s="31"/>
      <c r="W2" s="31"/>
    </row>
    <row r="3" spans="1:23" ht="28.5" x14ac:dyDescent="0.45">
      <c r="A3" s="32" t="s">
        <v>55</v>
      </c>
      <c r="B3" s="32"/>
      <c r="C3" s="32"/>
      <c r="D3" s="33"/>
      <c r="E3" s="33"/>
      <c r="F3" s="31"/>
      <c r="G3" s="31"/>
      <c r="H3" s="31"/>
      <c r="I3" s="31"/>
      <c r="J3" s="31"/>
      <c r="K3" s="31"/>
      <c r="L3" s="31"/>
      <c r="M3" s="31"/>
      <c r="N3" s="30" t="s">
        <v>58</v>
      </c>
      <c r="O3" s="34"/>
      <c r="P3" s="34"/>
      <c r="Q3" s="34"/>
      <c r="R3" s="34"/>
      <c r="S3" s="34"/>
      <c r="T3" s="34"/>
      <c r="U3" s="34"/>
      <c r="V3" s="34"/>
      <c r="W3" s="34"/>
    </row>
    <row r="4" spans="1:23" ht="23.25" x14ac:dyDescent="0.35">
      <c r="A4" s="35">
        <v>1</v>
      </c>
      <c r="B4" s="35" t="s">
        <v>1</v>
      </c>
      <c r="C4" s="35"/>
      <c r="D4" s="33"/>
      <c r="E4" s="33"/>
      <c r="F4" s="31"/>
      <c r="G4" s="31"/>
      <c r="H4" s="31"/>
      <c r="I4" s="31"/>
      <c r="J4" s="31"/>
      <c r="K4" s="31"/>
      <c r="L4" s="31"/>
      <c r="M4" s="31"/>
      <c r="N4" s="31"/>
      <c r="O4" s="31"/>
      <c r="P4" s="31"/>
      <c r="Q4" s="31"/>
      <c r="R4" s="31"/>
      <c r="S4" s="31"/>
      <c r="T4" s="31"/>
      <c r="U4" s="31"/>
      <c r="V4" s="31"/>
      <c r="W4" s="31"/>
    </row>
    <row r="5" spans="1:23" ht="28.5" x14ac:dyDescent="0.45">
      <c r="A5" s="35">
        <v>2</v>
      </c>
      <c r="B5" s="35" t="s">
        <v>2</v>
      </c>
      <c r="C5" s="35"/>
      <c r="D5" s="33"/>
      <c r="E5" s="36" t="s">
        <v>56</v>
      </c>
      <c r="F5" s="36"/>
      <c r="G5" s="31"/>
      <c r="H5" s="31"/>
      <c r="I5" s="31"/>
      <c r="J5" s="31"/>
      <c r="K5" s="31"/>
      <c r="L5" s="31"/>
      <c r="M5" s="31"/>
      <c r="N5" s="31"/>
      <c r="O5" s="31"/>
      <c r="P5" s="31"/>
      <c r="Q5" s="31"/>
      <c r="R5" s="31"/>
      <c r="S5" s="31"/>
      <c r="T5" s="31"/>
      <c r="U5" s="31"/>
      <c r="V5" s="31"/>
      <c r="W5" s="31"/>
    </row>
    <row r="6" spans="1:23" ht="23.25" x14ac:dyDescent="0.35">
      <c r="A6" s="35">
        <v>3</v>
      </c>
      <c r="B6" s="35" t="s">
        <v>3</v>
      </c>
      <c r="C6" s="35"/>
      <c r="D6" s="33"/>
      <c r="E6" s="33"/>
      <c r="F6" s="31"/>
      <c r="G6" s="31"/>
      <c r="H6" s="31"/>
      <c r="I6" s="31"/>
      <c r="J6" s="31"/>
      <c r="K6" s="31"/>
      <c r="L6" s="31"/>
      <c r="M6" s="31"/>
      <c r="N6" s="31"/>
      <c r="O6" s="31"/>
      <c r="P6" s="31"/>
      <c r="Q6" s="31"/>
      <c r="R6" s="31"/>
      <c r="S6" s="31"/>
      <c r="T6" s="31"/>
      <c r="U6" s="31"/>
      <c r="V6" s="31"/>
      <c r="W6" s="31"/>
    </row>
    <row r="7" spans="1:23" ht="23.25" x14ac:dyDescent="0.35">
      <c r="A7" s="35">
        <v>4</v>
      </c>
      <c r="B7" s="35" t="s">
        <v>19</v>
      </c>
      <c r="C7" s="35"/>
      <c r="D7" s="33"/>
      <c r="E7" s="33"/>
      <c r="F7" s="31"/>
      <c r="G7" s="31"/>
      <c r="H7" s="31"/>
      <c r="I7" s="31"/>
      <c r="J7" s="31"/>
      <c r="K7" s="31"/>
      <c r="L7" s="31"/>
      <c r="M7" s="31"/>
      <c r="N7" s="31"/>
      <c r="O7" s="31"/>
      <c r="P7" s="31"/>
      <c r="Q7" s="31"/>
      <c r="R7" s="31"/>
      <c r="S7" s="31"/>
      <c r="T7" s="31"/>
      <c r="U7" s="31"/>
      <c r="V7" s="31"/>
      <c r="W7" s="31"/>
    </row>
    <row r="8" spans="1:23" ht="23.25" x14ac:dyDescent="0.35">
      <c r="A8" s="35">
        <v>5</v>
      </c>
      <c r="B8" s="35" t="s">
        <v>20</v>
      </c>
      <c r="C8" s="35"/>
      <c r="D8" s="33"/>
      <c r="E8" s="33"/>
      <c r="F8" s="31"/>
      <c r="G8" s="31"/>
      <c r="H8" s="31"/>
      <c r="I8" s="31"/>
      <c r="J8" s="31"/>
      <c r="K8" s="31"/>
      <c r="L8" s="31"/>
      <c r="M8" s="31"/>
      <c r="N8" s="31"/>
      <c r="O8" s="31"/>
      <c r="P8" s="31"/>
      <c r="Q8" s="31"/>
      <c r="R8" s="31"/>
      <c r="S8" s="31"/>
      <c r="T8" s="31"/>
      <c r="U8" s="31"/>
      <c r="V8" s="31"/>
      <c r="W8" s="31"/>
    </row>
    <row r="9" spans="1:23" x14ac:dyDescent="0.25">
      <c r="A9" s="31"/>
      <c r="B9" s="31"/>
      <c r="C9" s="31"/>
      <c r="D9" s="31"/>
      <c r="E9" s="31"/>
      <c r="F9" s="31"/>
      <c r="G9" s="31"/>
      <c r="H9" s="31"/>
      <c r="I9" s="31"/>
      <c r="J9" s="31"/>
      <c r="K9" s="31"/>
      <c r="L9" s="31"/>
      <c r="M9" s="31"/>
      <c r="N9" s="31"/>
      <c r="O9" s="31"/>
      <c r="P9" s="31"/>
      <c r="Q9" s="31"/>
      <c r="R9" s="31"/>
      <c r="S9" s="31"/>
      <c r="T9" s="31"/>
      <c r="U9" s="31"/>
      <c r="V9" s="31"/>
      <c r="W9" s="31"/>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1" spans="1:23" x14ac:dyDescent="0.25">
      <c r="A11" s="31"/>
      <c r="B11" s="31"/>
      <c r="C11" s="31"/>
      <c r="D11" s="31"/>
      <c r="E11" s="31"/>
      <c r="F11" s="31"/>
      <c r="G11" s="31"/>
      <c r="H11" s="31"/>
      <c r="I11" s="31"/>
      <c r="J11" s="31"/>
      <c r="K11" s="31"/>
      <c r="L11" s="31"/>
      <c r="M11" s="31"/>
      <c r="N11" s="31"/>
      <c r="O11" s="31"/>
      <c r="P11" s="31"/>
      <c r="Q11" s="31"/>
      <c r="R11" s="31"/>
      <c r="S11" s="31"/>
      <c r="T11" s="31"/>
      <c r="U11" s="31"/>
      <c r="V11" s="31"/>
      <c r="W11" s="31"/>
    </row>
    <row r="12" spans="1:23" x14ac:dyDescent="0.25">
      <c r="A12" s="31"/>
      <c r="B12" s="31"/>
      <c r="C12" s="31"/>
      <c r="D12" s="31"/>
      <c r="E12" s="31"/>
      <c r="F12" s="31"/>
      <c r="G12" s="31"/>
      <c r="H12" s="31"/>
      <c r="I12" s="31"/>
      <c r="J12" s="31"/>
      <c r="K12" s="31"/>
      <c r="L12" s="31"/>
      <c r="M12" s="31"/>
      <c r="N12" s="31"/>
      <c r="O12" s="31"/>
      <c r="P12" s="31"/>
      <c r="Q12" s="31"/>
      <c r="R12" s="31"/>
      <c r="S12" s="31"/>
      <c r="T12" s="31"/>
      <c r="U12" s="31"/>
      <c r="V12" s="31"/>
      <c r="W12" s="31"/>
    </row>
    <row r="13" spans="1:23" x14ac:dyDescent="0.25">
      <c r="A13" s="31"/>
      <c r="B13" s="31"/>
      <c r="C13" s="31"/>
      <c r="D13" s="31"/>
      <c r="E13" s="31"/>
      <c r="F13" s="31"/>
      <c r="G13" s="31"/>
      <c r="H13" s="31"/>
      <c r="I13" s="31"/>
      <c r="J13" s="31"/>
      <c r="K13" s="31"/>
      <c r="L13" s="31"/>
      <c r="M13" s="31"/>
      <c r="N13" s="31"/>
      <c r="O13" s="31"/>
      <c r="P13" s="31"/>
      <c r="Q13" s="31"/>
      <c r="R13" s="31"/>
      <c r="S13" s="31"/>
      <c r="T13" s="31"/>
      <c r="U13" s="31"/>
      <c r="V13" s="31"/>
      <c r="W13" s="31"/>
    </row>
    <row r="14" spans="1:23" x14ac:dyDescent="0.25">
      <c r="A14" s="31"/>
      <c r="B14" s="31"/>
      <c r="C14" s="31"/>
      <c r="D14" s="31"/>
      <c r="E14" s="31"/>
      <c r="F14" s="31"/>
      <c r="G14" s="31"/>
      <c r="H14" s="31"/>
      <c r="I14" s="31"/>
      <c r="J14" s="31"/>
      <c r="K14" s="31"/>
      <c r="L14" s="31"/>
      <c r="M14" s="31"/>
      <c r="N14" s="31"/>
      <c r="O14" s="31"/>
      <c r="P14" s="31"/>
      <c r="Q14" s="31"/>
      <c r="R14" s="31"/>
      <c r="S14" s="31"/>
      <c r="T14" s="31"/>
      <c r="U14" s="31"/>
      <c r="V14" s="31"/>
      <c r="W14" s="31"/>
    </row>
    <row r="15" spans="1:23" x14ac:dyDescent="0.25">
      <c r="A15" s="31"/>
      <c r="B15" s="31"/>
      <c r="C15" s="31"/>
      <c r="D15" s="31"/>
      <c r="E15" s="31"/>
      <c r="F15" s="31"/>
      <c r="G15" s="31"/>
      <c r="H15" s="31"/>
      <c r="I15" s="31"/>
      <c r="J15" s="31"/>
      <c r="K15" s="31"/>
      <c r="L15" s="31"/>
      <c r="M15" s="31"/>
      <c r="N15" s="31"/>
      <c r="O15" s="31"/>
      <c r="P15" s="31"/>
      <c r="Q15" s="31"/>
      <c r="R15" s="31"/>
      <c r="S15" s="31"/>
      <c r="T15" s="31"/>
      <c r="U15" s="31"/>
      <c r="V15" s="31"/>
      <c r="W15" s="31"/>
    </row>
    <row r="16" spans="1:23" x14ac:dyDescent="0.25">
      <c r="A16" s="31"/>
      <c r="B16" s="31"/>
      <c r="C16" s="31"/>
      <c r="D16" s="31"/>
      <c r="E16" s="31"/>
      <c r="F16" s="31"/>
      <c r="G16" s="31"/>
      <c r="H16" s="31"/>
      <c r="I16" s="31"/>
      <c r="J16" s="31"/>
      <c r="K16" s="31"/>
      <c r="L16" s="31"/>
      <c r="M16" s="31"/>
      <c r="N16" s="31"/>
      <c r="O16" s="31"/>
      <c r="P16" s="31"/>
      <c r="Q16" s="31"/>
      <c r="R16" s="31"/>
      <c r="S16" s="31"/>
      <c r="T16" s="31"/>
      <c r="U16" s="31"/>
      <c r="V16" s="31"/>
      <c r="W16" s="31"/>
    </row>
    <row r="17" spans="1:23" x14ac:dyDescent="0.25">
      <c r="A17" s="31"/>
      <c r="B17" s="31"/>
      <c r="C17" s="31"/>
      <c r="D17" s="31"/>
      <c r="E17" s="31"/>
      <c r="F17" s="31"/>
      <c r="G17" s="31"/>
      <c r="H17" s="31"/>
      <c r="I17" s="31"/>
      <c r="J17" s="31"/>
      <c r="K17" s="31"/>
      <c r="L17" s="31"/>
      <c r="M17" s="31"/>
      <c r="N17" s="31"/>
      <c r="O17" s="31"/>
      <c r="P17" s="31"/>
      <c r="Q17" s="31"/>
      <c r="R17" s="31"/>
      <c r="S17" s="31"/>
      <c r="T17" s="31"/>
      <c r="U17" s="31"/>
      <c r="V17" s="31"/>
      <c r="W17" s="31"/>
    </row>
    <row r="18" spans="1:23" x14ac:dyDescent="0.25">
      <c r="A18" s="31"/>
      <c r="B18" s="31"/>
      <c r="C18" s="31"/>
      <c r="D18" s="31"/>
      <c r="E18" s="31"/>
      <c r="F18" s="31"/>
      <c r="G18" s="31"/>
      <c r="H18" s="31"/>
      <c r="I18" s="31"/>
      <c r="J18" s="31"/>
      <c r="K18" s="31"/>
      <c r="L18" s="31"/>
      <c r="M18" s="31"/>
      <c r="N18" s="31"/>
      <c r="O18" s="31"/>
      <c r="P18" s="31"/>
      <c r="Q18" s="31"/>
      <c r="R18" s="31"/>
      <c r="S18" s="31"/>
      <c r="T18" s="31"/>
      <c r="U18" s="31"/>
      <c r="V18" s="31"/>
      <c r="W18" s="31"/>
    </row>
    <row r="19" spans="1:23" x14ac:dyDescent="0.25">
      <c r="A19" s="31"/>
      <c r="B19" s="31"/>
      <c r="C19" s="31"/>
      <c r="D19" s="31"/>
      <c r="E19" s="31"/>
      <c r="F19" s="31"/>
      <c r="G19" s="31"/>
      <c r="H19" s="31"/>
      <c r="I19" s="31"/>
      <c r="J19" s="31"/>
      <c r="K19" s="31"/>
      <c r="L19" s="31"/>
      <c r="M19" s="31"/>
      <c r="N19" s="31"/>
      <c r="O19" s="31"/>
      <c r="P19" s="31"/>
      <c r="Q19" s="31"/>
      <c r="R19" s="31"/>
      <c r="S19" s="31"/>
      <c r="T19" s="31"/>
      <c r="U19" s="31"/>
      <c r="V19" s="31"/>
      <c r="W19" s="31"/>
    </row>
    <row r="20" spans="1:23" x14ac:dyDescent="0.25">
      <c r="A20" s="31"/>
      <c r="B20" s="31"/>
      <c r="C20" s="31"/>
      <c r="D20" s="31"/>
      <c r="E20" s="31"/>
      <c r="F20" s="31"/>
      <c r="G20" s="31"/>
      <c r="H20" s="31"/>
      <c r="I20" s="31"/>
      <c r="J20" s="31"/>
      <c r="K20" s="31"/>
      <c r="L20" s="31"/>
      <c r="M20" s="31"/>
      <c r="N20" s="31"/>
      <c r="O20" s="31"/>
      <c r="P20" s="31"/>
      <c r="Q20" s="31"/>
      <c r="R20" s="31"/>
      <c r="S20" s="31"/>
      <c r="T20" s="31"/>
      <c r="U20" s="31"/>
      <c r="V20" s="31"/>
      <c r="W20" s="31"/>
    </row>
    <row r="21" spans="1:23" x14ac:dyDescent="0.25">
      <c r="A21" s="31"/>
      <c r="B21" s="31"/>
      <c r="C21" s="31"/>
      <c r="D21" s="31"/>
      <c r="E21" s="31"/>
      <c r="F21" s="31"/>
      <c r="G21" s="31"/>
      <c r="H21" s="31"/>
      <c r="I21" s="31"/>
      <c r="J21" s="31"/>
      <c r="K21" s="31"/>
      <c r="L21" s="31"/>
      <c r="M21" s="31"/>
      <c r="N21" s="31"/>
      <c r="O21" s="31"/>
      <c r="P21" s="31"/>
      <c r="Q21" s="31"/>
      <c r="R21" s="31"/>
      <c r="S21" s="31"/>
      <c r="T21" s="31"/>
      <c r="U21" s="31"/>
      <c r="V21" s="31"/>
      <c r="W21" s="31"/>
    </row>
    <row r="22" spans="1:23" x14ac:dyDescent="0.25">
      <c r="A22" s="31"/>
      <c r="B22" s="31"/>
      <c r="C22" s="31"/>
      <c r="D22" s="31"/>
      <c r="E22" s="31"/>
      <c r="F22" s="31"/>
      <c r="G22" s="31"/>
      <c r="H22" s="31"/>
      <c r="I22" s="31"/>
      <c r="J22" s="31"/>
      <c r="K22" s="31"/>
      <c r="L22" s="31"/>
      <c r="M22" s="31"/>
      <c r="N22" s="31"/>
      <c r="O22" s="31"/>
      <c r="P22" s="31"/>
      <c r="Q22" s="31"/>
      <c r="R22" s="31"/>
      <c r="S22" s="31"/>
      <c r="T22" s="31"/>
      <c r="U22" s="31"/>
      <c r="V22" s="31"/>
      <c r="W22" s="31"/>
    </row>
    <row r="23" spans="1:23" x14ac:dyDescent="0.25">
      <c r="A23" s="31"/>
      <c r="B23" s="31"/>
      <c r="C23" s="31"/>
      <c r="D23" s="31"/>
      <c r="E23" s="31"/>
      <c r="F23" s="31"/>
      <c r="G23" s="31"/>
      <c r="H23" s="31"/>
      <c r="I23" s="31"/>
      <c r="J23" s="31"/>
      <c r="K23" s="31"/>
      <c r="L23" s="31"/>
      <c r="M23" s="31"/>
      <c r="N23" s="31"/>
      <c r="O23" s="31"/>
      <c r="P23" s="31"/>
      <c r="Q23" s="31"/>
      <c r="R23" s="31"/>
      <c r="S23" s="31"/>
      <c r="T23" s="31"/>
      <c r="U23" s="31"/>
      <c r="V23" s="31"/>
      <c r="W23" s="31"/>
    </row>
    <row r="24" spans="1:23" x14ac:dyDescent="0.25">
      <c r="A24" s="31"/>
      <c r="B24" s="31"/>
      <c r="C24" s="31"/>
      <c r="D24" s="31"/>
      <c r="E24" s="31"/>
      <c r="F24" s="31"/>
      <c r="G24" s="31"/>
      <c r="H24" s="31"/>
      <c r="I24" s="31"/>
      <c r="J24" s="31"/>
      <c r="K24" s="31"/>
      <c r="L24" s="31"/>
      <c r="M24" s="31"/>
      <c r="N24" s="31"/>
      <c r="O24" s="31"/>
      <c r="P24" s="31"/>
      <c r="Q24" s="31"/>
      <c r="R24" s="31"/>
      <c r="S24" s="31"/>
      <c r="T24" s="31"/>
      <c r="U24" s="31"/>
      <c r="V24" s="31"/>
      <c r="W24" s="31"/>
    </row>
    <row r="25" spans="1:23" x14ac:dyDescent="0.25">
      <c r="A25" s="31"/>
      <c r="B25" s="31"/>
      <c r="C25" s="31"/>
      <c r="D25" s="31"/>
      <c r="E25" s="31"/>
      <c r="F25" s="31"/>
      <c r="G25" s="31"/>
      <c r="H25" s="31"/>
      <c r="I25" s="31"/>
      <c r="J25" s="31"/>
      <c r="K25" s="31"/>
      <c r="L25" s="31"/>
      <c r="M25" s="31"/>
      <c r="N25" s="31"/>
      <c r="O25" s="31"/>
      <c r="P25" s="31"/>
      <c r="Q25" s="31"/>
      <c r="R25" s="31"/>
      <c r="S25" s="31"/>
      <c r="T25" s="31"/>
      <c r="U25" s="31"/>
      <c r="V25" s="31"/>
      <c r="W25" s="31"/>
    </row>
    <row r="26" spans="1:23" x14ac:dyDescent="0.25">
      <c r="A26" s="31"/>
      <c r="B26" s="31"/>
      <c r="C26" s="31"/>
      <c r="D26" s="31"/>
      <c r="E26" s="31"/>
      <c r="F26" s="31"/>
      <c r="G26" s="31"/>
      <c r="H26" s="31"/>
      <c r="I26" s="31"/>
      <c r="J26" s="31"/>
      <c r="K26" s="31"/>
      <c r="L26" s="31"/>
      <c r="M26" s="31"/>
      <c r="N26" s="31"/>
      <c r="O26" s="31"/>
      <c r="P26" s="31"/>
      <c r="Q26" s="31"/>
      <c r="R26" s="31"/>
      <c r="S26" s="31"/>
      <c r="T26" s="31"/>
      <c r="U26" s="31"/>
      <c r="V26" s="31"/>
      <c r="W26" s="3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4CFE-8A15-4D62-99C0-ED70E183880A}">
  <sheetPr>
    <tabColor rgb="FFFF0000"/>
  </sheetPr>
  <dimension ref="A1:F10"/>
  <sheetViews>
    <sheetView zoomScale="160" zoomScaleNormal="160" workbookViewId="0">
      <selection activeCell="A6" sqref="A6"/>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54996-9C01-4723-9CE6-C5486982D966}">
  <sheetPr>
    <tabColor rgb="FF0000FF"/>
  </sheetPr>
  <dimension ref="A1:G13"/>
  <sheetViews>
    <sheetView zoomScale="86" zoomScaleNormal="86" workbookViewId="0">
      <selection activeCell="B4" sqref="B4"/>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t="s">
        <v>15</v>
      </c>
      <c r="E1" s="2" t="s">
        <v>1</v>
      </c>
      <c r="F1" s="2" t="s">
        <v>2</v>
      </c>
      <c r="G1" s="2" t="s">
        <v>3</v>
      </c>
    </row>
    <row r="2" spans="1:7" x14ac:dyDescent="0.25">
      <c r="A2" s="1" t="s">
        <v>4</v>
      </c>
      <c r="B2" s="3">
        <v>0</v>
      </c>
      <c r="E2" s="4" t="s">
        <v>5</v>
      </c>
      <c r="F2" s="4" t="s">
        <v>6</v>
      </c>
      <c r="G2" s="4" t="s">
        <v>7</v>
      </c>
    </row>
    <row r="3" spans="1:7" x14ac:dyDescent="0.25">
      <c r="E3" s="5" t="s">
        <v>8</v>
      </c>
      <c r="F3" s="5" t="s">
        <v>9</v>
      </c>
      <c r="G3" s="5" t="s">
        <v>10</v>
      </c>
    </row>
    <row r="4" spans="1:7" x14ac:dyDescent="0.25">
      <c r="A4" s="43" t="s">
        <v>11</v>
      </c>
      <c r="B4" s="5" t="s">
        <v>12</v>
      </c>
      <c r="C4" s="44" t="s">
        <v>13</v>
      </c>
      <c r="E4" s="7">
        <f>COUNT(Table1[Sales])</f>
        <v>9</v>
      </c>
      <c r="F4" s="7">
        <f>COUNTA(Table1[SalesRep])</f>
        <v>9</v>
      </c>
      <c r="G4" s="8">
        <f>SUM(Table1[Sales])</f>
        <v>2400</v>
      </c>
    </row>
    <row r="5" spans="1:7" x14ac:dyDescent="0.25">
      <c r="A5" s="41">
        <v>43031</v>
      </c>
      <c r="B5" s="1" t="s">
        <v>14</v>
      </c>
      <c r="C5" s="42">
        <v>100</v>
      </c>
    </row>
    <row r="6" spans="1:7" x14ac:dyDescent="0.25">
      <c r="A6" s="41">
        <v>43031</v>
      </c>
      <c r="B6" s="1" t="s">
        <v>15</v>
      </c>
      <c r="C6" s="42">
        <v>200</v>
      </c>
      <c r="E6" s="10" t="s">
        <v>16</v>
      </c>
      <c r="F6" s="10"/>
      <c r="G6" s="10"/>
    </row>
    <row r="7" spans="1:7" x14ac:dyDescent="0.25">
      <c r="A7" s="41">
        <v>43032</v>
      </c>
      <c r="B7" s="1" t="s">
        <v>17</v>
      </c>
      <c r="C7" s="42">
        <v>100</v>
      </c>
      <c r="E7" s="10" t="s">
        <v>18</v>
      </c>
      <c r="F7" s="10"/>
      <c r="G7" s="10"/>
    </row>
    <row r="8" spans="1:7" x14ac:dyDescent="0.25">
      <c r="A8" s="41">
        <v>43032</v>
      </c>
      <c r="B8" s="1" t="s">
        <v>14</v>
      </c>
      <c r="C8" s="42">
        <v>300</v>
      </c>
      <c r="F8" s="2" t="s">
        <v>19</v>
      </c>
      <c r="G8" s="2" t="s">
        <v>20</v>
      </c>
    </row>
    <row r="9" spans="1:7" x14ac:dyDescent="0.25">
      <c r="A9" s="41">
        <v>43032</v>
      </c>
      <c r="B9" s="1" t="s">
        <v>14</v>
      </c>
      <c r="C9" s="42">
        <v>700</v>
      </c>
      <c r="F9" s="4" t="s">
        <v>21</v>
      </c>
      <c r="G9" s="4" t="s">
        <v>22</v>
      </c>
    </row>
    <row r="10" spans="1:7" x14ac:dyDescent="0.25">
      <c r="A10" s="41">
        <v>43031</v>
      </c>
      <c r="B10" s="1" t="s">
        <v>17</v>
      </c>
      <c r="C10" s="42">
        <v>100</v>
      </c>
      <c r="E10" s="5" t="s">
        <v>23</v>
      </c>
      <c r="F10" s="5" t="s">
        <v>24</v>
      </c>
      <c r="G10" s="5" t="s">
        <v>25</v>
      </c>
    </row>
    <row r="11" spans="1:7" x14ac:dyDescent="0.25">
      <c r="A11" s="41">
        <v>43032</v>
      </c>
      <c r="B11" s="1" t="s">
        <v>15</v>
      </c>
      <c r="C11" s="42">
        <v>200</v>
      </c>
      <c r="E11" s="1" t="str">
        <f>B1</f>
        <v>Gigi</v>
      </c>
      <c r="F11" s="7">
        <f>COUNTIFS(Table1[SalesRep],E11)</f>
        <v>4</v>
      </c>
      <c r="G11" s="8">
        <f>SUMIFS(Table1[Sales],Table1[SalesRep],E11)</f>
        <v>1100</v>
      </c>
    </row>
    <row r="12" spans="1:7" x14ac:dyDescent="0.25">
      <c r="A12" s="41">
        <v>43032</v>
      </c>
      <c r="B12" s="1" t="s">
        <v>15</v>
      </c>
      <c r="C12" s="42">
        <v>500</v>
      </c>
      <c r="E12" s="5" t="s">
        <v>23</v>
      </c>
      <c r="F12" s="5" t="s">
        <v>24</v>
      </c>
      <c r="G12" s="5" t="s">
        <v>25</v>
      </c>
    </row>
    <row r="13" spans="1:7" x14ac:dyDescent="0.25">
      <c r="A13" s="45">
        <v>43031</v>
      </c>
      <c r="B13" s="46" t="s">
        <v>15</v>
      </c>
      <c r="C13" s="47">
        <v>200</v>
      </c>
      <c r="E13" s="3">
        <f>B2</f>
        <v>0</v>
      </c>
      <c r="F13" s="7">
        <f>COUNTIFS(Table1[Date],E13)</f>
        <v>0</v>
      </c>
      <c r="G13" s="8">
        <f>SUMIFS(Table1[Sales],Table1[Date],E13)</f>
        <v>0</v>
      </c>
    </row>
  </sheetData>
  <conditionalFormatting sqref="A5:C13">
    <cfRule type="expression" dxfId="12" priority="1">
      <formula>$B5=$B$1</formula>
    </cfRule>
    <cfRule type="expression" dxfId="11" priority="2">
      <formula>$A5=$B$2</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9BFAB-186C-4F91-A6CD-56CA59A44863}">
  <sheetPr>
    <tabColor rgb="FFFF0000"/>
  </sheetPr>
  <dimension ref="A1:G13"/>
  <sheetViews>
    <sheetView zoomScale="115" zoomScaleNormal="115" workbookViewId="0">
      <selection activeCell="E5" sqref="E5"/>
    </sheetView>
  </sheetViews>
  <sheetFormatPr defaultRowHeight="15" x14ac:dyDescent="0.25"/>
  <cols>
    <col min="1" max="1" width="15.7109375" customWidth="1"/>
    <col min="2" max="2" width="12.28515625" customWidth="1"/>
    <col min="3" max="3" width="10.5703125" customWidth="1"/>
    <col min="4" max="4" width="3.140625" customWidth="1"/>
    <col min="5" max="7" width="25.28515625" customWidth="1"/>
  </cols>
  <sheetData>
    <row r="1" spans="1:7" x14ac:dyDescent="0.25">
      <c r="A1" s="1" t="s">
        <v>0</v>
      </c>
      <c r="B1" s="1"/>
      <c r="E1" s="2" t="s">
        <v>1</v>
      </c>
      <c r="F1" s="2" t="s">
        <v>2</v>
      </c>
      <c r="G1" s="2" t="s">
        <v>3</v>
      </c>
    </row>
    <row r="2" spans="1:7" x14ac:dyDescent="0.25">
      <c r="A2" s="1" t="s">
        <v>4</v>
      </c>
      <c r="B2" s="3">
        <f>E13</f>
        <v>43031</v>
      </c>
      <c r="E2" s="4" t="s">
        <v>5</v>
      </c>
      <c r="F2" s="4" t="s">
        <v>6</v>
      </c>
      <c r="G2" s="4" t="s">
        <v>7</v>
      </c>
    </row>
    <row r="3" spans="1:7" x14ac:dyDescent="0.25">
      <c r="E3" s="5" t="s">
        <v>8</v>
      </c>
      <c r="F3" s="5" t="s">
        <v>9</v>
      </c>
      <c r="G3" s="5" t="s">
        <v>10</v>
      </c>
    </row>
    <row r="4" spans="1:7" x14ac:dyDescent="0.25">
      <c r="A4" s="6" t="s">
        <v>11</v>
      </c>
      <c r="B4" s="6" t="s">
        <v>12</v>
      </c>
      <c r="C4" s="6" t="s">
        <v>13</v>
      </c>
      <c r="E4" s="7">
        <f>COUNT(C5:C13)</f>
        <v>9</v>
      </c>
      <c r="F4" s="7">
        <f>COUNTA(B5:B13)</f>
        <v>9</v>
      </c>
      <c r="G4" s="8">
        <f>SUM(C5:C13)</f>
        <v>2400</v>
      </c>
    </row>
    <row r="5" spans="1:7" x14ac:dyDescent="0.25">
      <c r="A5" s="3">
        <v>43031</v>
      </c>
      <c r="B5" s="1" t="s">
        <v>14</v>
      </c>
      <c r="C5" s="9">
        <v>100</v>
      </c>
    </row>
    <row r="6" spans="1:7" x14ac:dyDescent="0.25">
      <c r="A6" s="3">
        <v>43031</v>
      </c>
      <c r="B6" s="1" t="s">
        <v>15</v>
      </c>
      <c r="C6" s="9">
        <v>200</v>
      </c>
      <c r="E6" s="10" t="s">
        <v>16</v>
      </c>
      <c r="F6" s="10"/>
      <c r="G6" s="10"/>
    </row>
    <row r="7" spans="1:7" x14ac:dyDescent="0.25">
      <c r="A7" s="3">
        <v>43032</v>
      </c>
      <c r="B7" s="1" t="s">
        <v>17</v>
      </c>
      <c r="C7" s="9">
        <v>100</v>
      </c>
      <c r="E7" s="10" t="s">
        <v>18</v>
      </c>
      <c r="F7" s="10"/>
      <c r="G7" s="10"/>
    </row>
    <row r="8" spans="1:7" x14ac:dyDescent="0.25">
      <c r="A8" s="3">
        <v>43032</v>
      </c>
      <c r="B8" s="1" t="s">
        <v>14</v>
      </c>
      <c r="C8" s="9">
        <v>300</v>
      </c>
      <c r="F8" s="2" t="s">
        <v>19</v>
      </c>
      <c r="G8" s="2" t="s">
        <v>20</v>
      </c>
    </row>
    <row r="9" spans="1:7" x14ac:dyDescent="0.25">
      <c r="A9" s="3">
        <v>43032</v>
      </c>
      <c r="B9" s="1" t="s">
        <v>14</v>
      </c>
      <c r="C9" s="9">
        <v>700</v>
      </c>
      <c r="F9" s="4" t="s">
        <v>21</v>
      </c>
      <c r="G9" s="4" t="s">
        <v>22</v>
      </c>
    </row>
    <row r="10" spans="1:7" x14ac:dyDescent="0.25">
      <c r="A10" s="3">
        <v>43031</v>
      </c>
      <c r="B10" s="1" t="s">
        <v>17</v>
      </c>
      <c r="C10" s="9">
        <v>100</v>
      </c>
      <c r="E10" s="5" t="s">
        <v>23</v>
      </c>
      <c r="F10" s="5" t="s">
        <v>24</v>
      </c>
      <c r="G10" s="5" t="s">
        <v>25</v>
      </c>
    </row>
    <row r="11" spans="1:7" x14ac:dyDescent="0.25">
      <c r="A11" s="3">
        <v>43032</v>
      </c>
      <c r="B11" s="1" t="s">
        <v>15</v>
      </c>
      <c r="C11" s="9">
        <v>200</v>
      </c>
      <c r="E11" s="1" t="s">
        <v>15</v>
      </c>
      <c r="F11" s="7">
        <f>COUNTIFS(B5:B13,E11)</f>
        <v>4</v>
      </c>
      <c r="G11" s="8">
        <f>SUMIFS(C5:C13,B5:B13,E11)</f>
        <v>1100</v>
      </c>
    </row>
    <row r="12" spans="1:7" x14ac:dyDescent="0.25">
      <c r="A12" s="3">
        <v>43032</v>
      </c>
      <c r="B12" s="1" t="s">
        <v>15</v>
      </c>
      <c r="C12" s="9">
        <v>500</v>
      </c>
      <c r="E12" s="5" t="s">
        <v>23</v>
      </c>
      <c r="F12" s="5" t="s">
        <v>24</v>
      </c>
      <c r="G12" s="5" t="s">
        <v>25</v>
      </c>
    </row>
    <row r="13" spans="1:7" x14ac:dyDescent="0.25">
      <c r="A13" s="3">
        <v>43031</v>
      </c>
      <c r="B13" s="1" t="s">
        <v>15</v>
      </c>
      <c r="C13" s="9">
        <v>200</v>
      </c>
      <c r="E13" s="3">
        <v>43031</v>
      </c>
      <c r="F13" s="7">
        <f>COUNTIFS(A5:A13,E13)</f>
        <v>4</v>
      </c>
      <c r="G13" s="8">
        <f>SUMIFS(C5:C13,A5:A13,E13)</f>
        <v>600</v>
      </c>
    </row>
  </sheetData>
  <conditionalFormatting sqref="B5:C13">
    <cfRule type="expression" dxfId="10" priority="3">
      <formula>$B5=$B$1</formula>
    </cfRule>
    <cfRule type="expression" dxfId="9" priority="4">
      <formula>$A5=$B$2</formula>
    </cfRule>
  </conditionalFormatting>
  <conditionalFormatting sqref="A5:A13">
    <cfRule type="expression" dxfId="8" priority="1">
      <formula>$B5=$B$1</formula>
    </cfRule>
    <cfRule type="expression" dxfId="7" priority="2">
      <formula>$A5=$B$2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FEA25-1FBF-4D81-993B-E8F54AE33524}">
  <sheetPr>
    <tabColor theme="1"/>
  </sheetPr>
  <dimension ref="A1"/>
  <sheetViews>
    <sheetView workbookViewId="0">
      <selection activeCell="E4" sqref="E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5EA4-6F63-4653-B704-D330BD08F206}">
  <sheetPr>
    <tabColor rgb="FF0000FF"/>
  </sheetPr>
  <dimension ref="A1:L41"/>
  <sheetViews>
    <sheetView zoomScaleNormal="100" workbookViewId="0">
      <selection activeCell="H5" sqref="H5"/>
    </sheetView>
  </sheetViews>
  <sheetFormatPr defaultRowHeight="15" x14ac:dyDescent="0.25"/>
  <cols>
    <col min="1" max="1" width="12" customWidth="1"/>
    <col min="2" max="2" width="10.5703125" bestFit="1" customWidth="1"/>
    <col min="3" max="7" width="9.28515625" bestFit="1" customWidth="1"/>
    <col min="8" max="8" width="10.5703125" bestFit="1" customWidth="1"/>
    <col min="9" max="9" width="15.5703125" bestFit="1" customWidth="1"/>
    <col min="11" max="12" width="10.5703125" customWidth="1"/>
  </cols>
  <sheetData>
    <row r="1" spans="1:9" ht="21.75" thickBot="1" x14ac:dyDescent="0.4">
      <c r="A1" s="55" t="s">
        <v>53</v>
      </c>
      <c r="B1" s="56"/>
      <c r="C1" s="56"/>
      <c r="D1" s="57"/>
      <c r="E1" s="57"/>
      <c r="F1" s="57"/>
      <c r="G1" s="57"/>
      <c r="H1" s="57"/>
      <c r="I1" s="58">
        <f ca="1">TODAY()</f>
        <v>43331</v>
      </c>
    </row>
    <row r="2" spans="1:9" ht="15.75" thickBot="1" x14ac:dyDescent="0.3">
      <c r="A2" s="59" t="s">
        <v>35</v>
      </c>
      <c r="B2" s="64">
        <v>1950</v>
      </c>
      <c r="C2" s="60"/>
      <c r="D2" s="60"/>
      <c r="E2" s="60"/>
      <c r="F2" s="60"/>
      <c r="G2" s="60"/>
      <c r="H2" s="60"/>
      <c r="I2" s="61"/>
    </row>
    <row r="3" spans="1:9" s="54" customFormat="1" x14ac:dyDescent="0.25">
      <c r="A3" s="52"/>
      <c r="B3" s="53"/>
      <c r="C3" s="53"/>
      <c r="D3" s="53"/>
      <c r="E3" s="53"/>
      <c r="F3" s="53"/>
      <c r="G3" s="53"/>
      <c r="H3" s="53"/>
      <c r="I3" s="53"/>
    </row>
    <row r="4" spans="1:9" x14ac:dyDescent="0.25">
      <c r="A4" s="50" t="s">
        <v>26</v>
      </c>
      <c r="B4" s="51" t="s">
        <v>27</v>
      </c>
      <c r="C4" s="48" t="s">
        <v>28</v>
      </c>
      <c r="D4" s="48" t="s">
        <v>29</v>
      </c>
      <c r="E4" s="48" t="s">
        <v>30</v>
      </c>
      <c r="F4" s="48" t="s">
        <v>31</v>
      </c>
      <c r="G4" s="48" t="s">
        <v>32</v>
      </c>
      <c r="H4" s="48" t="s">
        <v>33</v>
      </c>
      <c r="I4" s="48" t="s">
        <v>34</v>
      </c>
    </row>
    <row r="5" spans="1:9" x14ac:dyDescent="0.25">
      <c r="A5" s="48" t="s">
        <v>36</v>
      </c>
      <c r="B5" s="62">
        <v>109</v>
      </c>
      <c r="C5" s="62">
        <v>133</v>
      </c>
      <c r="D5" s="62">
        <v>378</v>
      </c>
      <c r="E5" s="62">
        <v>527</v>
      </c>
      <c r="F5" s="62">
        <v>243</v>
      </c>
      <c r="G5" s="62">
        <v>190</v>
      </c>
      <c r="H5" s="63">
        <f>SUM(B5:G5)</f>
        <v>1580</v>
      </c>
      <c r="I5" s="49">
        <f>H5/Sales_Goal</f>
        <v>0.81025641025641026</v>
      </c>
    </row>
    <row r="6" spans="1:9" x14ac:dyDescent="0.25">
      <c r="A6" s="48" t="s">
        <v>37</v>
      </c>
      <c r="B6" s="62">
        <v>188</v>
      </c>
      <c r="C6" s="62">
        <v>440</v>
      </c>
      <c r="D6" s="62">
        <v>472</v>
      </c>
      <c r="E6" s="62">
        <v>172</v>
      </c>
      <c r="F6" s="62">
        <v>271</v>
      </c>
      <c r="G6" s="62">
        <v>203</v>
      </c>
      <c r="H6" s="63">
        <f t="shared" ref="H6:H11" si="0">SUM(B6:G6)</f>
        <v>1746</v>
      </c>
      <c r="I6" s="49">
        <f>H6/Sales_Goal</f>
        <v>0.89538461538461533</v>
      </c>
    </row>
    <row r="7" spans="1:9" x14ac:dyDescent="0.25">
      <c r="A7" s="48" t="s">
        <v>38</v>
      </c>
      <c r="B7" s="62">
        <v>372</v>
      </c>
      <c r="C7" s="62">
        <v>122</v>
      </c>
      <c r="D7" s="62">
        <v>538</v>
      </c>
      <c r="E7" s="62">
        <v>143</v>
      </c>
      <c r="F7" s="62">
        <v>386</v>
      </c>
      <c r="G7" s="62">
        <v>201</v>
      </c>
      <c r="H7" s="63">
        <f t="shared" si="0"/>
        <v>1762</v>
      </c>
      <c r="I7" s="49">
        <f>H7/Sales_Goal</f>
        <v>0.90358974358974364</v>
      </c>
    </row>
    <row r="8" spans="1:9" x14ac:dyDescent="0.25">
      <c r="A8" s="48" t="s">
        <v>39</v>
      </c>
      <c r="B8" s="62">
        <v>145</v>
      </c>
      <c r="C8" s="62">
        <v>293</v>
      </c>
      <c r="D8" s="62">
        <v>169</v>
      </c>
      <c r="E8" s="62">
        <v>193</v>
      </c>
      <c r="F8" s="62">
        <v>325</v>
      </c>
      <c r="G8" s="62">
        <v>424</v>
      </c>
      <c r="H8" s="63">
        <f t="shared" si="0"/>
        <v>1549</v>
      </c>
      <c r="I8" s="49">
        <f>H8/Sales_Goal</f>
        <v>0.7943589743589744</v>
      </c>
    </row>
    <row r="9" spans="1:9" x14ac:dyDescent="0.25">
      <c r="A9" s="48" t="s">
        <v>40</v>
      </c>
      <c r="B9" s="62">
        <v>457</v>
      </c>
      <c r="C9" s="62">
        <v>313</v>
      </c>
      <c r="D9" s="62">
        <v>385</v>
      </c>
      <c r="E9" s="62">
        <v>430</v>
      </c>
      <c r="F9" s="62">
        <v>374</v>
      </c>
      <c r="G9" s="62">
        <v>158</v>
      </c>
      <c r="H9" s="63">
        <f t="shared" si="0"/>
        <v>2117</v>
      </c>
      <c r="I9" s="49">
        <f>H9/Sales_Goal</f>
        <v>1.0856410256410256</v>
      </c>
    </row>
    <row r="10" spans="1:9" x14ac:dyDescent="0.25">
      <c r="A10" s="48" t="s">
        <v>41</v>
      </c>
      <c r="B10" s="62">
        <v>367</v>
      </c>
      <c r="C10" s="62">
        <v>458</v>
      </c>
      <c r="D10" s="62">
        <v>494</v>
      </c>
      <c r="E10" s="62">
        <v>146</v>
      </c>
      <c r="F10" s="62">
        <v>429</v>
      </c>
      <c r="G10" s="62">
        <v>540</v>
      </c>
      <c r="H10" s="63">
        <f t="shared" si="0"/>
        <v>2434</v>
      </c>
      <c r="I10" s="49">
        <f>H10/Sales_Goal</f>
        <v>1.2482051282051283</v>
      </c>
    </row>
    <row r="11" spans="1:9" x14ac:dyDescent="0.25">
      <c r="A11" s="48" t="s">
        <v>42</v>
      </c>
      <c r="B11" s="62">
        <v>211</v>
      </c>
      <c r="C11" s="62">
        <v>197</v>
      </c>
      <c r="D11" s="62">
        <v>274</v>
      </c>
      <c r="E11" s="62">
        <v>252</v>
      </c>
      <c r="F11" s="62">
        <v>318</v>
      </c>
      <c r="G11" s="62">
        <v>521</v>
      </c>
      <c r="H11" s="63">
        <f t="shared" si="0"/>
        <v>1773</v>
      </c>
      <c r="I11" s="49">
        <f>H11/Sales_Goal</f>
        <v>0.90923076923076918</v>
      </c>
    </row>
    <row r="41" spans="1:12" x14ac:dyDescent="0.25">
      <c r="A41" s="38" t="s">
        <v>54</v>
      </c>
      <c r="B41" s="39"/>
      <c r="C41" s="39"/>
      <c r="D41" s="39"/>
      <c r="E41" s="39"/>
      <c r="F41" s="39"/>
      <c r="G41" s="39"/>
      <c r="H41" s="39"/>
      <c r="I41" s="39"/>
      <c r="J41" s="39"/>
      <c r="K41" s="39"/>
      <c r="L41" s="40"/>
    </row>
  </sheetData>
  <mergeCells count="1">
    <mergeCell ref="A41:L41"/>
  </mergeCells>
  <printOptions horizontalCentered="1"/>
  <pageMargins left="0.7" right="0.7" top="0.75" bottom="0.75" header="0.3" footer="0.3"/>
  <pageSetup scale="125" orientation="landscape" r:id="rId1"/>
  <headerFooter>
    <oddHeader>&amp;L&amp;D&amp;R&amp;T</oddHeader>
    <oddFooter>&amp;LNgoc&amp;C&amp;F&amp;R&amp;P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15031-60CB-4933-BE22-AE2AC5711AB2}">
  <sheetPr>
    <tabColor rgb="FFFF0000"/>
  </sheetPr>
  <dimension ref="A1:L13"/>
  <sheetViews>
    <sheetView workbookViewId="0">
      <selection sqref="A1:L1"/>
    </sheetView>
  </sheetViews>
  <sheetFormatPr defaultRowHeight="15" x14ac:dyDescent="0.25"/>
  <cols>
    <col min="1" max="1" width="12.140625" customWidth="1"/>
    <col min="2" max="7" width="9.28515625" bestFit="1" customWidth="1"/>
    <col min="8" max="8" width="9.5703125" bestFit="1" customWidth="1"/>
    <col min="9" max="9" width="14.5703125" customWidth="1"/>
    <col min="11" max="12" width="10.5703125" customWidth="1"/>
  </cols>
  <sheetData>
    <row r="1" spans="1:12" ht="55.5" customHeight="1" x14ac:dyDescent="0.25">
      <c r="A1" s="38" t="s">
        <v>54</v>
      </c>
      <c r="B1" s="39"/>
      <c r="C1" s="39"/>
      <c r="D1" s="39"/>
      <c r="E1" s="39"/>
      <c r="F1" s="39"/>
      <c r="G1" s="39"/>
      <c r="H1" s="39"/>
      <c r="I1" s="39"/>
      <c r="J1" s="39"/>
      <c r="K1" s="39"/>
      <c r="L1" s="40"/>
    </row>
    <row r="4" spans="1:12" ht="23.25" x14ac:dyDescent="0.35">
      <c r="A4" s="11" t="s">
        <v>53</v>
      </c>
      <c r="B4" s="12"/>
      <c r="C4" s="12"/>
      <c r="D4" s="12"/>
      <c r="E4" s="12"/>
      <c r="F4" s="12"/>
      <c r="G4" s="12"/>
      <c r="H4" s="12"/>
      <c r="I4" s="12"/>
      <c r="J4" s="12"/>
      <c r="K4" s="13"/>
    </row>
    <row r="6" spans="1:12" x14ac:dyDescent="0.25">
      <c r="A6" s="6" t="s">
        <v>26</v>
      </c>
      <c r="B6" s="6" t="s">
        <v>27</v>
      </c>
      <c r="C6" s="6" t="s">
        <v>28</v>
      </c>
      <c r="D6" s="6" t="s">
        <v>29</v>
      </c>
      <c r="E6" s="6" t="s">
        <v>30</v>
      </c>
      <c r="F6" s="6" t="s">
        <v>31</v>
      </c>
      <c r="G6" s="6" t="s">
        <v>32</v>
      </c>
      <c r="H6" s="6" t="s">
        <v>33</v>
      </c>
      <c r="I6" s="6" t="s">
        <v>34</v>
      </c>
      <c r="K6" s="14" t="s">
        <v>35</v>
      </c>
    </row>
    <row r="7" spans="1:12" x14ac:dyDescent="0.25">
      <c r="A7" s="1" t="s">
        <v>36</v>
      </c>
      <c r="B7" s="15">
        <v>109</v>
      </c>
      <c r="C7" s="15">
        <v>133</v>
      </c>
      <c r="D7" s="15">
        <v>378</v>
      </c>
      <c r="E7" s="15">
        <v>527</v>
      </c>
      <c r="F7" s="15">
        <v>243</v>
      </c>
      <c r="G7" s="15">
        <v>190</v>
      </c>
      <c r="H7" s="16">
        <f t="shared" ref="H7:H13" si="0">SUM(B7:G7)</f>
        <v>1580</v>
      </c>
      <c r="I7" s="17">
        <f t="shared" ref="I7:I13" si="1">H7/$K$7</f>
        <v>0.81025641025641026</v>
      </c>
      <c r="K7" s="1">
        <v>1950</v>
      </c>
    </row>
    <row r="8" spans="1:12" x14ac:dyDescent="0.25">
      <c r="A8" s="1" t="s">
        <v>37</v>
      </c>
      <c r="B8" s="15">
        <v>188</v>
      </c>
      <c r="C8" s="15">
        <v>440</v>
      </c>
      <c r="D8" s="15">
        <v>472</v>
      </c>
      <c r="E8" s="15">
        <v>172</v>
      </c>
      <c r="F8" s="15">
        <v>271</v>
      </c>
      <c r="G8" s="15">
        <v>203</v>
      </c>
      <c r="H8" s="16">
        <f t="shared" si="0"/>
        <v>1746</v>
      </c>
      <c r="I8" s="17">
        <f t="shared" si="1"/>
        <v>0.89538461538461533</v>
      </c>
    </row>
    <row r="9" spans="1:12" x14ac:dyDescent="0.25">
      <c r="A9" s="1" t="s">
        <v>38</v>
      </c>
      <c r="B9" s="15">
        <v>372</v>
      </c>
      <c r="C9" s="15">
        <v>122</v>
      </c>
      <c r="D9" s="15">
        <v>538</v>
      </c>
      <c r="E9" s="15">
        <v>143</v>
      </c>
      <c r="F9" s="15">
        <v>386</v>
      </c>
      <c r="G9" s="15">
        <v>201</v>
      </c>
      <c r="H9" s="16">
        <f t="shared" si="0"/>
        <v>1762</v>
      </c>
      <c r="I9" s="17">
        <f t="shared" si="1"/>
        <v>0.90358974358974364</v>
      </c>
    </row>
    <row r="10" spans="1:12" x14ac:dyDescent="0.25">
      <c r="A10" s="1" t="s">
        <v>39</v>
      </c>
      <c r="B10" s="15">
        <v>145</v>
      </c>
      <c r="C10" s="15">
        <v>293</v>
      </c>
      <c r="D10" s="15">
        <v>169</v>
      </c>
      <c r="E10" s="15">
        <v>193</v>
      </c>
      <c r="F10" s="15">
        <v>325</v>
      </c>
      <c r="G10" s="15">
        <v>424</v>
      </c>
      <c r="H10" s="16">
        <f t="shared" si="0"/>
        <v>1549</v>
      </c>
      <c r="I10" s="17">
        <f t="shared" si="1"/>
        <v>0.7943589743589744</v>
      </c>
    </row>
    <row r="11" spans="1:12" x14ac:dyDescent="0.25">
      <c r="A11" s="1" t="s">
        <v>40</v>
      </c>
      <c r="B11" s="15">
        <v>457</v>
      </c>
      <c r="C11" s="15">
        <v>313</v>
      </c>
      <c r="D11" s="15">
        <v>385</v>
      </c>
      <c r="E11" s="15">
        <v>430</v>
      </c>
      <c r="F11" s="15">
        <v>374</v>
      </c>
      <c r="G11" s="15">
        <v>158</v>
      </c>
      <c r="H11" s="16">
        <f t="shared" si="0"/>
        <v>2117</v>
      </c>
      <c r="I11" s="17">
        <f t="shared" si="1"/>
        <v>1.0856410256410256</v>
      </c>
    </row>
    <row r="12" spans="1:12" x14ac:dyDescent="0.25">
      <c r="A12" s="1" t="s">
        <v>41</v>
      </c>
      <c r="B12" s="15">
        <v>367</v>
      </c>
      <c r="C12" s="15">
        <v>458</v>
      </c>
      <c r="D12" s="15">
        <v>494</v>
      </c>
      <c r="E12" s="15">
        <v>146</v>
      </c>
      <c r="F12" s="15">
        <v>429</v>
      </c>
      <c r="G12" s="15">
        <v>540</v>
      </c>
      <c r="H12" s="16">
        <f t="shared" si="0"/>
        <v>2434</v>
      </c>
      <c r="I12" s="17">
        <f t="shared" si="1"/>
        <v>1.2482051282051283</v>
      </c>
    </row>
    <row r="13" spans="1:12" x14ac:dyDescent="0.25">
      <c r="A13" s="1" t="s">
        <v>42</v>
      </c>
      <c r="B13" s="15">
        <v>211</v>
      </c>
      <c r="C13" s="15">
        <v>197</v>
      </c>
      <c r="D13" s="15">
        <v>274</v>
      </c>
      <c r="E13" s="15">
        <v>252</v>
      </c>
      <c r="F13" s="15">
        <v>318</v>
      </c>
      <c r="G13" s="15">
        <v>521</v>
      </c>
      <c r="H13" s="16">
        <f t="shared" si="0"/>
        <v>1773</v>
      </c>
      <c r="I13" s="17">
        <f t="shared" si="1"/>
        <v>0.90923076923076918</v>
      </c>
    </row>
  </sheetData>
  <mergeCells count="1">
    <mergeCell ref="A1:L1"/>
  </mergeCells>
  <printOptions horizontalCentered="1"/>
  <pageMargins left="0.7" right="0.7" top="0.75" bottom="0.75" header="0.3" footer="0.3"/>
  <pageSetup scale="105" orientation="landscape" r:id="rId1"/>
  <headerFooter>
    <oddFooter>&amp;L&amp;D&amp;CPage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FB03-E9E2-45C2-A253-DFD5C8F2D20C}">
  <sheetPr>
    <tabColor rgb="FF0000FF"/>
  </sheetPr>
  <dimension ref="A1:H13"/>
  <sheetViews>
    <sheetView zoomScale="130" zoomScaleNormal="130" workbookViewId="0">
      <selection activeCell="C4" sqref="C4:C12"/>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43" t="s">
        <v>11</v>
      </c>
      <c r="B3" s="5" t="s">
        <v>12</v>
      </c>
      <c r="C3" s="44" t="s">
        <v>13</v>
      </c>
      <c r="E3" s="2" t="s">
        <v>44</v>
      </c>
      <c r="F3" s="2" t="s">
        <v>1</v>
      </c>
      <c r="G3" s="2" t="s">
        <v>2</v>
      </c>
      <c r="H3" s="2" t="s">
        <v>3</v>
      </c>
    </row>
    <row r="4" spans="1:8" x14ac:dyDescent="0.25">
      <c r="A4" s="41">
        <v>42456</v>
      </c>
      <c r="B4" s="1" t="s">
        <v>45</v>
      </c>
      <c r="C4" s="42">
        <v>800</v>
      </c>
      <c r="F4" s="6" t="s">
        <v>8</v>
      </c>
      <c r="G4" s="6" t="s">
        <v>9</v>
      </c>
      <c r="H4" s="6" t="s">
        <v>10</v>
      </c>
    </row>
    <row r="5" spans="1:8" x14ac:dyDescent="0.25">
      <c r="A5" s="41">
        <v>42456</v>
      </c>
      <c r="B5" s="1" t="s">
        <v>46</v>
      </c>
      <c r="C5" s="42">
        <v>400</v>
      </c>
      <c r="F5" s="7">
        <f>COUNT(Table2[Sales])</f>
        <v>9</v>
      </c>
      <c r="G5" s="7">
        <f>COUNTA(Table2[SalesRep])</f>
        <v>9</v>
      </c>
      <c r="H5" s="8">
        <f>SUM(Table2[Sales])</f>
        <v>5900</v>
      </c>
    </row>
    <row r="6" spans="1:8" x14ac:dyDescent="0.25">
      <c r="A6" s="41">
        <v>42454</v>
      </c>
      <c r="B6" s="1" t="s">
        <v>45</v>
      </c>
      <c r="C6" s="42">
        <v>900</v>
      </c>
    </row>
    <row r="7" spans="1:8" x14ac:dyDescent="0.25">
      <c r="A7" s="41">
        <v>42456</v>
      </c>
      <c r="B7" s="1" t="s">
        <v>46</v>
      </c>
      <c r="C7" s="42">
        <v>900</v>
      </c>
      <c r="E7" s="18" t="s">
        <v>16</v>
      </c>
      <c r="F7" s="19"/>
      <c r="G7" s="19"/>
      <c r="H7" s="20"/>
    </row>
    <row r="8" spans="1:8" x14ac:dyDescent="0.25">
      <c r="A8" s="41">
        <v>42455</v>
      </c>
      <c r="B8" s="1" t="s">
        <v>45</v>
      </c>
      <c r="C8" s="42">
        <v>400</v>
      </c>
      <c r="E8" s="21" t="s">
        <v>18</v>
      </c>
      <c r="F8" s="22"/>
      <c r="G8" s="22"/>
      <c r="H8" s="23"/>
    </row>
    <row r="9" spans="1:8" x14ac:dyDescent="0.25">
      <c r="A9" s="41">
        <v>42456</v>
      </c>
      <c r="B9" s="1" t="s">
        <v>47</v>
      </c>
      <c r="C9" s="42">
        <v>500</v>
      </c>
      <c r="F9" s="2" t="s">
        <v>44</v>
      </c>
      <c r="G9" s="2" t="s">
        <v>19</v>
      </c>
      <c r="H9" s="2" t="s">
        <v>20</v>
      </c>
    </row>
    <row r="10" spans="1:8" x14ac:dyDescent="0.25">
      <c r="A10" s="41">
        <v>42454</v>
      </c>
      <c r="B10" s="1" t="s">
        <v>47</v>
      </c>
      <c r="C10" s="42">
        <v>800</v>
      </c>
      <c r="F10" s="5" t="s">
        <v>23</v>
      </c>
      <c r="G10" s="5" t="s">
        <v>24</v>
      </c>
      <c r="H10" s="5" t="s">
        <v>25</v>
      </c>
    </row>
    <row r="11" spans="1:8" x14ac:dyDescent="0.25">
      <c r="A11" s="41">
        <v>42454</v>
      </c>
      <c r="B11" s="1" t="s">
        <v>45</v>
      </c>
      <c r="C11" s="42">
        <v>700</v>
      </c>
      <c r="F11" s="1" t="s">
        <v>45</v>
      </c>
      <c r="G11" s="7">
        <f>COUNTIFS(Table2[SalesRep],F11)</f>
        <v>4</v>
      </c>
      <c r="H11" s="8">
        <f>SUMIFS(Table2[Sales],Table2[SalesRep],F11)</f>
        <v>2800</v>
      </c>
    </row>
    <row r="12" spans="1:8" x14ac:dyDescent="0.25">
      <c r="A12" s="45">
        <v>42454</v>
      </c>
      <c r="B12" s="46" t="s">
        <v>47</v>
      </c>
      <c r="C12" s="47">
        <v>500</v>
      </c>
      <c r="F12" s="5" t="s">
        <v>23</v>
      </c>
      <c r="G12" s="5" t="s">
        <v>24</v>
      </c>
      <c r="H12" s="5" t="s">
        <v>25</v>
      </c>
    </row>
    <row r="13" spans="1:8" x14ac:dyDescent="0.25">
      <c r="F13" s="3">
        <v>42456</v>
      </c>
      <c r="G13" s="7">
        <f>COUNTIFS(Table2[Date],F13)</f>
        <v>4</v>
      </c>
      <c r="H13" s="8">
        <f>SUMIFS(Table2[Sales],Table2[Date],F13)</f>
        <v>2600</v>
      </c>
    </row>
  </sheetData>
  <mergeCells count="1">
    <mergeCell ref="A1:H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514-B5D2-4F9A-905A-9132176EC341}">
  <sheetPr>
    <tabColor rgb="FFFF0000"/>
  </sheetPr>
  <dimension ref="A1:H13"/>
  <sheetViews>
    <sheetView zoomScale="130" zoomScaleNormal="130" workbookViewId="0">
      <selection activeCell="F5" sqref="F5"/>
    </sheetView>
  </sheetViews>
  <sheetFormatPr defaultRowHeight="15" x14ac:dyDescent="0.25"/>
  <cols>
    <col min="1" max="1" width="13.7109375" customWidth="1"/>
    <col min="2" max="3" width="10.5703125" customWidth="1"/>
    <col min="4" max="4" width="3.140625" customWidth="1"/>
    <col min="5" max="5" width="15.28515625" bestFit="1" customWidth="1"/>
    <col min="6" max="6" width="18.5703125" bestFit="1" customWidth="1"/>
    <col min="7" max="7" width="16" bestFit="1" customWidth="1"/>
    <col min="8" max="8" width="16.85546875" customWidth="1"/>
  </cols>
  <sheetData>
    <row r="1" spans="1:8" ht="63" customHeight="1" x14ac:dyDescent="0.25">
      <c r="A1" s="38" t="s">
        <v>43</v>
      </c>
      <c r="B1" s="39"/>
      <c r="C1" s="39"/>
      <c r="D1" s="39"/>
      <c r="E1" s="39"/>
      <c r="F1" s="39"/>
      <c r="G1" s="39"/>
      <c r="H1" s="40"/>
    </row>
    <row r="3" spans="1:8" x14ac:dyDescent="0.25">
      <c r="A3" s="6" t="s">
        <v>11</v>
      </c>
      <c r="B3" s="6" t="s">
        <v>12</v>
      </c>
      <c r="C3" s="6" t="s">
        <v>13</v>
      </c>
      <c r="E3" s="2" t="s">
        <v>44</v>
      </c>
      <c r="F3" s="2" t="s">
        <v>1</v>
      </c>
      <c r="G3" s="2" t="s">
        <v>2</v>
      </c>
      <c r="H3" s="2" t="s">
        <v>3</v>
      </c>
    </row>
    <row r="4" spans="1:8" x14ac:dyDescent="0.25">
      <c r="A4" s="3">
        <v>42456</v>
      </c>
      <c r="B4" s="1" t="s">
        <v>45</v>
      </c>
      <c r="C4" s="9">
        <v>800</v>
      </c>
      <c r="F4" s="6" t="s">
        <v>8</v>
      </c>
      <c r="G4" s="6" t="s">
        <v>9</v>
      </c>
      <c r="H4" s="6" t="s">
        <v>10</v>
      </c>
    </row>
    <row r="5" spans="1:8" x14ac:dyDescent="0.25">
      <c r="A5" s="3">
        <v>42456</v>
      </c>
      <c r="B5" s="1" t="s">
        <v>46</v>
      </c>
      <c r="C5" s="9">
        <v>400</v>
      </c>
      <c r="F5" s="7">
        <f>COUNT(C4:C12)</f>
        <v>9</v>
      </c>
      <c r="G5" s="7">
        <f>COUNTA(B4:B12)</f>
        <v>9</v>
      </c>
      <c r="H5" s="8">
        <f>SUM(C4:C12)</f>
        <v>5900</v>
      </c>
    </row>
    <row r="6" spans="1:8" x14ac:dyDescent="0.25">
      <c r="A6" s="3">
        <v>42454</v>
      </c>
      <c r="B6" s="1" t="s">
        <v>45</v>
      </c>
      <c r="C6" s="9">
        <v>900</v>
      </c>
    </row>
    <row r="7" spans="1:8" x14ac:dyDescent="0.25">
      <c r="A7" s="3">
        <v>42456</v>
      </c>
      <c r="B7" s="1" t="s">
        <v>46</v>
      </c>
      <c r="C7" s="9">
        <v>900</v>
      </c>
      <c r="E7" s="18" t="s">
        <v>16</v>
      </c>
      <c r="F7" s="19"/>
      <c r="G7" s="19"/>
      <c r="H7" s="20"/>
    </row>
    <row r="8" spans="1:8" x14ac:dyDescent="0.25">
      <c r="A8" s="3">
        <v>42455</v>
      </c>
      <c r="B8" s="1" t="s">
        <v>45</v>
      </c>
      <c r="C8" s="9">
        <v>400</v>
      </c>
      <c r="E8" s="21" t="s">
        <v>18</v>
      </c>
      <c r="F8" s="22"/>
      <c r="G8" s="22"/>
      <c r="H8" s="23"/>
    </row>
    <row r="9" spans="1:8" x14ac:dyDescent="0.25">
      <c r="A9" s="3">
        <v>42456</v>
      </c>
      <c r="B9" s="1" t="s">
        <v>47</v>
      </c>
      <c r="C9" s="9">
        <v>500</v>
      </c>
      <c r="F9" s="2" t="s">
        <v>44</v>
      </c>
      <c r="G9" s="2" t="s">
        <v>19</v>
      </c>
      <c r="H9" s="2" t="s">
        <v>20</v>
      </c>
    </row>
    <row r="10" spans="1:8" x14ac:dyDescent="0.25">
      <c r="A10" s="3">
        <v>42454</v>
      </c>
      <c r="B10" s="1" t="s">
        <v>47</v>
      </c>
      <c r="C10" s="9">
        <v>800</v>
      </c>
      <c r="F10" s="5" t="s">
        <v>23</v>
      </c>
      <c r="G10" s="5" t="s">
        <v>24</v>
      </c>
      <c r="H10" s="5" t="s">
        <v>25</v>
      </c>
    </row>
    <row r="11" spans="1:8" x14ac:dyDescent="0.25">
      <c r="A11" s="3">
        <v>42454</v>
      </c>
      <c r="B11" s="1" t="s">
        <v>45</v>
      </c>
      <c r="C11" s="9">
        <v>700</v>
      </c>
      <c r="F11" s="1" t="s">
        <v>45</v>
      </c>
      <c r="G11" s="7">
        <f>COUNTIFS(B4:B12,F11)</f>
        <v>4</v>
      </c>
      <c r="H11" s="8">
        <f>SUMIFS(C4:C12,B4:B12,F11)</f>
        <v>2800</v>
      </c>
    </row>
    <row r="12" spans="1:8" x14ac:dyDescent="0.25">
      <c r="A12" s="3">
        <v>42454</v>
      </c>
      <c r="B12" s="1" t="s">
        <v>47</v>
      </c>
      <c r="C12" s="9">
        <v>500</v>
      </c>
      <c r="F12" s="5" t="s">
        <v>23</v>
      </c>
      <c r="G12" s="5" t="s">
        <v>24</v>
      </c>
      <c r="H12" s="5" t="s">
        <v>25</v>
      </c>
    </row>
    <row r="13" spans="1:8" x14ac:dyDescent="0.25">
      <c r="F13" s="3">
        <v>42456</v>
      </c>
      <c r="G13" s="7">
        <f>COUNTIFS(A4:A12,F13)</f>
        <v>4</v>
      </c>
      <c r="H13" s="8">
        <f>SUMIFS(C4:C12,A4:A12,F13)</f>
        <v>2600</v>
      </c>
    </row>
  </sheetData>
  <mergeCells count="1">
    <mergeCell ref="A1:H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FA0D1-F5A8-4C7E-B81F-FFCE0B00F6EC}">
  <sheetPr>
    <tabColor rgb="FF0000FF"/>
  </sheetPr>
  <dimension ref="A1:F10"/>
  <sheetViews>
    <sheetView tabSelected="1" zoomScale="160" zoomScaleNormal="160" workbookViewId="0">
      <selection activeCell="H3" sqref="H3"/>
    </sheetView>
  </sheetViews>
  <sheetFormatPr defaultRowHeight="15" x14ac:dyDescent="0.25"/>
  <cols>
    <col min="1" max="2" width="10.140625" customWidth="1"/>
  </cols>
  <sheetData>
    <row r="1" spans="1:6" x14ac:dyDescent="0.25">
      <c r="A1" s="24" t="s">
        <v>48</v>
      </c>
      <c r="B1" s="25"/>
      <c r="C1" s="25"/>
      <c r="D1" s="25"/>
      <c r="E1" s="25"/>
      <c r="F1" s="26"/>
    </row>
    <row r="3" spans="1:6" x14ac:dyDescent="0.25">
      <c r="A3" s="27" t="s">
        <v>49</v>
      </c>
      <c r="B3" s="28"/>
    </row>
    <row r="5" spans="1:6" x14ac:dyDescent="0.25">
      <c r="A5" s="6" t="s">
        <v>50</v>
      </c>
      <c r="B5" s="6" t="s">
        <v>13</v>
      </c>
    </row>
    <row r="6" spans="1:6" x14ac:dyDescent="0.25">
      <c r="A6" s="1" t="s">
        <v>15</v>
      </c>
      <c r="B6" s="29">
        <v>171</v>
      </c>
    </row>
    <row r="7" spans="1:6" x14ac:dyDescent="0.25">
      <c r="A7" s="1" t="s">
        <v>39</v>
      </c>
      <c r="B7" s="29">
        <v>207</v>
      </c>
    </row>
    <row r="8" spans="1:6" x14ac:dyDescent="0.25">
      <c r="A8" s="1" t="s">
        <v>51</v>
      </c>
      <c r="B8" s="29">
        <v>286</v>
      </c>
    </row>
    <row r="9" spans="1:6" x14ac:dyDescent="0.25">
      <c r="A9" s="1" t="s">
        <v>52</v>
      </c>
      <c r="B9" s="29">
        <v>184</v>
      </c>
    </row>
    <row r="10" spans="1:6" x14ac:dyDescent="0.25">
      <c r="A10" s="1" t="s">
        <v>41</v>
      </c>
      <c r="B10" s="29">
        <v>272</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Cover</vt:lpstr>
      <vt:lpstr>Data &amp; Calculations</vt:lpstr>
      <vt:lpstr>Data &amp; Calculations (an)</vt:lpstr>
      <vt:lpstr>Homework ==&gt;&gt;</vt:lpstr>
      <vt:lpstr>HW(1)</vt:lpstr>
      <vt:lpstr>HW(1an)</vt:lpstr>
      <vt:lpstr>HW(2)</vt:lpstr>
      <vt:lpstr>HW(2an)</vt:lpstr>
      <vt:lpstr>HW(3)</vt:lpstr>
      <vt:lpstr>HW(3an)</vt:lpstr>
      <vt:lpstr>'HW(1)'!Print_Area</vt:lpstr>
      <vt:lpstr>'HW(1an)'!Print_Area</vt:lpstr>
      <vt:lpstr>Sales_Goal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The Dinh</cp:lastModifiedBy>
  <cp:lastPrinted>2018-08-19T16:27:23Z</cp:lastPrinted>
  <dcterms:created xsi:type="dcterms:W3CDTF">2017-10-18T23:13:10Z</dcterms:created>
  <dcterms:modified xsi:type="dcterms:W3CDTF">2018-08-19T16:35:28Z</dcterms:modified>
</cp:coreProperties>
</file>