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38240" windowHeight="23200" tabRatio="500"/>
  </bookViews>
  <sheets>
    <sheet name="Plagioclase" sheetId="2" r:id="rId1"/>
    <sheet name="Alkali Feldspar" sheetId="8" r:id="rId2"/>
    <sheet name="Putirka (2008) 27b" sheetId="5" r:id="rId3"/>
  </sheets>
  <definedNames>
    <definedName name="_xlnm.Print_Area" localSheetId="2">'Putirka (2008) 27b'!$A$1:$O$15</definedName>
  </definedName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V16" i="2" l="1"/>
  <c r="I3" i="8"/>
  <c r="C3" i="8"/>
  <c r="D3" i="8"/>
  <c r="E3" i="8"/>
  <c r="F3" i="8"/>
  <c r="G3" i="8"/>
  <c r="H3" i="8"/>
  <c r="J3" i="8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W16" i="2"/>
  <c r="AX16" i="2"/>
  <c r="AV7" i="2"/>
  <c r="AV8" i="2"/>
  <c r="AV9" i="2"/>
  <c r="AV10" i="2"/>
  <c r="H3" i="2"/>
  <c r="Q7" i="2"/>
  <c r="Y7" i="2"/>
  <c r="C3" i="2"/>
  <c r="L7" i="2"/>
  <c r="T7" i="2"/>
  <c r="D3" i="2"/>
  <c r="M7" i="2"/>
  <c r="U7" i="2"/>
  <c r="E3" i="2"/>
  <c r="N7" i="2"/>
  <c r="V7" i="2"/>
  <c r="F3" i="2"/>
  <c r="O7" i="2"/>
  <c r="W7" i="2"/>
  <c r="G3" i="2"/>
  <c r="P7" i="2"/>
  <c r="X7" i="2"/>
  <c r="I3" i="2"/>
  <c r="R7" i="2"/>
  <c r="Z7" i="2"/>
  <c r="J3" i="2"/>
  <c r="S7" i="2"/>
  <c r="AA7" i="2"/>
  <c r="AB7" i="2"/>
  <c r="AH7" i="2"/>
  <c r="AQ7" i="2"/>
  <c r="AI7" i="2"/>
  <c r="AR7" i="2"/>
  <c r="AJ7" i="2"/>
  <c r="AS7" i="2"/>
  <c r="AW7" i="2"/>
  <c r="AX7" i="2"/>
  <c r="Q8" i="2"/>
  <c r="Y8" i="2"/>
  <c r="L8" i="2"/>
  <c r="T8" i="2"/>
  <c r="M8" i="2"/>
  <c r="U8" i="2"/>
  <c r="N8" i="2"/>
  <c r="V8" i="2"/>
  <c r="O8" i="2"/>
  <c r="W8" i="2"/>
  <c r="P8" i="2"/>
  <c r="X8" i="2"/>
  <c r="R8" i="2"/>
  <c r="Z8" i="2"/>
  <c r="S8" i="2"/>
  <c r="AA8" i="2"/>
  <c r="AB8" i="2"/>
  <c r="AH8" i="2"/>
  <c r="AQ8" i="2"/>
  <c r="AI8" i="2"/>
  <c r="AR8" i="2"/>
  <c r="AJ8" i="2"/>
  <c r="AS8" i="2"/>
  <c r="AW8" i="2"/>
  <c r="AX8" i="2"/>
  <c r="Q9" i="2"/>
  <c r="Y9" i="2"/>
  <c r="L9" i="2"/>
  <c r="T9" i="2"/>
  <c r="M9" i="2"/>
  <c r="U9" i="2"/>
  <c r="N9" i="2"/>
  <c r="V9" i="2"/>
  <c r="O9" i="2"/>
  <c r="W9" i="2"/>
  <c r="P9" i="2"/>
  <c r="X9" i="2"/>
  <c r="R9" i="2"/>
  <c r="Z9" i="2"/>
  <c r="S9" i="2"/>
  <c r="AA9" i="2"/>
  <c r="AB9" i="2"/>
  <c r="AH9" i="2"/>
  <c r="AQ9" i="2"/>
  <c r="AI9" i="2"/>
  <c r="AR9" i="2"/>
  <c r="AJ9" i="2"/>
  <c r="AS9" i="2"/>
  <c r="AW9" i="2"/>
  <c r="AX9" i="2"/>
  <c r="Q10" i="2"/>
  <c r="Y10" i="2"/>
  <c r="L10" i="2"/>
  <c r="T10" i="2"/>
  <c r="M10" i="2"/>
  <c r="U10" i="2"/>
  <c r="N10" i="2"/>
  <c r="V10" i="2"/>
  <c r="O10" i="2"/>
  <c r="W10" i="2"/>
  <c r="P10" i="2"/>
  <c r="X10" i="2"/>
  <c r="R10" i="2"/>
  <c r="Z10" i="2"/>
  <c r="S10" i="2"/>
  <c r="AA10" i="2"/>
  <c r="AB10" i="2"/>
  <c r="AH10" i="2"/>
  <c r="AQ10" i="2"/>
  <c r="AI10" i="2"/>
  <c r="AR10" i="2"/>
  <c r="AJ10" i="2"/>
  <c r="AS10" i="2"/>
  <c r="AW10" i="2"/>
  <c r="AX10" i="2"/>
  <c r="AV11" i="2"/>
  <c r="Q11" i="2"/>
  <c r="Y11" i="2"/>
  <c r="L11" i="2"/>
  <c r="T11" i="2"/>
  <c r="M11" i="2"/>
  <c r="U11" i="2"/>
  <c r="N11" i="2"/>
  <c r="V11" i="2"/>
  <c r="O11" i="2"/>
  <c r="W11" i="2"/>
  <c r="P11" i="2"/>
  <c r="X11" i="2"/>
  <c r="R11" i="2"/>
  <c r="Z11" i="2"/>
  <c r="S11" i="2"/>
  <c r="AA11" i="2"/>
  <c r="AB11" i="2"/>
  <c r="AH11" i="2"/>
  <c r="AQ11" i="2"/>
  <c r="AI11" i="2"/>
  <c r="AR11" i="2"/>
  <c r="AJ11" i="2"/>
  <c r="AS11" i="2"/>
  <c r="AW11" i="2"/>
  <c r="AX11" i="2"/>
  <c r="AV12" i="2"/>
  <c r="Q12" i="2"/>
  <c r="Y12" i="2"/>
  <c r="L12" i="2"/>
  <c r="T12" i="2"/>
  <c r="M12" i="2"/>
  <c r="U12" i="2"/>
  <c r="N12" i="2"/>
  <c r="V12" i="2"/>
  <c r="O12" i="2"/>
  <c r="W12" i="2"/>
  <c r="P12" i="2"/>
  <c r="X12" i="2"/>
  <c r="R12" i="2"/>
  <c r="Z12" i="2"/>
  <c r="S12" i="2"/>
  <c r="AA12" i="2"/>
  <c r="AB12" i="2"/>
  <c r="AH12" i="2"/>
  <c r="AQ12" i="2"/>
  <c r="AI12" i="2"/>
  <c r="AR12" i="2"/>
  <c r="AJ12" i="2"/>
  <c r="AS12" i="2"/>
  <c r="AW12" i="2"/>
  <c r="AX12" i="2"/>
  <c r="AV13" i="2"/>
  <c r="Q13" i="2"/>
  <c r="Y13" i="2"/>
  <c r="L13" i="2"/>
  <c r="T13" i="2"/>
  <c r="M13" i="2"/>
  <c r="U13" i="2"/>
  <c r="N13" i="2"/>
  <c r="V13" i="2"/>
  <c r="O13" i="2"/>
  <c r="W13" i="2"/>
  <c r="P13" i="2"/>
  <c r="X13" i="2"/>
  <c r="R13" i="2"/>
  <c r="Z13" i="2"/>
  <c r="S13" i="2"/>
  <c r="AA13" i="2"/>
  <c r="AB13" i="2"/>
  <c r="AH13" i="2"/>
  <c r="AQ13" i="2"/>
  <c r="AI13" i="2"/>
  <c r="AR13" i="2"/>
  <c r="AJ13" i="2"/>
  <c r="AS13" i="2"/>
  <c r="AW13" i="2"/>
  <c r="AX13" i="2"/>
  <c r="AV14" i="2"/>
  <c r="Q14" i="2"/>
  <c r="Y14" i="2"/>
  <c r="L14" i="2"/>
  <c r="T14" i="2"/>
  <c r="M14" i="2"/>
  <c r="U14" i="2"/>
  <c r="N14" i="2"/>
  <c r="V14" i="2"/>
  <c r="O14" i="2"/>
  <c r="W14" i="2"/>
  <c r="P14" i="2"/>
  <c r="X14" i="2"/>
  <c r="R14" i="2"/>
  <c r="Z14" i="2"/>
  <c r="S14" i="2"/>
  <c r="AA14" i="2"/>
  <c r="AB14" i="2"/>
  <c r="AH14" i="2"/>
  <c r="AQ14" i="2"/>
  <c r="AI14" i="2"/>
  <c r="AR14" i="2"/>
  <c r="AJ14" i="2"/>
  <c r="AS14" i="2"/>
  <c r="AW14" i="2"/>
  <c r="AX14" i="2"/>
  <c r="AV15" i="2"/>
  <c r="Q15" i="2"/>
  <c r="Y15" i="2"/>
  <c r="L15" i="2"/>
  <c r="T15" i="2"/>
  <c r="M15" i="2"/>
  <c r="U15" i="2"/>
  <c r="N15" i="2"/>
  <c r="V15" i="2"/>
  <c r="O15" i="2"/>
  <c r="W15" i="2"/>
  <c r="P15" i="2"/>
  <c r="X15" i="2"/>
  <c r="R15" i="2"/>
  <c r="Z15" i="2"/>
  <c r="S15" i="2"/>
  <c r="AA15" i="2"/>
  <c r="AB15" i="2"/>
  <c r="AH15" i="2"/>
  <c r="AQ15" i="2"/>
  <c r="AI15" i="2"/>
  <c r="AR15" i="2"/>
  <c r="AJ15" i="2"/>
  <c r="AS15" i="2"/>
  <c r="AW15" i="2"/>
  <c r="AX15" i="2"/>
  <c r="I3" i="5"/>
  <c r="I4" i="5"/>
  <c r="I5" i="5"/>
  <c r="R7" i="8"/>
  <c r="Z7" i="8"/>
  <c r="L7" i="8"/>
  <c r="T7" i="8"/>
  <c r="M7" i="8"/>
  <c r="U7" i="8"/>
  <c r="N7" i="8"/>
  <c r="V7" i="8"/>
  <c r="O7" i="8"/>
  <c r="W7" i="8"/>
  <c r="P7" i="8"/>
  <c r="X7" i="8"/>
  <c r="Q7" i="8"/>
  <c r="Y7" i="8"/>
  <c r="S7" i="8"/>
  <c r="AA7" i="8"/>
  <c r="AB7" i="8"/>
  <c r="AI7" i="8"/>
  <c r="AR7" i="8"/>
  <c r="AH7" i="8"/>
  <c r="AQ7" i="8"/>
  <c r="AJ7" i="8"/>
  <c r="AS7" i="8"/>
  <c r="AX7" i="8"/>
  <c r="D8" i="5"/>
  <c r="AW7" i="8"/>
  <c r="C8" i="5"/>
  <c r="I8" i="5"/>
  <c r="R8" i="8"/>
  <c r="Z8" i="8"/>
  <c r="L8" i="8"/>
  <c r="T8" i="8"/>
  <c r="M8" i="8"/>
  <c r="U8" i="8"/>
  <c r="N8" i="8"/>
  <c r="V8" i="8"/>
  <c r="O8" i="8"/>
  <c r="W8" i="8"/>
  <c r="P8" i="8"/>
  <c r="X8" i="8"/>
  <c r="Q8" i="8"/>
  <c r="Y8" i="8"/>
  <c r="S8" i="8"/>
  <c r="AA8" i="8"/>
  <c r="AB8" i="8"/>
  <c r="AI8" i="8"/>
  <c r="AR8" i="8"/>
  <c r="AH8" i="8"/>
  <c r="AQ8" i="8"/>
  <c r="AJ8" i="8"/>
  <c r="AS8" i="8"/>
  <c r="AX8" i="8"/>
  <c r="AW8" i="8"/>
  <c r="R9" i="8"/>
  <c r="Z9" i="8"/>
  <c r="L9" i="8"/>
  <c r="T9" i="8"/>
  <c r="M9" i="8"/>
  <c r="U9" i="8"/>
  <c r="N9" i="8"/>
  <c r="V9" i="8"/>
  <c r="O9" i="8"/>
  <c r="W9" i="8"/>
  <c r="P9" i="8"/>
  <c r="X9" i="8"/>
  <c r="Q9" i="8"/>
  <c r="Y9" i="8"/>
  <c r="S9" i="8"/>
  <c r="AA9" i="8"/>
  <c r="AB9" i="8"/>
  <c r="AI9" i="8"/>
  <c r="AR9" i="8"/>
  <c r="AH9" i="8"/>
  <c r="AQ9" i="8"/>
  <c r="AJ9" i="8"/>
  <c r="AS9" i="8"/>
  <c r="AX9" i="8"/>
  <c r="D12" i="5"/>
  <c r="AW9" i="8"/>
  <c r="C12" i="5"/>
  <c r="I12" i="5"/>
  <c r="R10" i="8"/>
  <c r="Z10" i="8"/>
  <c r="L10" i="8"/>
  <c r="T10" i="8"/>
  <c r="M10" i="8"/>
  <c r="U10" i="8"/>
  <c r="N10" i="8"/>
  <c r="V10" i="8"/>
  <c r="O10" i="8"/>
  <c r="W10" i="8"/>
  <c r="P10" i="8"/>
  <c r="X10" i="8"/>
  <c r="Q10" i="8"/>
  <c r="Y10" i="8"/>
  <c r="S10" i="8"/>
  <c r="AA10" i="8"/>
  <c r="AB10" i="8"/>
  <c r="AI10" i="8"/>
  <c r="AR10" i="8"/>
  <c r="AH10" i="8"/>
  <c r="AQ10" i="8"/>
  <c r="AJ10" i="8"/>
  <c r="AS10" i="8"/>
  <c r="AX10" i="8"/>
  <c r="AW10" i="8"/>
  <c r="R11" i="8"/>
  <c r="Z11" i="8"/>
  <c r="L11" i="8"/>
  <c r="T11" i="8"/>
  <c r="M11" i="8"/>
  <c r="U11" i="8"/>
  <c r="N11" i="8"/>
  <c r="V11" i="8"/>
  <c r="O11" i="8"/>
  <c r="W11" i="8"/>
  <c r="P11" i="8"/>
  <c r="X11" i="8"/>
  <c r="Q11" i="8"/>
  <c r="Y11" i="8"/>
  <c r="S11" i="8"/>
  <c r="AA11" i="8"/>
  <c r="AB11" i="8"/>
  <c r="AI11" i="8"/>
  <c r="AR11" i="8"/>
  <c r="AH11" i="8"/>
  <c r="AQ11" i="8"/>
  <c r="AJ11" i="8"/>
  <c r="AS11" i="8"/>
  <c r="AX11" i="8"/>
  <c r="D6" i="5"/>
  <c r="AW11" i="8"/>
  <c r="C6" i="5"/>
  <c r="I6" i="5"/>
  <c r="R12" i="8"/>
  <c r="Z12" i="8"/>
  <c r="L12" i="8"/>
  <c r="T12" i="8"/>
  <c r="M12" i="8"/>
  <c r="U12" i="8"/>
  <c r="N12" i="8"/>
  <c r="V12" i="8"/>
  <c r="O12" i="8"/>
  <c r="W12" i="8"/>
  <c r="P12" i="8"/>
  <c r="X12" i="8"/>
  <c r="Q12" i="8"/>
  <c r="Y12" i="8"/>
  <c r="S12" i="8"/>
  <c r="AA12" i="8"/>
  <c r="AB12" i="8"/>
  <c r="AI12" i="8"/>
  <c r="AR12" i="8"/>
  <c r="AH12" i="8"/>
  <c r="AQ12" i="8"/>
  <c r="AJ12" i="8"/>
  <c r="AS12" i="8"/>
  <c r="AX12" i="8"/>
  <c r="AW12" i="8"/>
  <c r="R13" i="8"/>
  <c r="Z13" i="8"/>
  <c r="L13" i="8"/>
  <c r="T13" i="8"/>
  <c r="M13" i="8"/>
  <c r="U13" i="8"/>
  <c r="N13" i="8"/>
  <c r="V13" i="8"/>
  <c r="O13" i="8"/>
  <c r="W13" i="8"/>
  <c r="P13" i="8"/>
  <c r="X13" i="8"/>
  <c r="Q13" i="8"/>
  <c r="Y13" i="8"/>
  <c r="S13" i="8"/>
  <c r="AA13" i="8"/>
  <c r="AB13" i="8"/>
  <c r="AI13" i="8"/>
  <c r="AR13" i="8"/>
  <c r="AH13" i="8"/>
  <c r="AQ13" i="8"/>
  <c r="AJ13" i="8"/>
  <c r="AS13" i="8"/>
  <c r="AX13" i="8"/>
  <c r="D7" i="5"/>
  <c r="AW13" i="8"/>
  <c r="C7" i="5"/>
  <c r="I7" i="5"/>
  <c r="R14" i="8"/>
  <c r="Z14" i="8"/>
  <c r="L14" i="8"/>
  <c r="T14" i="8"/>
  <c r="M14" i="8"/>
  <c r="U14" i="8"/>
  <c r="N14" i="8"/>
  <c r="V14" i="8"/>
  <c r="O14" i="8"/>
  <c r="W14" i="8"/>
  <c r="P14" i="8"/>
  <c r="X14" i="8"/>
  <c r="Q14" i="8"/>
  <c r="Y14" i="8"/>
  <c r="S14" i="8"/>
  <c r="AA14" i="8"/>
  <c r="AB14" i="8"/>
  <c r="AI14" i="8"/>
  <c r="AR14" i="8"/>
  <c r="AH14" i="8"/>
  <c r="AQ14" i="8"/>
  <c r="AJ14" i="8"/>
  <c r="AS14" i="8"/>
  <c r="AX14" i="8"/>
  <c r="AW14" i="8"/>
  <c r="R15" i="8"/>
  <c r="Z15" i="8"/>
  <c r="L15" i="8"/>
  <c r="T15" i="8"/>
  <c r="M15" i="8"/>
  <c r="U15" i="8"/>
  <c r="N15" i="8"/>
  <c r="V15" i="8"/>
  <c r="O15" i="8"/>
  <c r="W15" i="8"/>
  <c r="P15" i="8"/>
  <c r="X15" i="8"/>
  <c r="Q15" i="8"/>
  <c r="Y15" i="8"/>
  <c r="S15" i="8"/>
  <c r="AA15" i="8"/>
  <c r="AB15" i="8"/>
  <c r="AI15" i="8"/>
  <c r="AR15" i="8"/>
  <c r="AH15" i="8"/>
  <c r="AQ15" i="8"/>
  <c r="AJ15" i="8"/>
  <c r="AS15" i="8"/>
  <c r="AX15" i="8"/>
  <c r="AW15" i="8"/>
  <c r="R16" i="8"/>
  <c r="Z16" i="8"/>
  <c r="L16" i="8"/>
  <c r="T16" i="8"/>
  <c r="M16" i="8"/>
  <c r="U16" i="8"/>
  <c r="N16" i="8"/>
  <c r="V16" i="8"/>
  <c r="O16" i="8"/>
  <c r="W16" i="8"/>
  <c r="P16" i="8"/>
  <c r="X16" i="8"/>
  <c r="Q16" i="8"/>
  <c r="Y16" i="8"/>
  <c r="S16" i="8"/>
  <c r="AA16" i="8"/>
  <c r="AB16" i="8"/>
  <c r="AI16" i="8"/>
  <c r="AR16" i="8"/>
  <c r="AH16" i="8"/>
  <c r="AQ16" i="8"/>
  <c r="AJ16" i="8"/>
  <c r="AS16" i="8"/>
  <c r="AX16" i="8"/>
  <c r="D11" i="5"/>
  <c r="AW16" i="8"/>
  <c r="C11" i="5"/>
  <c r="I11" i="5"/>
  <c r="D14" i="5"/>
  <c r="C14" i="5"/>
  <c r="I14" i="5"/>
  <c r="D13" i="5"/>
  <c r="C13" i="5"/>
  <c r="I13" i="5"/>
  <c r="D15" i="5"/>
  <c r="C15" i="5"/>
  <c r="I15" i="5"/>
  <c r="D10" i="5"/>
  <c r="C10" i="5"/>
  <c r="I10" i="5"/>
  <c r="D9" i="5"/>
  <c r="C9" i="5"/>
  <c r="I9" i="5"/>
  <c r="N5" i="5"/>
  <c r="K5" i="5"/>
  <c r="H5" i="5"/>
  <c r="G5" i="5"/>
  <c r="J5" i="5"/>
  <c r="L5" i="5"/>
  <c r="O5" i="5"/>
  <c r="F5" i="5"/>
  <c r="M5" i="5"/>
  <c r="N4" i="5"/>
  <c r="K4" i="5"/>
  <c r="H4" i="5"/>
  <c r="G4" i="5"/>
  <c r="J4" i="5"/>
  <c r="L4" i="5"/>
  <c r="O4" i="5"/>
  <c r="F4" i="5"/>
  <c r="M4" i="5"/>
  <c r="N3" i="5"/>
  <c r="K3" i="5"/>
  <c r="H3" i="5"/>
  <c r="G3" i="5"/>
  <c r="J3" i="5"/>
  <c r="L3" i="5"/>
  <c r="O3" i="5"/>
  <c r="F3" i="5"/>
  <c r="M3" i="5"/>
  <c r="E9" i="5"/>
  <c r="E10" i="5"/>
  <c r="E15" i="5"/>
  <c r="E13" i="5"/>
  <c r="E14" i="5"/>
  <c r="E11" i="5"/>
  <c r="E7" i="5"/>
  <c r="E6" i="5"/>
  <c r="E12" i="5"/>
  <c r="E8" i="5"/>
  <c r="L12" i="5"/>
  <c r="J12" i="5"/>
  <c r="K12" i="5"/>
  <c r="F12" i="5"/>
  <c r="M12" i="5"/>
  <c r="G12" i="5"/>
  <c r="H12" i="5"/>
  <c r="N12" i="5"/>
  <c r="L7" i="5"/>
  <c r="J7" i="5"/>
  <c r="K7" i="5"/>
  <c r="F7" i="5"/>
  <c r="M7" i="5"/>
  <c r="G7" i="5"/>
  <c r="H7" i="5"/>
  <c r="N7" i="5"/>
  <c r="L13" i="5"/>
  <c r="J13" i="5"/>
  <c r="K13" i="5"/>
  <c r="F13" i="5"/>
  <c r="M13" i="5"/>
  <c r="G13" i="5"/>
  <c r="H13" i="5"/>
  <c r="N13" i="5"/>
  <c r="L8" i="5"/>
  <c r="J8" i="5"/>
  <c r="K8" i="5"/>
  <c r="F8" i="5"/>
  <c r="M8" i="5"/>
  <c r="G8" i="5"/>
  <c r="H8" i="5"/>
  <c r="N8" i="5"/>
  <c r="L9" i="5"/>
  <c r="J9" i="5"/>
  <c r="K9" i="5"/>
  <c r="F9" i="5"/>
  <c r="M9" i="5"/>
  <c r="G9" i="5"/>
  <c r="H9" i="5"/>
  <c r="N9" i="5"/>
  <c r="L11" i="5"/>
  <c r="J11" i="5"/>
  <c r="K11" i="5"/>
  <c r="F11" i="5"/>
  <c r="M11" i="5"/>
  <c r="G11" i="5"/>
  <c r="H11" i="5"/>
  <c r="N11" i="5"/>
  <c r="L14" i="5"/>
  <c r="J14" i="5"/>
  <c r="K14" i="5"/>
  <c r="F14" i="5"/>
  <c r="M14" i="5"/>
  <c r="G14" i="5"/>
  <c r="H14" i="5"/>
  <c r="N14" i="5"/>
  <c r="L6" i="5"/>
  <c r="J6" i="5"/>
  <c r="K6" i="5"/>
  <c r="F6" i="5"/>
  <c r="M6" i="5"/>
  <c r="G6" i="5"/>
  <c r="H6" i="5"/>
  <c r="N6" i="5"/>
  <c r="L10" i="5"/>
  <c r="J10" i="5"/>
  <c r="K10" i="5"/>
  <c r="F10" i="5"/>
  <c r="M10" i="5"/>
  <c r="G10" i="5"/>
  <c r="H10" i="5"/>
  <c r="N10" i="5"/>
  <c r="L15" i="5"/>
  <c r="J15" i="5"/>
  <c r="K15" i="5"/>
  <c r="F15" i="5"/>
  <c r="M15" i="5"/>
  <c r="G15" i="5"/>
  <c r="H15" i="5"/>
  <c r="N15" i="5"/>
  <c r="O7" i="5"/>
  <c r="O13" i="5"/>
  <c r="O8" i="5"/>
  <c r="O9" i="5"/>
  <c r="O11" i="5"/>
  <c r="O14" i="5"/>
  <c r="O6" i="5"/>
  <c r="O10" i="5"/>
  <c r="O15" i="5"/>
  <c r="O12" i="5"/>
  <c r="K14" i="8"/>
  <c r="AC14" i="8"/>
  <c r="AD14" i="8"/>
  <c r="AE14" i="8"/>
  <c r="AF14" i="8"/>
  <c r="AG14" i="8"/>
  <c r="AK14" i="8"/>
  <c r="AL14" i="8"/>
  <c r="AM14" i="8"/>
  <c r="AN14" i="8"/>
  <c r="AO14" i="8"/>
  <c r="AP14" i="8"/>
  <c r="AT14" i="8"/>
  <c r="K15" i="8"/>
  <c r="AC15" i="8"/>
  <c r="AD15" i="8"/>
  <c r="AE15" i="8"/>
  <c r="AF15" i="8"/>
  <c r="AG15" i="8"/>
  <c r="AK15" i="8"/>
  <c r="AL15" i="8"/>
  <c r="AM15" i="8"/>
  <c r="AN15" i="8"/>
  <c r="AO15" i="8"/>
  <c r="AP15" i="8"/>
  <c r="AT15" i="8"/>
  <c r="K16" i="8"/>
  <c r="AC16" i="8"/>
  <c r="AD16" i="8"/>
  <c r="AE16" i="8"/>
  <c r="AF16" i="8"/>
  <c r="AG16" i="8"/>
  <c r="AK16" i="8"/>
  <c r="AL16" i="8"/>
  <c r="AM16" i="8"/>
  <c r="AN16" i="8"/>
  <c r="AO16" i="8"/>
  <c r="AP16" i="8"/>
  <c r="AT16" i="8"/>
  <c r="AC13" i="8"/>
  <c r="AL13" i="8"/>
  <c r="AD13" i="8"/>
  <c r="AM13" i="8"/>
  <c r="AE13" i="8"/>
  <c r="AN13" i="8"/>
  <c r="AF13" i="8"/>
  <c r="AO13" i="8"/>
  <c r="AG13" i="8"/>
  <c r="AP13" i="8"/>
  <c r="AT13" i="8"/>
  <c r="AK13" i="8"/>
  <c r="K13" i="8"/>
  <c r="AC12" i="8"/>
  <c r="AL12" i="8"/>
  <c r="AD12" i="8"/>
  <c r="AM12" i="8"/>
  <c r="AE12" i="8"/>
  <c r="AN12" i="8"/>
  <c r="AF12" i="8"/>
  <c r="AO12" i="8"/>
  <c r="AG12" i="8"/>
  <c r="AP12" i="8"/>
  <c r="AT12" i="8"/>
  <c r="AK12" i="8"/>
  <c r="K12" i="8"/>
  <c r="AC11" i="8"/>
  <c r="AL11" i="8"/>
  <c r="AD11" i="8"/>
  <c r="AM11" i="8"/>
  <c r="AE11" i="8"/>
  <c r="AN11" i="8"/>
  <c r="AF11" i="8"/>
  <c r="AO11" i="8"/>
  <c r="AG11" i="8"/>
  <c r="AP11" i="8"/>
  <c r="AT11" i="8"/>
  <c r="AK11" i="8"/>
  <c r="K11" i="8"/>
  <c r="AC10" i="8"/>
  <c r="AL10" i="8"/>
  <c r="AD10" i="8"/>
  <c r="AM10" i="8"/>
  <c r="AE10" i="8"/>
  <c r="AN10" i="8"/>
  <c r="AF10" i="8"/>
  <c r="AO10" i="8"/>
  <c r="AG10" i="8"/>
  <c r="AP10" i="8"/>
  <c r="AT10" i="8"/>
  <c r="AK10" i="8"/>
  <c r="K10" i="8"/>
  <c r="AC9" i="8"/>
  <c r="AL9" i="8"/>
  <c r="AD9" i="8"/>
  <c r="AM9" i="8"/>
  <c r="AE9" i="8"/>
  <c r="AN9" i="8"/>
  <c r="AF9" i="8"/>
  <c r="AO9" i="8"/>
  <c r="AG9" i="8"/>
  <c r="AP9" i="8"/>
  <c r="AT9" i="8"/>
  <c r="AK9" i="8"/>
  <c r="K9" i="8"/>
  <c r="AC8" i="8"/>
  <c r="AL8" i="8"/>
  <c r="AD8" i="8"/>
  <c r="AM8" i="8"/>
  <c r="AE8" i="8"/>
  <c r="AN8" i="8"/>
  <c r="AF8" i="8"/>
  <c r="AO8" i="8"/>
  <c r="AG8" i="8"/>
  <c r="AP8" i="8"/>
  <c r="AT8" i="8"/>
  <c r="AK8" i="8"/>
  <c r="K8" i="8"/>
  <c r="AC7" i="8"/>
  <c r="AL7" i="8"/>
  <c r="AD7" i="8"/>
  <c r="AM7" i="8"/>
  <c r="AE7" i="8"/>
  <c r="AN7" i="8"/>
  <c r="AF7" i="8"/>
  <c r="AO7" i="8"/>
  <c r="AG7" i="8"/>
  <c r="AP7" i="8"/>
  <c r="AT7" i="8"/>
  <c r="AK7" i="8"/>
  <c r="K7" i="8"/>
  <c r="AC7" i="2"/>
  <c r="AD7" i="2"/>
  <c r="AE7" i="2"/>
  <c r="AF7" i="2"/>
  <c r="AG7" i="2"/>
  <c r="AK7" i="2"/>
  <c r="AL7" i="2"/>
  <c r="AM7" i="2"/>
  <c r="AN7" i="2"/>
  <c r="AO7" i="2"/>
  <c r="AP7" i="2"/>
  <c r="AT7" i="2"/>
  <c r="AC8" i="2"/>
  <c r="AD8" i="2"/>
  <c r="AE8" i="2"/>
  <c r="AF8" i="2"/>
  <c r="AG8" i="2"/>
  <c r="AK8" i="2"/>
  <c r="AL8" i="2"/>
  <c r="AM8" i="2"/>
  <c r="AN8" i="2"/>
  <c r="AO8" i="2"/>
  <c r="AP8" i="2"/>
  <c r="AT8" i="2"/>
  <c r="AC9" i="2"/>
  <c r="AD9" i="2"/>
  <c r="AE9" i="2"/>
  <c r="AF9" i="2"/>
  <c r="AG9" i="2"/>
  <c r="AK9" i="2"/>
  <c r="AL9" i="2"/>
  <c r="AM9" i="2"/>
  <c r="AN9" i="2"/>
  <c r="AO9" i="2"/>
  <c r="AP9" i="2"/>
  <c r="AT9" i="2"/>
  <c r="AC10" i="2"/>
  <c r="AD10" i="2"/>
  <c r="AE10" i="2"/>
  <c r="AF10" i="2"/>
  <c r="AG10" i="2"/>
  <c r="AK10" i="2"/>
  <c r="AL10" i="2"/>
  <c r="AM10" i="2"/>
  <c r="AN10" i="2"/>
  <c r="AO10" i="2"/>
  <c r="AP10" i="2"/>
  <c r="AT10" i="2"/>
  <c r="AC11" i="2"/>
  <c r="AD11" i="2"/>
  <c r="AE11" i="2"/>
  <c r="AF11" i="2"/>
  <c r="AG11" i="2"/>
  <c r="AK11" i="2"/>
  <c r="AL11" i="2"/>
  <c r="AM11" i="2"/>
  <c r="AN11" i="2"/>
  <c r="AO11" i="2"/>
  <c r="AP11" i="2"/>
  <c r="AT11" i="2"/>
  <c r="AC12" i="2"/>
  <c r="AD12" i="2"/>
  <c r="AE12" i="2"/>
  <c r="AF12" i="2"/>
  <c r="AG12" i="2"/>
  <c r="AK12" i="2"/>
  <c r="AL12" i="2"/>
  <c r="AM12" i="2"/>
  <c r="AN12" i="2"/>
  <c r="AO12" i="2"/>
  <c r="AP12" i="2"/>
  <c r="AT12" i="2"/>
  <c r="AC13" i="2"/>
  <c r="AD13" i="2"/>
  <c r="AE13" i="2"/>
  <c r="AF13" i="2"/>
  <c r="AG13" i="2"/>
  <c r="AK13" i="2"/>
  <c r="AL13" i="2"/>
  <c r="AM13" i="2"/>
  <c r="AN13" i="2"/>
  <c r="AO13" i="2"/>
  <c r="AP13" i="2"/>
  <c r="AT13" i="2"/>
  <c r="AC14" i="2"/>
  <c r="AD14" i="2"/>
  <c r="AE14" i="2"/>
  <c r="AF14" i="2"/>
  <c r="AG14" i="2"/>
  <c r="AK14" i="2"/>
  <c r="AL14" i="2"/>
  <c r="AM14" i="2"/>
  <c r="AN14" i="2"/>
  <c r="AO14" i="2"/>
  <c r="AP14" i="2"/>
  <c r="AT14" i="2"/>
  <c r="AC15" i="2"/>
  <c r="AD15" i="2"/>
  <c r="AE15" i="2"/>
  <c r="AF15" i="2"/>
  <c r="AG15" i="2"/>
  <c r="AK15" i="2"/>
  <c r="AL15" i="2"/>
  <c r="AM15" i="2"/>
  <c r="AN15" i="2"/>
  <c r="AO15" i="2"/>
  <c r="AP15" i="2"/>
  <c r="AT15" i="2"/>
  <c r="K7" i="2"/>
  <c r="K8" i="2"/>
  <c r="K9" i="2"/>
  <c r="K10" i="2"/>
  <c r="K11" i="2"/>
  <c r="K12" i="2"/>
  <c r="K13" i="2"/>
  <c r="K14" i="2"/>
  <c r="K15" i="2"/>
</calcChain>
</file>

<file path=xl/sharedStrings.xml><?xml version="1.0" encoding="utf-8"?>
<sst xmlns="http://schemas.openxmlformats.org/spreadsheetml/2006/main" count="146" uniqueCount="41">
  <si>
    <t>FeO</t>
  </si>
  <si>
    <t>CaO</t>
  </si>
  <si>
    <t>Analysis</t>
  </si>
  <si>
    <t>Sample Name</t>
  </si>
  <si>
    <r>
      <t>SiO</t>
    </r>
    <r>
      <rPr>
        <vertAlign val="subscript"/>
        <sz val="10"/>
        <color theme="1"/>
        <rFont val="Arial"/>
        <charset val="204"/>
      </rPr>
      <t>2</t>
    </r>
  </si>
  <si>
    <r>
      <t>Na</t>
    </r>
    <r>
      <rPr>
        <vertAlign val="subscript"/>
        <sz val="10"/>
        <color theme="1"/>
        <rFont val="Arial"/>
        <charset val="204"/>
      </rPr>
      <t>2</t>
    </r>
    <r>
      <rPr>
        <sz val="10"/>
        <color theme="1"/>
        <rFont val="Arial"/>
        <charset val="204"/>
      </rPr>
      <t>O</t>
    </r>
  </si>
  <si>
    <r>
      <t>K</t>
    </r>
    <r>
      <rPr>
        <vertAlign val="subscript"/>
        <sz val="10"/>
        <color theme="1"/>
        <rFont val="Arial"/>
        <charset val="204"/>
      </rPr>
      <t>2</t>
    </r>
    <r>
      <rPr>
        <sz val="10"/>
        <color theme="1"/>
        <rFont val="Arial"/>
        <charset val="204"/>
      </rPr>
      <t>O</t>
    </r>
  </si>
  <si>
    <r>
      <t>Al</t>
    </r>
    <r>
      <rPr>
        <vertAlign val="subscript"/>
        <sz val="10"/>
        <color theme="1"/>
        <rFont val="Arial"/>
        <charset val="204"/>
      </rPr>
      <t>2</t>
    </r>
    <r>
      <rPr>
        <sz val="10"/>
        <color theme="1"/>
        <rFont val="Arial"/>
        <charset val="204"/>
      </rPr>
      <t>O</t>
    </r>
    <r>
      <rPr>
        <vertAlign val="subscript"/>
        <sz val="10"/>
        <color theme="1"/>
        <rFont val="Arial"/>
        <charset val="204"/>
      </rPr>
      <t>3</t>
    </r>
  </si>
  <si>
    <t>Total</t>
  </si>
  <si>
    <t>Oxide Wt %</t>
  </si>
  <si>
    <t>Molar proportions of Oxides</t>
  </si>
  <si>
    <t>Oxygen proportions contributed by oxides</t>
  </si>
  <si>
    <t>Oxygen proportions normalized to Mineral formula basis</t>
  </si>
  <si>
    <t>Oxygens in mineral formula basis</t>
  </si>
  <si>
    <t>Corresponding number of cations contributed to formula</t>
  </si>
  <si>
    <t>Si</t>
  </si>
  <si>
    <t>Al</t>
  </si>
  <si>
    <t>Fe</t>
  </si>
  <si>
    <t>Ca</t>
  </si>
  <si>
    <t>Na</t>
  </si>
  <si>
    <t>K</t>
  </si>
  <si>
    <t>S</t>
  </si>
  <si>
    <t>SrO</t>
  </si>
  <si>
    <t>BaO</t>
  </si>
  <si>
    <t>Sr</t>
  </si>
  <si>
    <t>Ba</t>
  </si>
  <si>
    <t>Xan</t>
  </si>
  <si>
    <t>Xab</t>
  </si>
  <si>
    <t>Oxide Formula weights (g/mol)</t>
  </si>
  <si>
    <t>Plagioclase data input sheet</t>
  </si>
  <si>
    <t>Plagioclase</t>
  </si>
  <si>
    <t>P (kbar)</t>
  </si>
  <si>
    <t>Alkali feldspar</t>
  </si>
  <si>
    <t>Putirka (2008) Eqn. 27b</t>
  </si>
  <si>
    <t>Two-feldspar thermometer</t>
  </si>
  <si>
    <t>Sort variable</t>
  </si>
  <si>
    <t>Sort Variable</t>
  </si>
  <si>
    <t>Sort Var.</t>
  </si>
  <si>
    <r>
      <t>X</t>
    </r>
    <r>
      <rPr>
        <vertAlign val="subscript"/>
        <sz val="10"/>
        <color theme="1"/>
        <rFont val="Arial"/>
        <charset val="204"/>
      </rPr>
      <t>An</t>
    </r>
  </si>
  <si>
    <r>
      <t>X</t>
    </r>
    <r>
      <rPr>
        <vertAlign val="subscript"/>
        <sz val="10"/>
        <color theme="1"/>
        <rFont val="Arial"/>
        <charset val="204"/>
      </rPr>
      <t>Ab</t>
    </r>
  </si>
  <si>
    <t>Lookup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</si>
</sst>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charset val="204"/>
    </font>
    <font>
      <vertAlign val="subscript"/>
      <sz val="10"/>
      <color theme="1"/>
      <name val="Arial"/>
      <charset val="204"/>
    </font>
    <font>
      <b/>
      <sz val="10"/>
      <color theme="1"/>
      <name val="Arial"/>
      <charset val="20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Symbol"/>
    </font>
    <font>
      <b/>
      <sz val="12"/>
      <color theme="1"/>
      <name val="Arial"/>
      <charset val="204"/>
    </font>
    <font>
      <sz val="10"/>
      <color theme="0"/>
      <name val="Arial"/>
      <charset val="204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4" fillId="0" borderId="0" xfId="0" applyFont="1"/>
    <xf numFmtId="0" fontId="2" fillId="0" borderId="0" xfId="0" applyFont="1" applyProtection="1">
      <protection locked="0"/>
    </xf>
    <xf numFmtId="0" fontId="2" fillId="0" borderId="0" xfId="0" applyFont="1" applyProtection="1"/>
    <xf numFmtId="0" fontId="4" fillId="0" borderId="0" xfId="0" applyFont="1" applyProtection="1"/>
    <xf numFmtId="0" fontId="2" fillId="2" borderId="1" xfId="0" applyFont="1" applyFill="1" applyBorder="1" applyProtection="1"/>
    <xf numFmtId="0" fontId="2" fillId="2" borderId="0" xfId="0" applyFont="1" applyFill="1" applyProtection="1"/>
    <xf numFmtId="0" fontId="4" fillId="3" borderId="0" xfId="0" applyFont="1" applyFill="1" applyProtection="1"/>
    <xf numFmtId="0" fontId="2" fillId="3" borderId="0" xfId="0" applyFont="1" applyFill="1" applyProtection="1"/>
    <xf numFmtId="0" fontId="4" fillId="2" borderId="0" xfId="0" applyFont="1" applyFill="1" applyProtection="1"/>
    <xf numFmtId="0" fontId="2" fillId="0" borderId="0" xfId="0" applyFont="1" applyFill="1" applyProtection="1"/>
    <xf numFmtId="0" fontId="2" fillId="0" borderId="0" xfId="0" applyFont="1" applyAlignment="1" applyProtection="1">
      <alignment horizontal="center"/>
    </xf>
    <xf numFmtId="0" fontId="7" fillId="0" borderId="0" xfId="0" applyFont="1" applyProtection="1"/>
    <xf numFmtId="2" fontId="2" fillId="0" borderId="0" xfId="0" applyNumberFormat="1" applyFont="1" applyProtection="1"/>
    <xf numFmtId="164" fontId="2" fillId="0" borderId="0" xfId="0" applyNumberFormat="1" applyFont="1" applyProtection="1"/>
    <xf numFmtId="0" fontId="8" fillId="0" borderId="0" xfId="0" applyFont="1" applyAlignment="1">
      <alignment textRotation="90"/>
    </xf>
    <xf numFmtId="0" fontId="8" fillId="0" borderId="0" xfId="0" applyFont="1"/>
    <xf numFmtId="1" fontId="9" fillId="0" borderId="0" xfId="0" applyNumberFormat="1" applyFont="1"/>
    <xf numFmtId="1" fontId="2" fillId="0" borderId="0" xfId="0" applyNumberFormat="1" applyFont="1" applyProtection="1">
      <protection locked="0"/>
    </xf>
    <xf numFmtId="1" fontId="2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/>
    <xf numFmtId="0" fontId="2" fillId="0" borderId="0" xfId="0" applyNumberFormat="1" applyFont="1" applyAlignment="1">
      <alignment horizontal="right"/>
    </xf>
    <xf numFmtId="0" fontId="2" fillId="2" borderId="0" xfId="0" applyNumberFormat="1" applyFont="1" applyFill="1"/>
    <xf numFmtId="0" fontId="2" fillId="0" borderId="0" xfId="0" applyNumberFormat="1" applyFont="1" applyAlignment="1">
      <alignment horizontal="center"/>
    </xf>
    <xf numFmtId="0" fontId="2" fillId="4" borderId="0" xfId="0" applyNumberFormat="1" applyFont="1" applyFill="1" applyAlignment="1">
      <alignment horizontal="center"/>
    </xf>
    <xf numFmtId="0" fontId="2" fillId="0" borderId="0" xfId="0" applyNumberFormat="1" applyFont="1" applyProtection="1">
      <protection locked="0"/>
    </xf>
    <xf numFmtId="0" fontId="4" fillId="0" borderId="0" xfId="0" applyNumberFormat="1" applyFont="1" applyProtection="1"/>
    <xf numFmtId="0" fontId="2" fillId="0" borderId="0" xfId="0" applyNumberFormat="1" applyFont="1" applyAlignment="1" applyProtection="1">
      <alignment horizontal="center"/>
    </xf>
    <xf numFmtId="1" fontId="2" fillId="2" borderId="0" xfId="0" applyNumberFormat="1" applyFont="1" applyFill="1"/>
    <xf numFmtId="164" fontId="2" fillId="4" borderId="0" xfId="0" applyNumberFormat="1" applyFont="1" applyFill="1"/>
    <xf numFmtId="1" fontId="2" fillId="2" borderId="0" xfId="0" applyNumberFormat="1" applyFont="1" applyFill="1" applyProtection="1">
      <protection locked="0"/>
    </xf>
    <xf numFmtId="0" fontId="2" fillId="2" borderId="0" xfId="0" applyFont="1" applyFill="1" applyProtection="1">
      <protection locked="0"/>
    </xf>
    <xf numFmtId="2" fontId="2" fillId="2" borderId="0" xfId="0" applyNumberFormat="1" applyFont="1" applyFill="1" applyProtection="1">
      <protection locked="0"/>
    </xf>
    <xf numFmtId="0" fontId="8" fillId="0" borderId="0" xfId="0" applyFont="1" applyAlignment="1">
      <alignment horizontal="center" textRotation="90"/>
    </xf>
    <xf numFmtId="164" fontId="2" fillId="2" borderId="0" xfId="0" applyNumberFormat="1" applyFont="1" applyFill="1" applyProtection="1">
      <protection locked="0"/>
    </xf>
    <xf numFmtId="0" fontId="2" fillId="2" borderId="0" xfId="0" applyNumberFormat="1" applyFont="1" applyFill="1" applyProtection="1">
      <protection locked="0"/>
    </xf>
  </cellXfs>
  <cellStyles count="3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Normal" xfId="0" builtinId="0"/>
    <cellStyle name="Normal 2" xfId="1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6"/>
  <sheetViews>
    <sheetView tabSelected="1" workbookViewId="0">
      <pane xSplit="2" ySplit="6" topLeftCell="T7" activePane="bottomRight" state="frozen"/>
      <selection pane="topRight" activeCell="C1" sqref="C1"/>
      <selection pane="bottomLeft" activeCell="A9" sqref="A9"/>
      <selection pane="bottomRight" activeCell="AY6" sqref="AY6:AY16"/>
    </sheetView>
  </sheetViews>
  <sheetFormatPr baseColWidth="10" defaultRowHeight="12" x14ac:dyDescent="0"/>
  <cols>
    <col min="1" max="1" width="7.5" style="4" customWidth="1"/>
    <col min="2" max="2" width="15.83203125" style="4" bestFit="1" customWidth="1"/>
    <col min="3" max="3" width="6.6640625" style="4" customWidth="1"/>
    <col min="4" max="4" width="7.1640625" style="4" bestFit="1" customWidth="1"/>
    <col min="5" max="5" width="5.5" style="4" bestFit="1" customWidth="1"/>
    <col min="6" max="7" width="6.33203125" style="4" bestFit="1" customWidth="1"/>
    <col min="8" max="8" width="7.1640625" style="4" bestFit="1" customWidth="1"/>
    <col min="9" max="10" width="5.83203125" style="4" bestFit="1" customWidth="1"/>
    <col min="11" max="11" width="7.1640625" style="5" bestFit="1" customWidth="1"/>
    <col min="12" max="12" width="5.83203125" style="5" customWidth="1"/>
    <col min="13" max="19" width="7.1640625" style="5" bestFit="1" customWidth="1"/>
    <col min="20" max="20" width="7.33203125" style="5" customWidth="1"/>
    <col min="21" max="27" width="7.1640625" style="5" bestFit="1" customWidth="1"/>
    <col min="28" max="28" width="7.1640625" style="5" customWidth="1"/>
    <col min="29" max="29" width="6.5" style="5" customWidth="1"/>
    <col min="30" max="37" width="5.83203125" style="5" bestFit="1" customWidth="1"/>
    <col min="38" max="38" width="5.83203125" style="5" customWidth="1"/>
    <col min="39" max="45" width="5.5" style="5" bestFit="1" customWidth="1"/>
    <col min="46" max="46" width="6.33203125" style="5" bestFit="1" customWidth="1"/>
    <col min="47" max="47" width="6.33203125" style="5" customWidth="1"/>
    <col min="48" max="48" width="8.5" style="5" customWidth="1"/>
    <col min="49" max="50" width="5" style="5" customWidth="1"/>
    <col min="51" max="51" width="10.6640625" style="4" bestFit="1" customWidth="1"/>
    <col min="52" max="16384" width="10.83203125" style="4"/>
  </cols>
  <sheetData>
    <row r="1" spans="1:51">
      <c r="A1" s="6" t="s">
        <v>29</v>
      </c>
      <c r="B1" s="5"/>
      <c r="C1" s="5" t="s">
        <v>28</v>
      </c>
      <c r="D1" s="5"/>
      <c r="E1" s="5"/>
      <c r="F1" s="5"/>
      <c r="G1" s="5"/>
      <c r="H1" s="5"/>
      <c r="I1" s="5"/>
      <c r="J1" s="5"/>
    </row>
    <row r="2" spans="1:51" ht="13" thickBot="1">
      <c r="B2" s="5"/>
      <c r="C2" s="13" t="s">
        <v>4</v>
      </c>
      <c r="D2" s="13" t="s">
        <v>7</v>
      </c>
      <c r="E2" s="13" t="s">
        <v>0</v>
      </c>
      <c r="F2" s="13" t="s">
        <v>22</v>
      </c>
      <c r="G2" s="13" t="s">
        <v>23</v>
      </c>
      <c r="H2" s="13" t="s">
        <v>1</v>
      </c>
      <c r="I2" s="13" t="s">
        <v>5</v>
      </c>
      <c r="J2" s="13" t="s">
        <v>6</v>
      </c>
      <c r="AC2" s="6" t="s">
        <v>13</v>
      </c>
    </row>
    <row r="3" spans="1:51" ht="13" thickBot="1">
      <c r="A3" s="5"/>
      <c r="B3" s="5"/>
      <c r="C3" s="15">
        <f>28.0855+2*15.9994</f>
        <v>60.084299999999999</v>
      </c>
      <c r="D3" s="15">
        <f>26.981538*2+3*15.9994</f>
        <v>101.961276</v>
      </c>
      <c r="E3" s="15">
        <f>55.845+15.9994</f>
        <v>71.844399999999993</v>
      </c>
      <c r="F3" s="15">
        <f>87.62+15.9994</f>
        <v>103.6194</v>
      </c>
      <c r="G3" s="15">
        <f>137.327+15.9994</f>
        <v>153.32640000000001</v>
      </c>
      <c r="H3" s="15">
        <f>40.078+15.9994</f>
        <v>56.077400000000004</v>
      </c>
      <c r="I3" s="15">
        <f>2*22.98977+15.9994</f>
        <v>61.978940000000001</v>
      </c>
      <c r="J3" s="15">
        <f>2*39.0983+15.9994</f>
        <v>94.195999999999998</v>
      </c>
      <c r="AC3" s="7">
        <v>8</v>
      </c>
    </row>
    <row r="4" spans="1:51">
      <c r="A4" s="5"/>
      <c r="B4" s="5"/>
      <c r="C4" s="5"/>
      <c r="D4" s="5"/>
      <c r="E4" s="5"/>
      <c r="F4" s="5"/>
      <c r="G4" s="5"/>
      <c r="H4" s="5"/>
      <c r="I4" s="5"/>
      <c r="J4" s="5"/>
    </row>
    <row r="5" spans="1:51">
      <c r="A5" s="5"/>
      <c r="B5" s="5"/>
      <c r="C5" s="11" t="s">
        <v>9</v>
      </c>
      <c r="D5" s="8"/>
      <c r="E5" s="8"/>
      <c r="F5" s="8"/>
      <c r="G5" s="8"/>
      <c r="H5" s="8"/>
      <c r="I5" s="8"/>
      <c r="J5" s="8"/>
      <c r="K5" s="8"/>
      <c r="L5" s="9" t="s">
        <v>10</v>
      </c>
      <c r="M5" s="10"/>
      <c r="N5" s="10"/>
      <c r="O5" s="10"/>
      <c r="P5" s="10"/>
      <c r="Q5" s="10"/>
      <c r="R5" s="10"/>
      <c r="S5" s="10"/>
      <c r="T5" s="11" t="s">
        <v>11</v>
      </c>
      <c r="U5" s="8"/>
      <c r="V5" s="8"/>
      <c r="W5" s="8"/>
      <c r="X5" s="8"/>
      <c r="Y5" s="8"/>
      <c r="Z5" s="8"/>
      <c r="AA5" s="8"/>
      <c r="AB5" s="8"/>
      <c r="AC5" s="9" t="s">
        <v>12</v>
      </c>
      <c r="AD5" s="10"/>
      <c r="AE5" s="10"/>
      <c r="AF5" s="10"/>
      <c r="AG5" s="10"/>
      <c r="AH5" s="10"/>
      <c r="AI5" s="10"/>
      <c r="AJ5" s="10"/>
      <c r="AK5" s="10"/>
      <c r="AL5" s="11" t="s">
        <v>14</v>
      </c>
      <c r="AM5" s="8"/>
      <c r="AN5" s="8"/>
      <c r="AO5" s="8"/>
      <c r="AP5" s="8"/>
      <c r="AQ5" s="8"/>
      <c r="AR5" s="8"/>
      <c r="AS5" s="8"/>
      <c r="AT5" s="8"/>
      <c r="AU5" s="12"/>
      <c r="AV5" s="6" t="s">
        <v>40</v>
      </c>
      <c r="AY5" s="4" t="s">
        <v>35</v>
      </c>
    </row>
    <row r="6" spans="1:51">
      <c r="A6" s="5" t="s">
        <v>2</v>
      </c>
      <c r="B6" s="5" t="s">
        <v>3</v>
      </c>
      <c r="C6" s="5" t="s">
        <v>4</v>
      </c>
      <c r="D6" s="5" t="s">
        <v>7</v>
      </c>
      <c r="E6" s="5" t="s">
        <v>0</v>
      </c>
      <c r="F6" s="13" t="s">
        <v>22</v>
      </c>
      <c r="G6" s="13" t="s">
        <v>23</v>
      </c>
      <c r="H6" s="5" t="s">
        <v>1</v>
      </c>
      <c r="I6" s="5" t="s">
        <v>5</v>
      </c>
      <c r="J6" s="5" t="s">
        <v>6</v>
      </c>
      <c r="K6" s="5" t="s">
        <v>8</v>
      </c>
      <c r="L6" s="5" t="s">
        <v>4</v>
      </c>
      <c r="M6" s="5" t="s">
        <v>7</v>
      </c>
      <c r="N6" s="5" t="s">
        <v>0</v>
      </c>
      <c r="O6" s="13" t="s">
        <v>22</v>
      </c>
      <c r="P6" s="13" t="s">
        <v>23</v>
      </c>
      <c r="Q6" s="5" t="s">
        <v>1</v>
      </c>
      <c r="R6" s="5" t="s">
        <v>5</v>
      </c>
      <c r="S6" s="5" t="s">
        <v>6</v>
      </c>
      <c r="T6" s="5" t="s">
        <v>4</v>
      </c>
      <c r="U6" s="5" t="s">
        <v>7</v>
      </c>
      <c r="V6" s="5" t="s">
        <v>0</v>
      </c>
      <c r="W6" s="13" t="s">
        <v>22</v>
      </c>
      <c r="X6" s="13" t="s">
        <v>23</v>
      </c>
      <c r="Y6" s="5" t="s">
        <v>1</v>
      </c>
      <c r="Z6" s="5" t="s">
        <v>5</v>
      </c>
      <c r="AA6" s="5" t="s">
        <v>6</v>
      </c>
      <c r="AB6" s="5" t="s">
        <v>8</v>
      </c>
      <c r="AC6" s="5" t="s">
        <v>4</v>
      </c>
      <c r="AD6" s="5" t="s">
        <v>7</v>
      </c>
      <c r="AE6" s="5" t="s">
        <v>0</v>
      </c>
      <c r="AF6" s="13" t="s">
        <v>22</v>
      </c>
      <c r="AG6" s="13" t="s">
        <v>23</v>
      </c>
      <c r="AH6" s="5" t="s">
        <v>1</v>
      </c>
      <c r="AI6" s="5" t="s">
        <v>5</v>
      </c>
      <c r="AJ6" s="5" t="s">
        <v>6</v>
      </c>
      <c r="AK6" s="5" t="s">
        <v>8</v>
      </c>
      <c r="AL6" s="13" t="s">
        <v>15</v>
      </c>
      <c r="AM6" s="13" t="s">
        <v>16</v>
      </c>
      <c r="AN6" s="13" t="s">
        <v>17</v>
      </c>
      <c r="AO6" s="13" t="s">
        <v>24</v>
      </c>
      <c r="AP6" s="13" t="s">
        <v>25</v>
      </c>
      <c r="AQ6" s="13" t="s">
        <v>18</v>
      </c>
      <c r="AR6" s="13" t="s">
        <v>19</v>
      </c>
      <c r="AS6" s="13" t="s">
        <v>20</v>
      </c>
      <c r="AT6" s="14" t="s">
        <v>21</v>
      </c>
      <c r="AU6" s="14"/>
      <c r="AV6" s="5" t="s">
        <v>2</v>
      </c>
      <c r="AW6" s="13" t="s">
        <v>26</v>
      </c>
      <c r="AX6" s="13" t="s">
        <v>27</v>
      </c>
      <c r="AY6" s="34"/>
    </row>
    <row r="7" spans="1:51">
      <c r="A7" s="33"/>
      <c r="B7" s="34"/>
      <c r="C7" s="35"/>
      <c r="D7" s="35"/>
      <c r="E7" s="35"/>
      <c r="F7" s="35"/>
      <c r="G7" s="35"/>
      <c r="H7" s="35"/>
      <c r="I7" s="35"/>
      <c r="J7" s="35"/>
      <c r="K7" s="15">
        <f t="shared" ref="K7:K15" si="0">SUM(C7:J7)</f>
        <v>0</v>
      </c>
      <c r="L7" s="16">
        <f t="shared" ref="L7:L15" si="1">C7/C$3</f>
        <v>0</v>
      </c>
      <c r="M7" s="16">
        <f t="shared" ref="M7:M15" si="2">D7/D$3</f>
        <v>0</v>
      </c>
      <c r="N7" s="16">
        <f t="shared" ref="N7:N15" si="3">E7/E$3</f>
        <v>0</v>
      </c>
      <c r="O7" s="16">
        <f t="shared" ref="O7:O15" si="4">F7/F$3</f>
        <v>0</v>
      </c>
      <c r="P7" s="16">
        <f t="shared" ref="P7:P15" si="5">G7/G$3</f>
        <v>0</v>
      </c>
      <c r="Q7" s="16">
        <f t="shared" ref="Q7:Q15" si="6">H7/H$3</f>
        <v>0</v>
      </c>
      <c r="R7" s="16">
        <f t="shared" ref="R7:R15" si="7">I7/I$3</f>
        <v>0</v>
      </c>
      <c r="S7" s="16">
        <f t="shared" ref="S7:S15" si="8">J7/J$3</f>
        <v>0</v>
      </c>
      <c r="T7" s="16">
        <f t="shared" ref="T7:T15" si="9">L7*2</f>
        <v>0</v>
      </c>
      <c r="U7" s="16">
        <f t="shared" ref="U7:U15" si="10">M7*3</f>
        <v>0</v>
      </c>
      <c r="V7" s="16">
        <f t="shared" ref="V7:V15" si="11">N7</f>
        <v>0</v>
      </c>
      <c r="W7" s="16">
        <f t="shared" ref="W7:W15" si="12">O7</f>
        <v>0</v>
      </c>
      <c r="X7" s="16">
        <f t="shared" ref="X7:X15" si="13">P7</f>
        <v>0</v>
      </c>
      <c r="Y7" s="16">
        <f t="shared" ref="Y7:Y15" si="14">Q7</f>
        <v>0</v>
      </c>
      <c r="Z7" s="16">
        <f t="shared" ref="Z7:Z15" si="15">R7</f>
        <v>0</v>
      </c>
      <c r="AA7" s="16">
        <f t="shared" ref="AA7:AA15" si="16">S7</f>
        <v>0</v>
      </c>
      <c r="AB7" s="16">
        <f t="shared" ref="AB7:AB15" si="17">SUM(T7:AA7)</f>
        <v>0</v>
      </c>
      <c r="AC7" s="15" t="e">
        <f t="shared" ref="AC7:AC15" si="18">T7*$AC$3/$AB7</f>
        <v>#DIV/0!</v>
      </c>
      <c r="AD7" s="15" t="e">
        <f t="shared" ref="AD7:AD15" si="19">U7*$AC$3/$AB7</f>
        <v>#DIV/0!</v>
      </c>
      <c r="AE7" s="15" t="e">
        <f t="shared" ref="AE7:AE15" si="20">V7*$AC$3/$AB7</f>
        <v>#DIV/0!</v>
      </c>
      <c r="AF7" s="15" t="e">
        <f t="shared" ref="AF7:AF15" si="21">W7*$AC$3/$AB7</f>
        <v>#DIV/0!</v>
      </c>
      <c r="AG7" s="15" t="e">
        <f t="shared" ref="AG7:AG15" si="22">X7*$AC$3/$AB7</f>
        <v>#DIV/0!</v>
      </c>
      <c r="AH7" s="15" t="e">
        <f t="shared" ref="AH7:AH15" si="23">Y7*$AC$3/$AB7</f>
        <v>#DIV/0!</v>
      </c>
      <c r="AI7" s="15" t="e">
        <f t="shared" ref="AI7:AI15" si="24">Z7*$AC$3/$AB7</f>
        <v>#DIV/0!</v>
      </c>
      <c r="AJ7" s="15" t="e">
        <f t="shared" ref="AJ7:AJ15" si="25">AA7*$AC$3/$AB7</f>
        <v>#DIV/0!</v>
      </c>
      <c r="AK7" s="15" t="e">
        <f t="shared" ref="AK7:AK15" si="26">SUM(AC7:AJ7)</f>
        <v>#DIV/0!</v>
      </c>
      <c r="AL7" s="15" t="e">
        <f t="shared" ref="AL7:AL15" si="27">AC7/2</f>
        <v>#DIV/0!</v>
      </c>
      <c r="AM7" s="15" t="e">
        <f t="shared" ref="AM7:AM15" si="28">AD7*2/3</f>
        <v>#DIV/0!</v>
      </c>
      <c r="AN7" s="15" t="e">
        <f t="shared" ref="AN7:AN15" si="29">AE7</f>
        <v>#DIV/0!</v>
      </c>
      <c r="AO7" s="15" t="e">
        <f t="shared" ref="AO7:AO15" si="30">AF7</f>
        <v>#DIV/0!</v>
      </c>
      <c r="AP7" s="15" t="e">
        <f t="shared" ref="AP7:AP15" si="31">AG7</f>
        <v>#DIV/0!</v>
      </c>
      <c r="AQ7" s="15" t="e">
        <f t="shared" ref="AQ7:AQ15" si="32">AH7</f>
        <v>#DIV/0!</v>
      </c>
      <c r="AR7" s="15" t="e">
        <f t="shared" ref="AR7:AR15" si="33">AI7*2</f>
        <v>#DIV/0!</v>
      </c>
      <c r="AS7" s="15" t="e">
        <f t="shared" ref="AS7:AS15" si="34">AJ7*2</f>
        <v>#DIV/0!</v>
      </c>
      <c r="AT7" s="15" t="e">
        <f t="shared" ref="AT7:AT15" si="35">SUM(AL7:AS7)</f>
        <v>#DIV/0!</v>
      </c>
      <c r="AU7" s="15"/>
      <c r="AV7" s="21">
        <f t="shared" ref="AV7:AV16" si="36">A7</f>
        <v>0</v>
      </c>
      <c r="AW7" s="15" t="e">
        <f t="shared" ref="AW7:AW15" si="37">AQ7/($AQ7+$AR7+$AS7)</f>
        <v>#DIV/0!</v>
      </c>
      <c r="AX7" s="15" t="e">
        <f t="shared" ref="AX7:AX15" si="38">AR7/($AQ7+$AR7+$AS7)</f>
        <v>#DIV/0!</v>
      </c>
      <c r="AY7" s="37"/>
    </row>
    <row r="8" spans="1:51">
      <c r="A8" s="33"/>
      <c r="B8" s="34"/>
      <c r="C8" s="35"/>
      <c r="D8" s="35"/>
      <c r="E8" s="35"/>
      <c r="F8" s="35"/>
      <c r="G8" s="35"/>
      <c r="H8" s="35"/>
      <c r="I8" s="35"/>
      <c r="J8" s="35"/>
      <c r="K8" s="15">
        <f t="shared" si="0"/>
        <v>0</v>
      </c>
      <c r="L8" s="16">
        <f t="shared" si="1"/>
        <v>0</v>
      </c>
      <c r="M8" s="16">
        <f t="shared" si="2"/>
        <v>0</v>
      </c>
      <c r="N8" s="16">
        <f t="shared" si="3"/>
        <v>0</v>
      </c>
      <c r="O8" s="16">
        <f t="shared" si="4"/>
        <v>0</v>
      </c>
      <c r="P8" s="16">
        <f t="shared" si="5"/>
        <v>0</v>
      </c>
      <c r="Q8" s="16">
        <f t="shared" si="6"/>
        <v>0</v>
      </c>
      <c r="R8" s="16">
        <f t="shared" si="7"/>
        <v>0</v>
      </c>
      <c r="S8" s="16">
        <f t="shared" si="8"/>
        <v>0</v>
      </c>
      <c r="T8" s="16">
        <f t="shared" si="9"/>
        <v>0</v>
      </c>
      <c r="U8" s="16">
        <f t="shared" si="10"/>
        <v>0</v>
      </c>
      <c r="V8" s="16">
        <f t="shared" si="11"/>
        <v>0</v>
      </c>
      <c r="W8" s="16">
        <f t="shared" si="12"/>
        <v>0</v>
      </c>
      <c r="X8" s="16">
        <f t="shared" si="13"/>
        <v>0</v>
      </c>
      <c r="Y8" s="16">
        <f t="shared" si="14"/>
        <v>0</v>
      </c>
      <c r="Z8" s="16">
        <f t="shared" si="15"/>
        <v>0</v>
      </c>
      <c r="AA8" s="16">
        <f t="shared" si="16"/>
        <v>0</v>
      </c>
      <c r="AB8" s="16">
        <f t="shared" si="17"/>
        <v>0</v>
      </c>
      <c r="AC8" s="15" t="e">
        <f t="shared" si="18"/>
        <v>#DIV/0!</v>
      </c>
      <c r="AD8" s="15" t="e">
        <f t="shared" si="19"/>
        <v>#DIV/0!</v>
      </c>
      <c r="AE8" s="15" t="e">
        <f t="shared" si="20"/>
        <v>#DIV/0!</v>
      </c>
      <c r="AF8" s="15" t="e">
        <f t="shared" si="21"/>
        <v>#DIV/0!</v>
      </c>
      <c r="AG8" s="15" t="e">
        <f t="shared" si="22"/>
        <v>#DIV/0!</v>
      </c>
      <c r="AH8" s="15" t="e">
        <f t="shared" si="23"/>
        <v>#DIV/0!</v>
      </c>
      <c r="AI8" s="15" t="e">
        <f t="shared" si="24"/>
        <v>#DIV/0!</v>
      </c>
      <c r="AJ8" s="15" t="e">
        <f t="shared" si="25"/>
        <v>#DIV/0!</v>
      </c>
      <c r="AK8" s="15" t="e">
        <f t="shared" si="26"/>
        <v>#DIV/0!</v>
      </c>
      <c r="AL8" s="15" t="e">
        <f t="shared" si="27"/>
        <v>#DIV/0!</v>
      </c>
      <c r="AM8" s="15" t="e">
        <f t="shared" si="28"/>
        <v>#DIV/0!</v>
      </c>
      <c r="AN8" s="15" t="e">
        <f t="shared" si="29"/>
        <v>#DIV/0!</v>
      </c>
      <c r="AO8" s="15" t="e">
        <f t="shared" si="30"/>
        <v>#DIV/0!</v>
      </c>
      <c r="AP8" s="15" t="e">
        <f t="shared" si="31"/>
        <v>#DIV/0!</v>
      </c>
      <c r="AQ8" s="15" t="e">
        <f t="shared" si="32"/>
        <v>#DIV/0!</v>
      </c>
      <c r="AR8" s="15" t="e">
        <f t="shared" si="33"/>
        <v>#DIV/0!</v>
      </c>
      <c r="AS8" s="15" t="e">
        <f t="shared" si="34"/>
        <v>#DIV/0!</v>
      </c>
      <c r="AT8" s="15" t="e">
        <f t="shared" si="35"/>
        <v>#DIV/0!</v>
      </c>
      <c r="AU8" s="15"/>
      <c r="AV8" s="21">
        <f t="shared" si="36"/>
        <v>0</v>
      </c>
      <c r="AW8" s="15" t="e">
        <f t="shared" si="37"/>
        <v>#DIV/0!</v>
      </c>
      <c r="AX8" s="15" t="e">
        <f t="shared" si="38"/>
        <v>#DIV/0!</v>
      </c>
      <c r="AY8" s="37"/>
    </row>
    <row r="9" spans="1:51">
      <c r="A9" s="33"/>
      <c r="B9" s="34"/>
      <c r="C9" s="35"/>
      <c r="D9" s="35"/>
      <c r="E9" s="35"/>
      <c r="F9" s="35"/>
      <c r="G9" s="35"/>
      <c r="H9" s="35"/>
      <c r="I9" s="35"/>
      <c r="J9" s="35"/>
      <c r="K9" s="15">
        <f t="shared" si="0"/>
        <v>0</v>
      </c>
      <c r="L9" s="16">
        <f t="shared" si="1"/>
        <v>0</v>
      </c>
      <c r="M9" s="16">
        <f t="shared" si="2"/>
        <v>0</v>
      </c>
      <c r="N9" s="16">
        <f t="shared" si="3"/>
        <v>0</v>
      </c>
      <c r="O9" s="16">
        <f t="shared" si="4"/>
        <v>0</v>
      </c>
      <c r="P9" s="16">
        <f t="shared" si="5"/>
        <v>0</v>
      </c>
      <c r="Q9" s="16">
        <f t="shared" si="6"/>
        <v>0</v>
      </c>
      <c r="R9" s="16">
        <f t="shared" si="7"/>
        <v>0</v>
      </c>
      <c r="S9" s="16">
        <f t="shared" si="8"/>
        <v>0</v>
      </c>
      <c r="T9" s="16">
        <f t="shared" si="9"/>
        <v>0</v>
      </c>
      <c r="U9" s="16">
        <f t="shared" si="10"/>
        <v>0</v>
      </c>
      <c r="V9" s="16">
        <f t="shared" si="11"/>
        <v>0</v>
      </c>
      <c r="W9" s="16">
        <f t="shared" si="12"/>
        <v>0</v>
      </c>
      <c r="X9" s="16">
        <f t="shared" si="13"/>
        <v>0</v>
      </c>
      <c r="Y9" s="16">
        <f t="shared" si="14"/>
        <v>0</v>
      </c>
      <c r="Z9" s="16">
        <f t="shared" si="15"/>
        <v>0</v>
      </c>
      <c r="AA9" s="16">
        <f t="shared" si="16"/>
        <v>0</v>
      </c>
      <c r="AB9" s="16">
        <f t="shared" si="17"/>
        <v>0</v>
      </c>
      <c r="AC9" s="15" t="e">
        <f t="shared" si="18"/>
        <v>#DIV/0!</v>
      </c>
      <c r="AD9" s="15" t="e">
        <f t="shared" si="19"/>
        <v>#DIV/0!</v>
      </c>
      <c r="AE9" s="15" t="e">
        <f t="shared" si="20"/>
        <v>#DIV/0!</v>
      </c>
      <c r="AF9" s="15" t="e">
        <f t="shared" si="21"/>
        <v>#DIV/0!</v>
      </c>
      <c r="AG9" s="15" t="e">
        <f t="shared" si="22"/>
        <v>#DIV/0!</v>
      </c>
      <c r="AH9" s="15" t="e">
        <f t="shared" si="23"/>
        <v>#DIV/0!</v>
      </c>
      <c r="AI9" s="15" t="e">
        <f t="shared" si="24"/>
        <v>#DIV/0!</v>
      </c>
      <c r="AJ9" s="15" t="e">
        <f t="shared" si="25"/>
        <v>#DIV/0!</v>
      </c>
      <c r="AK9" s="15" t="e">
        <f t="shared" si="26"/>
        <v>#DIV/0!</v>
      </c>
      <c r="AL9" s="15" t="e">
        <f t="shared" si="27"/>
        <v>#DIV/0!</v>
      </c>
      <c r="AM9" s="15" t="e">
        <f t="shared" si="28"/>
        <v>#DIV/0!</v>
      </c>
      <c r="AN9" s="15" t="e">
        <f t="shared" si="29"/>
        <v>#DIV/0!</v>
      </c>
      <c r="AO9" s="15" t="e">
        <f t="shared" si="30"/>
        <v>#DIV/0!</v>
      </c>
      <c r="AP9" s="15" t="e">
        <f t="shared" si="31"/>
        <v>#DIV/0!</v>
      </c>
      <c r="AQ9" s="15" t="e">
        <f t="shared" si="32"/>
        <v>#DIV/0!</v>
      </c>
      <c r="AR9" s="15" t="e">
        <f t="shared" si="33"/>
        <v>#DIV/0!</v>
      </c>
      <c r="AS9" s="15" t="e">
        <f t="shared" si="34"/>
        <v>#DIV/0!</v>
      </c>
      <c r="AT9" s="15" t="e">
        <f t="shared" si="35"/>
        <v>#DIV/0!</v>
      </c>
      <c r="AU9" s="15"/>
      <c r="AV9" s="21">
        <f t="shared" si="36"/>
        <v>0</v>
      </c>
      <c r="AW9" s="15" t="e">
        <f t="shared" si="37"/>
        <v>#DIV/0!</v>
      </c>
      <c r="AX9" s="15" t="e">
        <f t="shared" si="38"/>
        <v>#DIV/0!</v>
      </c>
      <c r="AY9" s="37"/>
    </row>
    <row r="10" spans="1:51">
      <c r="A10" s="33"/>
      <c r="B10" s="34"/>
      <c r="C10" s="35"/>
      <c r="D10" s="35"/>
      <c r="E10" s="35"/>
      <c r="F10" s="35"/>
      <c r="G10" s="35"/>
      <c r="H10" s="35"/>
      <c r="I10" s="35"/>
      <c r="J10" s="35"/>
      <c r="K10" s="15">
        <f t="shared" si="0"/>
        <v>0</v>
      </c>
      <c r="L10" s="16">
        <f t="shared" si="1"/>
        <v>0</v>
      </c>
      <c r="M10" s="16">
        <f t="shared" si="2"/>
        <v>0</v>
      </c>
      <c r="N10" s="16">
        <f t="shared" si="3"/>
        <v>0</v>
      </c>
      <c r="O10" s="16">
        <f t="shared" si="4"/>
        <v>0</v>
      </c>
      <c r="P10" s="16">
        <f t="shared" si="5"/>
        <v>0</v>
      </c>
      <c r="Q10" s="16">
        <f t="shared" si="6"/>
        <v>0</v>
      </c>
      <c r="R10" s="16">
        <f t="shared" si="7"/>
        <v>0</v>
      </c>
      <c r="S10" s="16">
        <f t="shared" si="8"/>
        <v>0</v>
      </c>
      <c r="T10" s="16">
        <f t="shared" si="9"/>
        <v>0</v>
      </c>
      <c r="U10" s="16">
        <f t="shared" si="10"/>
        <v>0</v>
      </c>
      <c r="V10" s="16">
        <f t="shared" si="11"/>
        <v>0</v>
      </c>
      <c r="W10" s="16">
        <f t="shared" si="12"/>
        <v>0</v>
      </c>
      <c r="X10" s="16">
        <f t="shared" si="13"/>
        <v>0</v>
      </c>
      <c r="Y10" s="16">
        <f t="shared" si="14"/>
        <v>0</v>
      </c>
      <c r="Z10" s="16">
        <f t="shared" si="15"/>
        <v>0</v>
      </c>
      <c r="AA10" s="16">
        <f t="shared" si="16"/>
        <v>0</v>
      </c>
      <c r="AB10" s="16">
        <f t="shared" si="17"/>
        <v>0</v>
      </c>
      <c r="AC10" s="15" t="e">
        <f t="shared" si="18"/>
        <v>#DIV/0!</v>
      </c>
      <c r="AD10" s="15" t="e">
        <f t="shared" si="19"/>
        <v>#DIV/0!</v>
      </c>
      <c r="AE10" s="15" t="e">
        <f t="shared" si="20"/>
        <v>#DIV/0!</v>
      </c>
      <c r="AF10" s="15" t="e">
        <f t="shared" si="21"/>
        <v>#DIV/0!</v>
      </c>
      <c r="AG10" s="15" t="e">
        <f t="shared" si="22"/>
        <v>#DIV/0!</v>
      </c>
      <c r="AH10" s="15" t="e">
        <f t="shared" si="23"/>
        <v>#DIV/0!</v>
      </c>
      <c r="AI10" s="15" t="e">
        <f t="shared" si="24"/>
        <v>#DIV/0!</v>
      </c>
      <c r="AJ10" s="15" t="e">
        <f t="shared" si="25"/>
        <v>#DIV/0!</v>
      </c>
      <c r="AK10" s="15" t="e">
        <f t="shared" si="26"/>
        <v>#DIV/0!</v>
      </c>
      <c r="AL10" s="15" t="e">
        <f t="shared" si="27"/>
        <v>#DIV/0!</v>
      </c>
      <c r="AM10" s="15" t="e">
        <f t="shared" si="28"/>
        <v>#DIV/0!</v>
      </c>
      <c r="AN10" s="15" t="e">
        <f t="shared" si="29"/>
        <v>#DIV/0!</v>
      </c>
      <c r="AO10" s="15" t="e">
        <f t="shared" si="30"/>
        <v>#DIV/0!</v>
      </c>
      <c r="AP10" s="15" t="e">
        <f t="shared" si="31"/>
        <v>#DIV/0!</v>
      </c>
      <c r="AQ10" s="15" t="e">
        <f t="shared" si="32"/>
        <v>#DIV/0!</v>
      </c>
      <c r="AR10" s="15" t="e">
        <f t="shared" si="33"/>
        <v>#DIV/0!</v>
      </c>
      <c r="AS10" s="15" t="e">
        <f t="shared" si="34"/>
        <v>#DIV/0!</v>
      </c>
      <c r="AT10" s="15" t="e">
        <f t="shared" si="35"/>
        <v>#DIV/0!</v>
      </c>
      <c r="AU10" s="15"/>
      <c r="AV10" s="21">
        <f t="shared" si="36"/>
        <v>0</v>
      </c>
      <c r="AW10" s="15" t="e">
        <f t="shared" si="37"/>
        <v>#DIV/0!</v>
      </c>
      <c r="AX10" s="15" t="e">
        <f t="shared" si="38"/>
        <v>#DIV/0!</v>
      </c>
      <c r="AY10" s="37"/>
    </row>
    <row r="11" spans="1:51">
      <c r="A11" s="33"/>
      <c r="B11" s="34"/>
      <c r="C11" s="35"/>
      <c r="D11" s="35"/>
      <c r="E11" s="35"/>
      <c r="F11" s="35"/>
      <c r="G11" s="35"/>
      <c r="H11" s="35"/>
      <c r="I11" s="35"/>
      <c r="J11" s="35"/>
      <c r="K11" s="15">
        <f t="shared" si="0"/>
        <v>0</v>
      </c>
      <c r="L11" s="16">
        <f t="shared" si="1"/>
        <v>0</v>
      </c>
      <c r="M11" s="16">
        <f t="shared" si="2"/>
        <v>0</v>
      </c>
      <c r="N11" s="16">
        <f t="shared" si="3"/>
        <v>0</v>
      </c>
      <c r="O11" s="16">
        <f t="shared" si="4"/>
        <v>0</v>
      </c>
      <c r="P11" s="16">
        <f t="shared" si="5"/>
        <v>0</v>
      </c>
      <c r="Q11" s="16">
        <f t="shared" si="6"/>
        <v>0</v>
      </c>
      <c r="R11" s="16">
        <f t="shared" si="7"/>
        <v>0</v>
      </c>
      <c r="S11" s="16">
        <f t="shared" si="8"/>
        <v>0</v>
      </c>
      <c r="T11" s="16">
        <f t="shared" si="9"/>
        <v>0</v>
      </c>
      <c r="U11" s="16">
        <f t="shared" si="10"/>
        <v>0</v>
      </c>
      <c r="V11" s="16">
        <f t="shared" si="11"/>
        <v>0</v>
      </c>
      <c r="W11" s="16">
        <f t="shared" si="12"/>
        <v>0</v>
      </c>
      <c r="X11" s="16">
        <f t="shared" si="13"/>
        <v>0</v>
      </c>
      <c r="Y11" s="16">
        <f t="shared" si="14"/>
        <v>0</v>
      </c>
      <c r="Z11" s="16">
        <f t="shared" si="15"/>
        <v>0</v>
      </c>
      <c r="AA11" s="16">
        <f t="shared" si="16"/>
        <v>0</v>
      </c>
      <c r="AB11" s="16">
        <f t="shared" si="17"/>
        <v>0</v>
      </c>
      <c r="AC11" s="15" t="e">
        <f t="shared" si="18"/>
        <v>#DIV/0!</v>
      </c>
      <c r="AD11" s="15" t="e">
        <f t="shared" si="19"/>
        <v>#DIV/0!</v>
      </c>
      <c r="AE11" s="15" t="e">
        <f t="shared" si="20"/>
        <v>#DIV/0!</v>
      </c>
      <c r="AF11" s="15" t="e">
        <f t="shared" si="21"/>
        <v>#DIV/0!</v>
      </c>
      <c r="AG11" s="15" t="e">
        <f t="shared" si="22"/>
        <v>#DIV/0!</v>
      </c>
      <c r="AH11" s="15" t="e">
        <f t="shared" si="23"/>
        <v>#DIV/0!</v>
      </c>
      <c r="AI11" s="15" t="e">
        <f t="shared" si="24"/>
        <v>#DIV/0!</v>
      </c>
      <c r="AJ11" s="15" t="e">
        <f t="shared" si="25"/>
        <v>#DIV/0!</v>
      </c>
      <c r="AK11" s="15" t="e">
        <f t="shared" si="26"/>
        <v>#DIV/0!</v>
      </c>
      <c r="AL11" s="15" t="e">
        <f t="shared" si="27"/>
        <v>#DIV/0!</v>
      </c>
      <c r="AM11" s="15" t="e">
        <f t="shared" si="28"/>
        <v>#DIV/0!</v>
      </c>
      <c r="AN11" s="15" t="e">
        <f t="shared" si="29"/>
        <v>#DIV/0!</v>
      </c>
      <c r="AO11" s="15" t="e">
        <f t="shared" si="30"/>
        <v>#DIV/0!</v>
      </c>
      <c r="AP11" s="15" t="e">
        <f t="shared" si="31"/>
        <v>#DIV/0!</v>
      </c>
      <c r="AQ11" s="15" t="e">
        <f t="shared" si="32"/>
        <v>#DIV/0!</v>
      </c>
      <c r="AR11" s="15" t="e">
        <f t="shared" si="33"/>
        <v>#DIV/0!</v>
      </c>
      <c r="AS11" s="15" t="e">
        <f t="shared" si="34"/>
        <v>#DIV/0!</v>
      </c>
      <c r="AT11" s="15" t="e">
        <f t="shared" si="35"/>
        <v>#DIV/0!</v>
      </c>
      <c r="AU11" s="15"/>
      <c r="AV11" s="21">
        <f t="shared" si="36"/>
        <v>0</v>
      </c>
      <c r="AW11" s="15" t="e">
        <f t="shared" si="37"/>
        <v>#DIV/0!</v>
      </c>
      <c r="AX11" s="15" t="e">
        <f t="shared" si="38"/>
        <v>#DIV/0!</v>
      </c>
      <c r="AY11" s="37"/>
    </row>
    <row r="12" spans="1:51">
      <c r="A12" s="33"/>
      <c r="B12" s="34"/>
      <c r="C12" s="35"/>
      <c r="D12" s="35"/>
      <c r="E12" s="35"/>
      <c r="F12" s="35"/>
      <c r="G12" s="35"/>
      <c r="H12" s="35"/>
      <c r="I12" s="35"/>
      <c r="J12" s="35"/>
      <c r="K12" s="15">
        <f t="shared" si="0"/>
        <v>0</v>
      </c>
      <c r="L12" s="16">
        <f t="shared" si="1"/>
        <v>0</v>
      </c>
      <c r="M12" s="16">
        <f t="shared" si="2"/>
        <v>0</v>
      </c>
      <c r="N12" s="16">
        <f t="shared" si="3"/>
        <v>0</v>
      </c>
      <c r="O12" s="16">
        <f t="shared" si="4"/>
        <v>0</v>
      </c>
      <c r="P12" s="16">
        <f t="shared" si="5"/>
        <v>0</v>
      </c>
      <c r="Q12" s="16">
        <f t="shared" si="6"/>
        <v>0</v>
      </c>
      <c r="R12" s="16">
        <f t="shared" si="7"/>
        <v>0</v>
      </c>
      <c r="S12" s="16">
        <f t="shared" si="8"/>
        <v>0</v>
      </c>
      <c r="T12" s="16">
        <f t="shared" si="9"/>
        <v>0</v>
      </c>
      <c r="U12" s="16">
        <f t="shared" si="10"/>
        <v>0</v>
      </c>
      <c r="V12" s="16">
        <f t="shared" si="11"/>
        <v>0</v>
      </c>
      <c r="W12" s="16">
        <f t="shared" si="12"/>
        <v>0</v>
      </c>
      <c r="X12" s="16">
        <f t="shared" si="13"/>
        <v>0</v>
      </c>
      <c r="Y12" s="16">
        <f t="shared" si="14"/>
        <v>0</v>
      </c>
      <c r="Z12" s="16">
        <f t="shared" si="15"/>
        <v>0</v>
      </c>
      <c r="AA12" s="16">
        <f t="shared" si="16"/>
        <v>0</v>
      </c>
      <c r="AB12" s="16">
        <f t="shared" si="17"/>
        <v>0</v>
      </c>
      <c r="AC12" s="15" t="e">
        <f t="shared" si="18"/>
        <v>#DIV/0!</v>
      </c>
      <c r="AD12" s="15" t="e">
        <f t="shared" si="19"/>
        <v>#DIV/0!</v>
      </c>
      <c r="AE12" s="15" t="e">
        <f t="shared" si="20"/>
        <v>#DIV/0!</v>
      </c>
      <c r="AF12" s="15" t="e">
        <f t="shared" si="21"/>
        <v>#DIV/0!</v>
      </c>
      <c r="AG12" s="15" t="e">
        <f t="shared" si="22"/>
        <v>#DIV/0!</v>
      </c>
      <c r="AH12" s="15" t="e">
        <f t="shared" si="23"/>
        <v>#DIV/0!</v>
      </c>
      <c r="AI12" s="15" t="e">
        <f t="shared" si="24"/>
        <v>#DIV/0!</v>
      </c>
      <c r="AJ12" s="15" t="e">
        <f t="shared" si="25"/>
        <v>#DIV/0!</v>
      </c>
      <c r="AK12" s="15" t="e">
        <f t="shared" si="26"/>
        <v>#DIV/0!</v>
      </c>
      <c r="AL12" s="15" t="e">
        <f t="shared" si="27"/>
        <v>#DIV/0!</v>
      </c>
      <c r="AM12" s="15" t="e">
        <f t="shared" si="28"/>
        <v>#DIV/0!</v>
      </c>
      <c r="AN12" s="15" t="e">
        <f t="shared" si="29"/>
        <v>#DIV/0!</v>
      </c>
      <c r="AO12" s="15" t="e">
        <f t="shared" si="30"/>
        <v>#DIV/0!</v>
      </c>
      <c r="AP12" s="15" t="e">
        <f t="shared" si="31"/>
        <v>#DIV/0!</v>
      </c>
      <c r="AQ12" s="15" t="e">
        <f t="shared" si="32"/>
        <v>#DIV/0!</v>
      </c>
      <c r="AR12" s="15" t="e">
        <f t="shared" si="33"/>
        <v>#DIV/0!</v>
      </c>
      <c r="AS12" s="15" t="e">
        <f t="shared" si="34"/>
        <v>#DIV/0!</v>
      </c>
      <c r="AT12" s="15" t="e">
        <f t="shared" si="35"/>
        <v>#DIV/0!</v>
      </c>
      <c r="AU12" s="15"/>
      <c r="AV12" s="21">
        <f t="shared" si="36"/>
        <v>0</v>
      </c>
      <c r="AW12" s="15" t="e">
        <f t="shared" si="37"/>
        <v>#DIV/0!</v>
      </c>
      <c r="AX12" s="15" t="e">
        <f t="shared" si="38"/>
        <v>#DIV/0!</v>
      </c>
      <c r="AY12" s="37"/>
    </row>
    <row r="13" spans="1:51">
      <c r="A13" s="33"/>
      <c r="B13" s="34"/>
      <c r="C13" s="35"/>
      <c r="D13" s="35"/>
      <c r="E13" s="35"/>
      <c r="F13" s="35"/>
      <c r="G13" s="35"/>
      <c r="H13" s="35"/>
      <c r="I13" s="35"/>
      <c r="J13" s="35"/>
      <c r="K13" s="15">
        <f t="shared" si="0"/>
        <v>0</v>
      </c>
      <c r="L13" s="16">
        <f t="shared" si="1"/>
        <v>0</v>
      </c>
      <c r="M13" s="16">
        <f t="shared" si="2"/>
        <v>0</v>
      </c>
      <c r="N13" s="16">
        <f t="shared" si="3"/>
        <v>0</v>
      </c>
      <c r="O13" s="16">
        <f t="shared" si="4"/>
        <v>0</v>
      </c>
      <c r="P13" s="16">
        <f t="shared" si="5"/>
        <v>0</v>
      </c>
      <c r="Q13" s="16">
        <f t="shared" si="6"/>
        <v>0</v>
      </c>
      <c r="R13" s="16">
        <f t="shared" si="7"/>
        <v>0</v>
      </c>
      <c r="S13" s="16">
        <f t="shared" si="8"/>
        <v>0</v>
      </c>
      <c r="T13" s="16">
        <f t="shared" si="9"/>
        <v>0</v>
      </c>
      <c r="U13" s="16">
        <f t="shared" si="10"/>
        <v>0</v>
      </c>
      <c r="V13" s="16">
        <f t="shared" si="11"/>
        <v>0</v>
      </c>
      <c r="W13" s="16">
        <f t="shared" si="12"/>
        <v>0</v>
      </c>
      <c r="X13" s="16">
        <f t="shared" si="13"/>
        <v>0</v>
      </c>
      <c r="Y13" s="16">
        <f t="shared" si="14"/>
        <v>0</v>
      </c>
      <c r="Z13" s="16">
        <f t="shared" si="15"/>
        <v>0</v>
      </c>
      <c r="AA13" s="16">
        <f t="shared" si="16"/>
        <v>0</v>
      </c>
      <c r="AB13" s="16">
        <f t="shared" si="17"/>
        <v>0</v>
      </c>
      <c r="AC13" s="15" t="e">
        <f t="shared" si="18"/>
        <v>#DIV/0!</v>
      </c>
      <c r="AD13" s="15" t="e">
        <f t="shared" si="19"/>
        <v>#DIV/0!</v>
      </c>
      <c r="AE13" s="15" t="e">
        <f t="shared" si="20"/>
        <v>#DIV/0!</v>
      </c>
      <c r="AF13" s="15" t="e">
        <f t="shared" si="21"/>
        <v>#DIV/0!</v>
      </c>
      <c r="AG13" s="15" t="e">
        <f t="shared" si="22"/>
        <v>#DIV/0!</v>
      </c>
      <c r="AH13" s="15" t="e">
        <f t="shared" si="23"/>
        <v>#DIV/0!</v>
      </c>
      <c r="AI13" s="15" t="e">
        <f t="shared" si="24"/>
        <v>#DIV/0!</v>
      </c>
      <c r="AJ13" s="15" t="e">
        <f t="shared" si="25"/>
        <v>#DIV/0!</v>
      </c>
      <c r="AK13" s="15" t="e">
        <f t="shared" si="26"/>
        <v>#DIV/0!</v>
      </c>
      <c r="AL13" s="15" t="e">
        <f t="shared" si="27"/>
        <v>#DIV/0!</v>
      </c>
      <c r="AM13" s="15" t="e">
        <f t="shared" si="28"/>
        <v>#DIV/0!</v>
      </c>
      <c r="AN13" s="15" t="e">
        <f t="shared" si="29"/>
        <v>#DIV/0!</v>
      </c>
      <c r="AO13" s="15" t="e">
        <f t="shared" si="30"/>
        <v>#DIV/0!</v>
      </c>
      <c r="AP13" s="15" t="e">
        <f t="shared" si="31"/>
        <v>#DIV/0!</v>
      </c>
      <c r="AQ13" s="15" t="e">
        <f t="shared" si="32"/>
        <v>#DIV/0!</v>
      </c>
      <c r="AR13" s="15" t="e">
        <f t="shared" si="33"/>
        <v>#DIV/0!</v>
      </c>
      <c r="AS13" s="15" t="e">
        <f t="shared" si="34"/>
        <v>#DIV/0!</v>
      </c>
      <c r="AT13" s="15" t="e">
        <f t="shared" si="35"/>
        <v>#DIV/0!</v>
      </c>
      <c r="AU13" s="15"/>
      <c r="AV13" s="21">
        <f t="shared" si="36"/>
        <v>0</v>
      </c>
      <c r="AW13" s="15" t="e">
        <f t="shared" si="37"/>
        <v>#DIV/0!</v>
      </c>
      <c r="AX13" s="15" t="e">
        <f t="shared" si="38"/>
        <v>#DIV/0!</v>
      </c>
      <c r="AY13" s="37"/>
    </row>
    <row r="14" spans="1:51">
      <c r="A14" s="33"/>
      <c r="B14" s="34"/>
      <c r="C14" s="35"/>
      <c r="D14" s="35"/>
      <c r="E14" s="35"/>
      <c r="F14" s="35"/>
      <c r="G14" s="35"/>
      <c r="H14" s="35"/>
      <c r="I14" s="35"/>
      <c r="J14" s="35"/>
      <c r="K14" s="15">
        <f t="shared" si="0"/>
        <v>0</v>
      </c>
      <c r="L14" s="16">
        <f t="shared" si="1"/>
        <v>0</v>
      </c>
      <c r="M14" s="16">
        <f t="shared" si="2"/>
        <v>0</v>
      </c>
      <c r="N14" s="16">
        <f t="shared" si="3"/>
        <v>0</v>
      </c>
      <c r="O14" s="16">
        <f t="shared" si="4"/>
        <v>0</v>
      </c>
      <c r="P14" s="16">
        <f t="shared" si="5"/>
        <v>0</v>
      </c>
      <c r="Q14" s="16">
        <f t="shared" si="6"/>
        <v>0</v>
      </c>
      <c r="R14" s="16">
        <f t="shared" si="7"/>
        <v>0</v>
      </c>
      <c r="S14" s="16">
        <f t="shared" si="8"/>
        <v>0</v>
      </c>
      <c r="T14" s="16">
        <f t="shared" si="9"/>
        <v>0</v>
      </c>
      <c r="U14" s="16">
        <f t="shared" si="10"/>
        <v>0</v>
      </c>
      <c r="V14" s="16">
        <f t="shared" si="11"/>
        <v>0</v>
      </c>
      <c r="W14" s="16">
        <f t="shared" si="12"/>
        <v>0</v>
      </c>
      <c r="X14" s="16">
        <f t="shared" si="13"/>
        <v>0</v>
      </c>
      <c r="Y14" s="16">
        <f t="shared" si="14"/>
        <v>0</v>
      </c>
      <c r="Z14" s="16">
        <f t="shared" si="15"/>
        <v>0</v>
      </c>
      <c r="AA14" s="16">
        <f t="shared" si="16"/>
        <v>0</v>
      </c>
      <c r="AB14" s="16">
        <f t="shared" si="17"/>
        <v>0</v>
      </c>
      <c r="AC14" s="15" t="e">
        <f t="shared" si="18"/>
        <v>#DIV/0!</v>
      </c>
      <c r="AD14" s="15" t="e">
        <f t="shared" si="19"/>
        <v>#DIV/0!</v>
      </c>
      <c r="AE14" s="15" t="e">
        <f t="shared" si="20"/>
        <v>#DIV/0!</v>
      </c>
      <c r="AF14" s="15" t="e">
        <f t="shared" si="21"/>
        <v>#DIV/0!</v>
      </c>
      <c r="AG14" s="15" t="e">
        <f t="shared" si="22"/>
        <v>#DIV/0!</v>
      </c>
      <c r="AH14" s="15" t="e">
        <f t="shared" si="23"/>
        <v>#DIV/0!</v>
      </c>
      <c r="AI14" s="15" t="e">
        <f t="shared" si="24"/>
        <v>#DIV/0!</v>
      </c>
      <c r="AJ14" s="15" t="e">
        <f t="shared" si="25"/>
        <v>#DIV/0!</v>
      </c>
      <c r="AK14" s="15" t="e">
        <f t="shared" si="26"/>
        <v>#DIV/0!</v>
      </c>
      <c r="AL14" s="15" t="e">
        <f t="shared" si="27"/>
        <v>#DIV/0!</v>
      </c>
      <c r="AM14" s="15" t="e">
        <f t="shared" si="28"/>
        <v>#DIV/0!</v>
      </c>
      <c r="AN14" s="15" t="e">
        <f t="shared" si="29"/>
        <v>#DIV/0!</v>
      </c>
      <c r="AO14" s="15" t="e">
        <f t="shared" si="30"/>
        <v>#DIV/0!</v>
      </c>
      <c r="AP14" s="15" t="e">
        <f t="shared" si="31"/>
        <v>#DIV/0!</v>
      </c>
      <c r="AQ14" s="15" t="e">
        <f t="shared" si="32"/>
        <v>#DIV/0!</v>
      </c>
      <c r="AR14" s="15" t="e">
        <f t="shared" si="33"/>
        <v>#DIV/0!</v>
      </c>
      <c r="AS14" s="15" t="e">
        <f t="shared" si="34"/>
        <v>#DIV/0!</v>
      </c>
      <c r="AT14" s="15" t="e">
        <f t="shared" si="35"/>
        <v>#DIV/0!</v>
      </c>
      <c r="AU14" s="15"/>
      <c r="AV14" s="21">
        <f t="shared" si="36"/>
        <v>0</v>
      </c>
      <c r="AW14" s="15" t="e">
        <f t="shared" si="37"/>
        <v>#DIV/0!</v>
      </c>
      <c r="AX14" s="15" t="e">
        <f t="shared" si="38"/>
        <v>#DIV/0!</v>
      </c>
      <c r="AY14" s="37"/>
    </row>
    <row r="15" spans="1:51">
      <c r="A15" s="33"/>
      <c r="B15" s="34"/>
      <c r="C15" s="35"/>
      <c r="D15" s="35"/>
      <c r="E15" s="35"/>
      <c r="F15" s="35"/>
      <c r="G15" s="35"/>
      <c r="H15" s="35"/>
      <c r="I15" s="35"/>
      <c r="J15" s="35"/>
      <c r="K15" s="15">
        <f t="shared" si="0"/>
        <v>0</v>
      </c>
      <c r="L15" s="16">
        <f t="shared" si="1"/>
        <v>0</v>
      </c>
      <c r="M15" s="16">
        <f t="shared" si="2"/>
        <v>0</v>
      </c>
      <c r="N15" s="16">
        <f t="shared" si="3"/>
        <v>0</v>
      </c>
      <c r="O15" s="16">
        <f t="shared" si="4"/>
        <v>0</v>
      </c>
      <c r="P15" s="16">
        <f t="shared" si="5"/>
        <v>0</v>
      </c>
      <c r="Q15" s="16">
        <f t="shared" si="6"/>
        <v>0</v>
      </c>
      <c r="R15" s="16">
        <f t="shared" si="7"/>
        <v>0</v>
      </c>
      <c r="S15" s="16">
        <f t="shared" si="8"/>
        <v>0</v>
      </c>
      <c r="T15" s="16">
        <f t="shared" si="9"/>
        <v>0</v>
      </c>
      <c r="U15" s="16">
        <f t="shared" si="10"/>
        <v>0</v>
      </c>
      <c r="V15" s="16">
        <f t="shared" si="11"/>
        <v>0</v>
      </c>
      <c r="W15" s="16">
        <f t="shared" si="12"/>
        <v>0</v>
      </c>
      <c r="X15" s="16">
        <f t="shared" si="13"/>
        <v>0</v>
      </c>
      <c r="Y15" s="16">
        <f t="shared" si="14"/>
        <v>0</v>
      </c>
      <c r="Z15" s="16">
        <f t="shared" si="15"/>
        <v>0</v>
      </c>
      <c r="AA15" s="16">
        <f t="shared" si="16"/>
        <v>0</v>
      </c>
      <c r="AB15" s="16">
        <f t="shared" si="17"/>
        <v>0</v>
      </c>
      <c r="AC15" s="15" t="e">
        <f t="shared" si="18"/>
        <v>#DIV/0!</v>
      </c>
      <c r="AD15" s="15" t="e">
        <f t="shared" si="19"/>
        <v>#DIV/0!</v>
      </c>
      <c r="AE15" s="15" t="e">
        <f t="shared" si="20"/>
        <v>#DIV/0!</v>
      </c>
      <c r="AF15" s="15" t="e">
        <f t="shared" si="21"/>
        <v>#DIV/0!</v>
      </c>
      <c r="AG15" s="15" t="e">
        <f t="shared" si="22"/>
        <v>#DIV/0!</v>
      </c>
      <c r="AH15" s="15" t="e">
        <f t="shared" si="23"/>
        <v>#DIV/0!</v>
      </c>
      <c r="AI15" s="15" t="e">
        <f t="shared" si="24"/>
        <v>#DIV/0!</v>
      </c>
      <c r="AJ15" s="15" t="e">
        <f t="shared" si="25"/>
        <v>#DIV/0!</v>
      </c>
      <c r="AK15" s="15" t="e">
        <f t="shared" si="26"/>
        <v>#DIV/0!</v>
      </c>
      <c r="AL15" s="15" t="e">
        <f t="shared" si="27"/>
        <v>#DIV/0!</v>
      </c>
      <c r="AM15" s="15" t="e">
        <f t="shared" si="28"/>
        <v>#DIV/0!</v>
      </c>
      <c r="AN15" s="15" t="e">
        <f t="shared" si="29"/>
        <v>#DIV/0!</v>
      </c>
      <c r="AO15" s="15" t="e">
        <f t="shared" si="30"/>
        <v>#DIV/0!</v>
      </c>
      <c r="AP15" s="15" t="e">
        <f t="shared" si="31"/>
        <v>#DIV/0!</v>
      </c>
      <c r="AQ15" s="15" t="e">
        <f t="shared" si="32"/>
        <v>#DIV/0!</v>
      </c>
      <c r="AR15" s="15" t="e">
        <f t="shared" si="33"/>
        <v>#DIV/0!</v>
      </c>
      <c r="AS15" s="15" t="e">
        <f t="shared" si="34"/>
        <v>#DIV/0!</v>
      </c>
      <c r="AT15" s="15" t="e">
        <f t="shared" si="35"/>
        <v>#DIV/0!</v>
      </c>
      <c r="AU15" s="15"/>
      <c r="AV15" s="21">
        <f t="shared" si="36"/>
        <v>0</v>
      </c>
      <c r="AW15" s="15" t="e">
        <f t="shared" si="37"/>
        <v>#DIV/0!</v>
      </c>
      <c r="AX15" s="15" t="e">
        <f t="shared" si="38"/>
        <v>#DIV/0!</v>
      </c>
      <c r="AY15" s="37"/>
    </row>
    <row r="16" spans="1:51">
      <c r="A16" s="33"/>
      <c r="B16" s="34"/>
      <c r="C16" s="35"/>
      <c r="D16" s="35"/>
      <c r="E16" s="35"/>
      <c r="F16" s="35"/>
      <c r="G16" s="35"/>
      <c r="H16" s="35"/>
      <c r="I16" s="35"/>
      <c r="J16" s="35"/>
      <c r="K16" s="15">
        <f>SUM(C16:J16)</f>
        <v>0</v>
      </c>
      <c r="L16" s="16">
        <f>C16/'Alkali Feldspar'!C$3</f>
        <v>0</v>
      </c>
      <c r="M16" s="16">
        <f>D16/'Alkali Feldspar'!D$3</f>
        <v>0</v>
      </c>
      <c r="N16" s="16">
        <f>E16/'Alkali Feldspar'!E$3</f>
        <v>0</v>
      </c>
      <c r="O16" s="16">
        <f>F16/'Alkali Feldspar'!F$3</f>
        <v>0</v>
      </c>
      <c r="P16" s="16">
        <f>G16/'Alkali Feldspar'!G$3</f>
        <v>0</v>
      </c>
      <c r="Q16" s="16">
        <f>H16/'Alkali Feldspar'!H$3</f>
        <v>0</v>
      </c>
      <c r="R16" s="16">
        <f>I16/'Alkali Feldspar'!I$3</f>
        <v>0</v>
      </c>
      <c r="S16" s="16">
        <f>J16/'Alkali Feldspar'!J$3</f>
        <v>0</v>
      </c>
      <c r="T16" s="16">
        <f>L16*2</f>
        <v>0</v>
      </c>
      <c r="U16" s="16">
        <f>M16*3</f>
        <v>0</v>
      </c>
      <c r="V16" s="16">
        <f t="shared" ref="V16:AA16" si="39">N16</f>
        <v>0</v>
      </c>
      <c r="W16" s="16">
        <f t="shared" si="39"/>
        <v>0</v>
      </c>
      <c r="X16" s="16">
        <f t="shared" si="39"/>
        <v>0</v>
      </c>
      <c r="Y16" s="16">
        <f t="shared" si="39"/>
        <v>0</v>
      </c>
      <c r="Z16" s="16">
        <f t="shared" si="39"/>
        <v>0</v>
      </c>
      <c r="AA16" s="16">
        <f t="shared" si="39"/>
        <v>0</v>
      </c>
      <c r="AB16" s="16">
        <f>SUM(T16:AA16)</f>
        <v>0</v>
      </c>
      <c r="AC16" s="15" t="e">
        <f>T16*'Alkali Feldspar'!$AC$3/$AB16</f>
        <v>#DIV/0!</v>
      </c>
      <c r="AD16" s="15" t="e">
        <f>U16*'Alkali Feldspar'!$AC$3/$AB16</f>
        <v>#DIV/0!</v>
      </c>
      <c r="AE16" s="15" t="e">
        <f>V16*'Alkali Feldspar'!$AC$3/$AB16</f>
        <v>#DIV/0!</v>
      </c>
      <c r="AF16" s="15" t="e">
        <f>W16*'Alkali Feldspar'!$AC$3/$AB16</f>
        <v>#DIV/0!</v>
      </c>
      <c r="AG16" s="15" t="e">
        <f>X16*'Alkali Feldspar'!$AC$3/$AB16</f>
        <v>#DIV/0!</v>
      </c>
      <c r="AH16" s="15" t="e">
        <f>Y16*'Alkali Feldspar'!$AC$3/$AB16</f>
        <v>#DIV/0!</v>
      </c>
      <c r="AI16" s="15" t="e">
        <f>Z16*'Alkali Feldspar'!$AC$3/$AB16</f>
        <v>#DIV/0!</v>
      </c>
      <c r="AJ16" s="15" t="e">
        <f>AA16*'Alkali Feldspar'!$AC$3/$AB16</f>
        <v>#DIV/0!</v>
      </c>
      <c r="AK16" s="15" t="e">
        <f>SUM(AC16:AJ16)</f>
        <v>#DIV/0!</v>
      </c>
      <c r="AL16" s="15" t="e">
        <f>AC16/2</f>
        <v>#DIV/0!</v>
      </c>
      <c r="AM16" s="15" t="e">
        <f>AD16*2/3</f>
        <v>#DIV/0!</v>
      </c>
      <c r="AN16" s="15" t="e">
        <f>AE16</f>
        <v>#DIV/0!</v>
      </c>
      <c r="AO16" s="15" t="e">
        <f>AF16</f>
        <v>#DIV/0!</v>
      </c>
      <c r="AP16" s="15" t="e">
        <f>AG16</f>
        <v>#DIV/0!</v>
      </c>
      <c r="AQ16" s="15" t="e">
        <f>AH16</f>
        <v>#DIV/0!</v>
      </c>
      <c r="AR16" s="15" t="e">
        <f>AI16*2</f>
        <v>#DIV/0!</v>
      </c>
      <c r="AS16" s="15" t="e">
        <f>AJ16*2</f>
        <v>#DIV/0!</v>
      </c>
      <c r="AT16" s="15" t="e">
        <f>SUM(AL16:AS16)</f>
        <v>#DIV/0!</v>
      </c>
      <c r="AU16" s="15"/>
      <c r="AV16" s="21">
        <f t="shared" si="36"/>
        <v>0</v>
      </c>
      <c r="AW16" s="22" t="e">
        <f>AQ16/($AQ16+$AR16+$AS16)</f>
        <v>#DIV/0!</v>
      </c>
      <c r="AX16" s="22" t="e">
        <f>AR16/($AQ16+$AR16+$AS16)</f>
        <v>#DIV/0!</v>
      </c>
      <c r="AY16" s="37"/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6"/>
  <sheetViews>
    <sheetView workbookViewId="0">
      <pane xSplit="2" ySplit="6" topLeftCell="K7" activePane="bottomRight" state="frozen"/>
      <selection pane="topRight" activeCell="C1" sqref="C1"/>
      <selection pane="bottomLeft" activeCell="A9" sqref="A9"/>
      <selection pane="bottomRight" activeCell="AS17" sqref="AS17"/>
    </sheetView>
  </sheetViews>
  <sheetFormatPr baseColWidth="10" defaultRowHeight="12" x14ac:dyDescent="0"/>
  <cols>
    <col min="1" max="1" width="7.5" style="4" customWidth="1"/>
    <col min="2" max="2" width="15.83203125" style="4" bestFit="1" customWidth="1"/>
    <col min="3" max="3" width="6.6640625" style="4" customWidth="1"/>
    <col min="4" max="4" width="7.1640625" style="4" bestFit="1" customWidth="1"/>
    <col min="5" max="5" width="5.5" style="4" bestFit="1" customWidth="1"/>
    <col min="6" max="7" width="6.33203125" style="4" bestFit="1" customWidth="1"/>
    <col min="8" max="8" width="7.1640625" style="4" bestFit="1" customWidth="1"/>
    <col min="9" max="10" width="5.83203125" style="4" bestFit="1" customWidth="1"/>
    <col min="11" max="11" width="7.1640625" style="5" bestFit="1" customWidth="1"/>
    <col min="12" max="12" width="5.83203125" style="5" customWidth="1"/>
    <col min="13" max="19" width="7.1640625" style="5" bestFit="1" customWidth="1"/>
    <col min="20" max="20" width="7.33203125" style="5" customWidth="1"/>
    <col min="21" max="27" width="7.1640625" style="5" bestFit="1" customWidth="1"/>
    <col min="28" max="28" width="7.1640625" style="5" customWidth="1"/>
    <col min="29" max="29" width="6.5" style="5" customWidth="1"/>
    <col min="30" max="37" width="5.83203125" style="5" bestFit="1" customWidth="1"/>
    <col min="38" max="38" width="5.83203125" style="5" customWidth="1"/>
    <col min="39" max="45" width="5.5" style="5" bestFit="1" customWidth="1"/>
    <col min="46" max="46" width="6.33203125" style="5" bestFit="1" customWidth="1"/>
    <col min="47" max="47" width="6.33203125" style="5" customWidth="1"/>
    <col min="48" max="48" width="8.5" style="22" customWidth="1"/>
    <col min="49" max="50" width="5" style="22" customWidth="1"/>
    <col min="51" max="51" width="10.83203125" style="28" bestFit="1" customWidth="1"/>
    <col min="52" max="16384" width="10.83203125" style="4"/>
  </cols>
  <sheetData>
    <row r="1" spans="1:51">
      <c r="A1" s="6" t="s">
        <v>29</v>
      </c>
      <c r="B1" s="5"/>
      <c r="C1" s="5" t="s">
        <v>28</v>
      </c>
      <c r="D1" s="5"/>
      <c r="E1" s="5"/>
      <c r="F1" s="5"/>
      <c r="G1" s="5"/>
      <c r="H1" s="5"/>
      <c r="I1" s="5"/>
      <c r="J1" s="5"/>
    </row>
    <row r="2" spans="1:51" ht="13" thickBot="1">
      <c r="B2" s="5"/>
      <c r="C2" s="13" t="s">
        <v>4</v>
      </c>
      <c r="D2" s="13" t="s">
        <v>7</v>
      </c>
      <c r="E2" s="13" t="s">
        <v>0</v>
      </c>
      <c r="F2" s="13" t="s">
        <v>22</v>
      </c>
      <c r="G2" s="13" t="s">
        <v>23</v>
      </c>
      <c r="H2" s="13" t="s">
        <v>1</v>
      </c>
      <c r="I2" s="13" t="s">
        <v>5</v>
      </c>
      <c r="J2" s="13" t="s">
        <v>6</v>
      </c>
      <c r="AC2" s="6" t="s">
        <v>13</v>
      </c>
    </row>
    <row r="3" spans="1:51" ht="13" thickBot="1">
      <c r="A3" s="5"/>
      <c r="B3" s="5"/>
      <c r="C3" s="15">
        <f>28.0855+2*15.9994</f>
        <v>60.084299999999999</v>
      </c>
      <c r="D3" s="15">
        <f>26.981538*2+3*15.9994</f>
        <v>101.961276</v>
      </c>
      <c r="E3" s="15">
        <f>55.845+15.9994</f>
        <v>71.844399999999993</v>
      </c>
      <c r="F3" s="15">
        <f>87.62+15.9994</f>
        <v>103.6194</v>
      </c>
      <c r="G3" s="15">
        <f>137.327+15.9994</f>
        <v>153.32640000000001</v>
      </c>
      <c r="H3" s="15">
        <f>40.078+15.9994</f>
        <v>56.077400000000004</v>
      </c>
      <c r="I3" s="15">
        <f>2*22.98977+15.9994</f>
        <v>61.978940000000001</v>
      </c>
      <c r="J3" s="15">
        <f>2*39.0983+15.9994</f>
        <v>94.195999999999998</v>
      </c>
      <c r="AC3" s="7">
        <v>8</v>
      </c>
    </row>
    <row r="4" spans="1:51">
      <c r="A4" s="5"/>
      <c r="B4" s="5"/>
      <c r="C4" s="5"/>
      <c r="D4" s="5"/>
      <c r="E4" s="5"/>
      <c r="F4" s="5"/>
      <c r="G4" s="5"/>
      <c r="H4" s="5"/>
      <c r="I4" s="5"/>
      <c r="J4" s="5"/>
    </row>
    <row r="5" spans="1:51">
      <c r="A5" s="5"/>
      <c r="B5" s="5"/>
      <c r="C5" s="11" t="s">
        <v>9</v>
      </c>
      <c r="D5" s="8"/>
      <c r="E5" s="8"/>
      <c r="F5" s="8"/>
      <c r="G5" s="8"/>
      <c r="H5" s="8"/>
      <c r="I5" s="8"/>
      <c r="J5" s="8"/>
      <c r="K5" s="8"/>
      <c r="L5" s="9" t="s">
        <v>10</v>
      </c>
      <c r="M5" s="10"/>
      <c r="N5" s="10"/>
      <c r="O5" s="10"/>
      <c r="P5" s="10"/>
      <c r="Q5" s="10"/>
      <c r="R5" s="10"/>
      <c r="S5" s="10"/>
      <c r="T5" s="11" t="s">
        <v>11</v>
      </c>
      <c r="U5" s="8"/>
      <c r="V5" s="8"/>
      <c r="W5" s="8"/>
      <c r="X5" s="8"/>
      <c r="Y5" s="8"/>
      <c r="Z5" s="8"/>
      <c r="AA5" s="8"/>
      <c r="AB5" s="8"/>
      <c r="AC5" s="9" t="s">
        <v>12</v>
      </c>
      <c r="AD5" s="10"/>
      <c r="AE5" s="10"/>
      <c r="AF5" s="10"/>
      <c r="AG5" s="10"/>
      <c r="AH5" s="10"/>
      <c r="AI5" s="10"/>
      <c r="AJ5" s="10"/>
      <c r="AK5" s="10"/>
      <c r="AL5" s="11" t="s">
        <v>14</v>
      </c>
      <c r="AM5" s="8"/>
      <c r="AN5" s="8"/>
      <c r="AO5" s="8"/>
      <c r="AP5" s="8"/>
      <c r="AQ5" s="8"/>
      <c r="AR5" s="8"/>
      <c r="AS5" s="8"/>
      <c r="AT5" s="8"/>
      <c r="AU5" s="12"/>
      <c r="AV5" s="29" t="s">
        <v>40</v>
      </c>
      <c r="AY5" s="28" t="s">
        <v>36</v>
      </c>
    </row>
    <row r="6" spans="1:51">
      <c r="A6" s="5" t="s">
        <v>2</v>
      </c>
      <c r="B6" s="5" t="s">
        <v>3</v>
      </c>
      <c r="C6" s="5" t="s">
        <v>4</v>
      </c>
      <c r="D6" s="5" t="s">
        <v>7</v>
      </c>
      <c r="E6" s="5" t="s">
        <v>0</v>
      </c>
      <c r="F6" s="13" t="s">
        <v>22</v>
      </c>
      <c r="G6" s="13" t="s">
        <v>23</v>
      </c>
      <c r="H6" s="5" t="s">
        <v>1</v>
      </c>
      <c r="I6" s="5" t="s">
        <v>5</v>
      </c>
      <c r="J6" s="5" t="s">
        <v>6</v>
      </c>
      <c r="K6" s="5" t="s">
        <v>8</v>
      </c>
      <c r="L6" s="5" t="s">
        <v>4</v>
      </c>
      <c r="M6" s="5" t="s">
        <v>7</v>
      </c>
      <c r="N6" s="5" t="s">
        <v>0</v>
      </c>
      <c r="O6" s="13" t="s">
        <v>22</v>
      </c>
      <c r="P6" s="13" t="s">
        <v>23</v>
      </c>
      <c r="Q6" s="5" t="s">
        <v>1</v>
      </c>
      <c r="R6" s="5" t="s">
        <v>5</v>
      </c>
      <c r="S6" s="5" t="s">
        <v>6</v>
      </c>
      <c r="T6" s="5" t="s">
        <v>4</v>
      </c>
      <c r="U6" s="5" t="s">
        <v>7</v>
      </c>
      <c r="V6" s="5" t="s">
        <v>0</v>
      </c>
      <c r="W6" s="13" t="s">
        <v>22</v>
      </c>
      <c r="X6" s="13" t="s">
        <v>23</v>
      </c>
      <c r="Y6" s="5" t="s">
        <v>1</v>
      </c>
      <c r="Z6" s="5" t="s">
        <v>5</v>
      </c>
      <c r="AA6" s="5" t="s">
        <v>6</v>
      </c>
      <c r="AB6" s="5" t="s">
        <v>8</v>
      </c>
      <c r="AC6" s="5" t="s">
        <v>4</v>
      </c>
      <c r="AD6" s="5" t="s">
        <v>7</v>
      </c>
      <c r="AE6" s="5" t="s">
        <v>0</v>
      </c>
      <c r="AF6" s="13" t="s">
        <v>22</v>
      </c>
      <c r="AG6" s="13" t="s">
        <v>23</v>
      </c>
      <c r="AH6" s="5" t="s">
        <v>1</v>
      </c>
      <c r="AI6" s="5" t="s">
        <v>5</v>
      </c>
      <c r="AJ6" s="5" t="s">
        <v>6</v>
      </c>
      <c r="AK6" s="5" t="s">
        <v>8</v>
      </c>
      <c r="AL6" s="13" t="s">
        <v>15</v>
      </c>
      <c r="AM6" s="13" t="s">
        <v>16</v>
      </c>
      <c r="AN6" s="13" t="s">
        <v>17</v>
      </c>
      <c r="AO6" s="13" t="s">
        <v>24</v>
      </c>
      <c r="AP6" s="13" t="s">
        <v>25</v>
      </c>
      <c r="AQ6" s="13" t="s">
        <v>18</v>
      </c>
      <c r="AR6" s="13" t="s">
        <v>19</v>
      </c>
      <c r="AS6" s="13" t="s">
        <v>20</v>
      </c>
      <c r="AT6" s="14" t="s">
        <v>21</v>
      </c>
      <c r="AU6" s="14"/>
      <c r="AV6" s="22" t="s">
        <v>2</v>
      </c>
      <c r="AW6" s="30" t="s">
        <v>26</v>
      </c>
      <c r="AX6" s="30" t="s">
        <v>27</v>
      </c>
      <c r="AY6" s="38"/>
    </row>
    <row r="7" spans="1:51" ht="13" customHeight="1">
      <c r="A7" s="33"/>
      <c r="B7" s="34"/>
      <c r="C7" s="35"/>
      <c r="D7" s="35"/>
      <c r="E7" s="35"/>
      <c r="F7" s="35"/>
      <c r="G7" s="35"/>
      <c r="H7" s="35"/>
      <c r="I7" s="35"/>
      <c r="J7" s="35"/>
      <c r="K7" s="15">
        <f t="shared" ref="K7:K16" si="0">SUM(C7:J7)</f>
        <v>0</v>
      </c>
      <c r="L7" s="16">
        <f t="shared" ref="L7:L16" si="1">C7/C$3</f>
        <v>0</v>
      </c>
      <c r="M7" s="16">
        <f t="shared" ref="M7:M16" si="2">D7/D$3</f>
        <v>0</v>
      </c>
      <c r="N7" s="16">
        <f t="shared" ref="N7:N16" si="3">E7/E$3</f>
        <v>0</v>
      </c>
      <c r="O7" s="16">
        <f t="shared" ref="O7:O16" si="4">F7/F$3</f>
        <v>0</v>
      </c>
      <c r="P7" s="16">
        <f t="shared" ref="P7:P16" si="5">G7/G$3</f>
        <v>0</v>
      </c>
      <c r="Q7" s="16">
        <f t="shared" ref="Q7:Q16" si="6">H7/H$3</f>
        <v>0</v>
      </c>
      <c r="R7" s="16">
        <f t="shared" ref="R7:R16" si="7">I7/I$3</f>
        <v>0</v>
      </c>
      <c r="S7" s="16">
        <f t="shared" ref="S7:S16" si="8">J7/J$3</f>
        <v>0</v>
      </c>
      <c r="T7" s="16">
        <f t="shared" ref="T7:T16" si="9">L7*2</f>
        <v>0</v>
      </c>
      <c r="U7" s="16">
        <f t="shared" ref="U7:U16" si="10">M7*3</f>
        <v>0</v>
      </c>
      <c r="V7" s="16">
        <f t="shared" ref="V7:V16" si="11">N7</f>
        <v>0</v>
      </c>
      <c r="W7" s="16">
        <f t="shared" ref="W7:W16" si="12">O7</f>
        <v>0</v>
      </c>
      <c r="X7" s="16">
        <f t="shared" ref="X7:X16" si="13">P7</f>
        <v>0</v>
      </c>
      <c r="Y7" s="16">
        <f t="shared" ref="Y7:Y16" si="14">Q7</f>
        <v>0</v>
      </c>
      <c r="Z7" s="16">
        <f t="shared" ref="Z7:Z16" si="15">R7</f>
        <v>0</v>
      </c>
      <c r="AA7" s="16">
        <f t="shared" ref="AA7:AA16" si="16">S7</f>
        <v>0</v>
      </c>
      <c r="AB7" s="16">
        <f t="shared" ref="AB7:AB16" si="17">SUM(T7:AA7)</f>
        <v>0</v>
      </c>
      <c r="AC7" s="15" t="e">
        <f t="shared" ref="AC7:AC16" si="18">T7*$AC$3/$AB7</f>
        <v>#DIV/0!</v>
      </c>
      <c r="AD7" s="15" t="e">
        <f t="shared" ref="AD7:AD16" si="19">U7*$AC$3/$AB7</f>
        <v>#DIV/0!</v>
      </c>
      <c r="AE7" s="15" t="e">
        <f t="shared" ref="AE7:AE16" si="20">V7*$AC$3/$AB7</f>
        <v>#DIV/0!</v>
      </c>
      <c r="AF7" s="15" t="e">
        <f t="shared" ref="AF7:AF16" si="21">W7*$AC$3/$AB7</f>
        <v>#DIV/0!</v>
      </c>
      <c r="AG7" s="15" t="e">
        <f t="shared" ref="AG7:AG16" si="22">X7*$AC$3/$AB7</f>
        <v>#DIV/0!</v>
      </c>
      <c r="AH7" s="15" t="e">
        <f t="shared" ref="AH7:AH16" si="23">Y7*$AC$3/$AB7</f>
        <v>#DIV/0!</v>
      </c>
      <c r="AI7" s="15" t="e">
        <f t="shared" ref="AI7:AI16" si="24">Z7*$AC$3/$AB7</f>
        <v>#DIV/0!</v>
      </c>
      <c r="AJ7" s="15" t="e">
        <f t="shared" ref="AJ7:AJ16" si="25">AA7*$AC$3/$AB7</f>
        <v>#DIV/0!</v>
      </c>
      <c r="AK7" s="15" t="e">
        <f t="shared" ref="AK7:AK16" si="26">SUM(AC7:AJ7)</f>
        <v>#DIV/0!</v>
      </c>
      <c r="AL7" s="15" t="e">
        <f t="shared" ref="AL7:AL16" si="27">AC7/2</f>
        <v>#DIV/0!</v>
      </c>
      <c r="AM7" s="15" t="e">
        <f t="shared" ref="AM7:AM16" si="28">AD7*2/3</f>
        <v>#DIV/0!</v>
      </c>
      <c r="AN7" s="15" t="e">
        <f t="shared" ref="AN7:AN16" si="29">AE7</f>
        <v>#DIV/0!</v>
      </c>
      <c r="AO7" s="15" t="e">
        <f t="shared" ref="AO7:AO16" si="30">AF7</f>
        <v>#DIV/0!</v>
      </c>
      <c r="AP7" s="15" t="e">
        <f t="shared" ref="AP7:AP16" si="31">AG7</f>
        <v>#DIV/0!</v>
      </c>
      <c r="AQ7" s="15" t="e">
        <f t="shared" ref="AQ7:AQ16" si="32">AH7</f>
        <v>#DIV/0!</v>
      </c>
      <c r="AR7" s="15" t="e">
        <f t="shared" ref="AR7:AR16" si="33">AI7*2</f>
        <v>#DIV/0!</v>
      </c>
      <c r="AS7" s="15" t="e">
        <f t="shared" ref="AS7:AS16" si="34">AJ7*2</f>
        <v>#DIV/0!</v>
      </c>
      <c r="AT7" s="15" t="e">
        <f t="shared" ref="AT7:AT16" si="35">SUM(AL7:AS7)</f>
        <v>#DIV/0!</v>
      </c>
      <c r="AU7" s="15"/>
      <c r="AV7" s="20">
        <v>170</v>
      </c>
      <c r="AW7" s="22" t="e">
        <f t="shared" ref="AW7:AW16" si="36">AQ7/($AQ7+$AR7+$AS7)</f>
        <v>#DIV/0!</v>
      </c>
      <c r="AX7" s="22" t="e">
        <f t="shared" ref="AX7:AX16" si="37">AR7/($AQ7+$AR7+$AS7)</f>
        <v>#DIV/0!</v>
      </c>
      <c r="AY7" s="37"/>
    </row>
    <row r="8" spans="1:51">
      <c r="A8" s="33"/>
      <c r="B8" s="34"/>
      <c r="C8" s="35"/>
      <c r="D8" s="35"/>
      <c r="E8" s="35"/>
      <c r="F8" s="35"/>
      <c r="G8" s="35"/>
      <c r="H8" s="35"/>
      <c r="I8" s="35"/>
      <c r="J8" s="35"/>
      <c r="K8" s="15">
        <f t="shared" si="0"/>
        <v>0</v>
      </c>
      <c r="L8" s="16">
        <f t="shared" si="1"/>
        <v>0</v>
      </c>
      <c r="M8" s="16">
        <f t="shared" si="2"/>
        <v>0</v>
      </c>
      <c r="N8" s="16">
        <f t="shared" si="3"/>
        <v>0</v>
      </c>
      <c r="O8" s="16">
        <f t="shared" si="4"/>
        <v>0</v>
      </c>
      <c r="P8" s="16">
        <f t="shared" si="5"/>
        <v>0</v>
      </c>
      <c r="Q8" s="16">
        <f t="shared" si="6"/>
        <v>0</v>
      </c>
      <c r="R8" s="16">
        <f t="shared" si="7"/>
        <v>0</v>
      </c>
      <c r="S8" s="16">
        <f t="shared" si="8"/>
        <v>0</v>
      </c>
      <c r="T8" s="16">
        <f t="shared" si="9"/>
        <v>0</v>
      </c>
      <c r="U8" s="16">
        <f t="shared" si="10"/>
        <v>0</v>
      </c>
      <c r="V8" s="16">
        <f t="shared" si="11"/>
        <v>0</v>
      </c>
      <c r="W8" s="16">
        <f t="shared" si="12"/>
        <v>0</v>
      </c>
      <c r="X8" s="16">
        <f t="shared" si="13"/>
        <v>0</v>
      </c>
      <c r="Y8" s="16">
        <f t="shared" si="14"/>
        <v>0</v>
      </c>
      <c r="Z8" s="16">
        <f t="shared" si="15"/>
        <v>0</v>
      </c>
      <c r="AA8" s="16">
        <f t="shared" si="16"/>
        <v>0</v>
      </c>
      <c r="AB8" s="16">
        <f t="shared" si="17"/>
        <v>0</v>
      </c>
      <c r="AC8" s="15" t="e">
        <f t="shared" si="18"/>
        <v>#DIV/0!</v>
      </c>
      <c r="AD8" s="15" t="e">
        <f t="shared" si="19"/>
        <v>#DIV/0!</v>
      </c>
      <c r="AE8" s="15" t="e">
        <f t="shared" si="20"/>
        <v>#DIV/0!</v>
      </c>
      <c r="AF8" s="15" t="e">
        <f t="shared" si="21"/>
        <v>#DIV/0!</v>
      </c>
      <c r="AG8" s="15" t="e">
        <f t="shared" si="22"/>
        <v>#DIV/0!</v>
      </c>
      <c r="AH8" s="15" t="e">
        <f t="shared" si="23"/>
        <v>#DIV/0!</v>
      </c>
      <c r="AI8" s="15" t="e">
        <f t="shared" si="24"/>
        <v>#DIV/0!</v>
      </c>
      <c r="AJ8" s="15" t="e">
        <f t="shared" si="25"/>
        <v>#DIV/0!</v>
      </c>
      <c r="AK8" s="15" t="e">
        <f t="shared" si="26"/>
        <v>#DIV/0!</v>
      </c>
      <c r="AL8" s="15" t="e">
        <f t="shared" si="27"/>
        <v>#DIV/0!</v>
      </c>
      <c r="AM8" s="15" t="e">
        <f t="shared" si="28"/>
        <v>#DIV/0!</v>
      </c>
      <c r="AN8" s="15" t="e">
        <f t="shared" si="29"/>
        <v>#DIV/0!</v>
      </c>
      <c r="AO8" s="15" t="e">
        <f t="shared" si="30"/>
        <v>#DIV/0!</v>
      </c>
      <c r="AP8" s="15" t="e">
        <f t="shared" si="31"/>
        <v>#DIV/0!</v>
      </c>
      <c r="AQ8" s="15" t="e">
        <f t="shared" si="32"/>
        <v>#DIV/0!</v>
      </c>
      <c r="AR8" s="15" t="e">
        <f t="shared" si="33"/>
        <v>#DIV/0!</v>
      </c>
      <c r="AS8" s="15" t="e">
        <f t="shared" si="34"/>
        <v>#DIV/0!</v>
      </c>
      <c r="AT8" s="15" t="e">
        <f t="shared" si="35"/>
        <v>#DIV/0!</v>
      </c>
      <c r="AU8" s="15"/>
      <c r="AV8" s="20">
        <v>173</v>
      </c>
      <c r="AW8" s="22" t="e">
        <f t="shared" si="36"/>
        <v>#DIV/0!</v>
      </c>
      <c r="AX8" s="22" t="e">
        <f t="shared" si="37"/>
        <v>#DIV/0!</v>
      </c>
      <c r="AY8" s="37"/>
    </row>
    <row r="9" spans="1:51">
      <c r="A9" s="33"/>
      <c r="B9" s="34"/>
      <c r="C9" s="35"/>
      <c r="D9" s="35"/>
      <c r="E9" s="35"/>
      <c r="F9" s="35"/>
      <c r="G9" s="35"/>
      <c r="H9" s="35"/>
      <c r="I9" s="35"/>
      <c r="J9" s="35"/>
      <c r="K9" s="15">
        <f t="shared" si="0"/>
        <v>0</v>
      </c>
      <c r="L9" s="16">
        <f t="shared" si="1"/>
        <v>0</v>
      </c>
      <c r="M9" s="16">
        <f t="shared" si="2"/>
        <v>0</v>
      </c>
      <c r="N9" s="16">
        <f t="shared" si="3"/>
        <v>0</v>
      </c>
      <c r="O9" s="16">
        <f t="shared" si="4"/>
        <v>0</v>
      </c>
      <c r="P9" s="16">
        <f t="shared" si="5"/>
        <v>0</v>
      </c>
      <c r="Q9" s="16">
        <f t="shared" si="6"/>
        <v>0</v>
      </c>
      <c r="R9" s="16">
        <f t="shared" si="7"/>
        <v>0</v>
      </c>
      <c r="S9" s="16">
        <f t="shared" si="8"/>
        <v>0</v>
      </c>
      <c r="T9" s="16">
        <f t="shared" si="9"/>
        <v>0</v>
      </c>
      <c r="U9" s="16">
        <f t="shared" si="10"/>
        <v>0</v>
      </c>
      <c r="V9" s="16">
        <f t="shared" si="11"/>
        <v>0</v>
      </c>
      <c r="W9" s="16">
        <f t="shared" si="12"/>
        <v>0</v>
      </c>
      <c r="X9" s="16">
        <f t="shared" si="13"/>
        <v>0</v>
      </c>
      <c r="Y9" s="16">
        <f t="shared" si="14"/>
        <v>0</v>
      </c>
      <c r="Z9" s="16">
        <f t="shared" si="15"/>
        <v>0</v>
      </c>
      <c r="AA9" s="16">
        <f t="shared" si="16"/>
        <v>0</v>
      </c>
      <c r="AB9" s="16">
        <f t="shared" si="17"/>
        <v>0</v>
      </c>
      <c r="AC9" s="15" t="e">
        <f t="shared" si="18"/>
        <v>#DIV/0!</v>
      </c>
      <c r="AD9" s="15" t="e">
        <f t="shared" si="19"/>
        <v>#DIV/0!</v>
      </c>
      <c r="AE9" s="15" t="e">
        <f t="shared" si="20"/>
        <v>#DIV/0!</v>
      </c>
      <c r="AF9" s="15" t="e">
        <f t="shared" si="21"/>
        <v>#DIV/0!</v>
      </c>
      <c r="AG9" s="15" t="e">
        <f t="shared" si="22"/>
        <v>#DIV/0!</v>
      </c>
      <c r="AH9" s="15" t="e">
        <f t="shared" si="23"/>
        <v>#DIV/0!</v>
      </c>
      <c r="AI9" s="15" t="e">
        <f t="shared" si="24"/>
        <v>#DIV/0!</v>
      </c>
      <c r="AJ9" s="15" t="e">
        <f t="shared" si="25"/>
        <v>#DIV/0!</v>
      </c>
      <c r="AK9" s="15" t="e">
        <f t="shared" si="26"/>
        <v>#DIV/0!</v>
      </c>
      <c r="AL9" s="15" t="e">
        <f t="shared" si="27"/>
        <v>#DIV/0!</v>
      </c>
      <c r="AM9" s="15" t="e">
        <f t="shared" si="28"/>
        <v>#DIV/0!</v>
      </c>
      <c r="AN9" s="15" t="e">
        <f t="shared" si="29"/>
        <v>#DIV/0!</v>
      </c>
      <c r="AO9" s="15" t="e">
        <f t="shared" si="30"/>
        <v>#DIV/0!</v>
      </c>
      <c r="AP9" s="15" t="e">
        <f t="shared" si="31"/>
        <v>#DIV/0!</v>
      </c>
      <c r="AQ9" s="15" t="e">
        <f t="shared" si="32"/>
        <v>#DIV/0!</v>
      </c>
      <c r="AR9" s="15" t="e">
        <f t="shared" si="33"/>
        <v>#DIV/0!</v>
      </c>
      <c r="AS9" s="15" t="e">
        <f t="shared" si="34"/>
        <v>#DIV/0!</v>
      </c>
      <c r="AT9" s="15" t="e">
        <f t="shared" si="35"/>
        <v>#DIV/0!</v>
      </c>
      <c r="AU9" s="15"/>
      <c r="AV9" s="20">
        <v>176</v>
      </c>
      <c r="AW9" s="22" t="e">
        <f t="shared" si="36"/>
        <v>#DIV/0!</v>
      </c>
      <c r="AX9" s="22" t="e">
        <f t="shared" si="37"/>
        <v>#DIV/0!</v>
      </c>
      <c r="AY9" s="37"/>
    </row>
    <row r="10" spans="1:51">
      <c r="A10" s="33"/>
      <c r="B10" s="34"/>
      <c r="C10" s="35"/>
      <c r="D10" s="35"/>
      <c r="E10" s="35"/>
      <c r="F10" s="35"/>
      <c r="G10" s="35"/>
      <c r="H10" s="35"/>
      <c r="I10" s="35"/>
      <c r="J10" s="35"/>
      <c r="K10" s="15">
        <f t="shared" si="0"/>
        <v>0</v>
      </c>
      <c r="L10" s="16">
        <f t="shared" si="1"/>
        <v>0</v>
      </c>
      <c r="M10" s="16">
        <f t="shared" si="2"/>
        <v>0</v>
      </c>
      <c r="N10" s="16">
        <f t="shared" si="3"/>
        <v>0</v>
      </c>
      <c r="O10" s="16">
        <f t="shared" si="4"/>
        <v>0</v>
      </c>
      <c r="P10" s="16">
        <f t="shared" si="5"/>
        <v>0</v>
      </c>
      <c r="Q10" s="16">
        <f t="shared" si="6"/>
        <v>0</v>
      </c>
      <c r="R10" s="16">
        <f t="shared" si="7"/>
        <v>0</v>
      </c>
      <c r="S10" s="16">
        <f t="shared" si="8"/>
        <v>0</v>
      </c>
      <c r="T10" s="16">
        <f t="shared" si="9"/>
        <v>0</v>
      </c>
      <c r="U10" s="16">
        <f t="shared" si="10"/>
        <v>0</v>
      </c>
      <c r="V10" s="16">
        <f t="shared" si="11"/>
        <v>0</v>
      </c>
      <c r="W10" s="16">
        <f t="shared" si="12"/>
        <v>0</v>
      </c>
      <c r="X10" s="16">
        <f t="shared" si="13"/>
        <v>0</v>
      </c>
      <c r="Y10" s="16">
        <f t="shared" si="14"/>
        <v>0</v>
      </c>
      <c r="Z10" s="16">
        <f t="shared" si="15"/>
        <v>0</v>
      </c>
      <c r="AA10" s="16">
        <f t="shared" si="16"/>
        <v>0</v>
      </c>
      <c r="AB10" s="16">
        <f t="shared" si="17"/>
        <v>0</v>
      </c>
      <c r="AC10" s="15" t="e">
        <f t="shared" si="18"/>
        <v>#DIV/0!</v>
      </c>
      <c r="AD10" s="15" t="e">
        <f t="shared" si="19"/>
        <v>#DIV/0!</v>
      </c>
      <c r="AE10" s="15" t="e">
        <f t="shared" si="20"/>
        <v>#DIV/0!</v>
      </c>
      <c r="AF10" s="15" t="e">
        <f t="shared" si="21"/>
        <v>#DIV/0!</v>
      </c>
      <c r="AG10" s="15" t="e">
        <f t="shared" si="22"/>
        <v>#DIV/0!</v>
      </c>
      <c r="AH10" s="15" t="e">
        <f t="shared" si="23"/>
        <v>#DIV/0!</v>
      </c>
      <c r="AI10" s="15" t="e">
        <f t="shared" si="24"/>
        <v>#DIV/0!</v>
      </c>
      <c r="AJ10" s="15" t="e">
        <f t="shared" si="25"/>
        <v>#DIV/0!</v>
      </c>
      <c r="AK10" s="15" t="e">
        <f t="shared" si="26"/>
        <v>#DIV/0!</v>
      </c>
      <c r="AL10" s="15" t="e">
        <f t="shared" si="27"/>
        <v>#DIV/0!</v>
      </c>
      <c r="AM10" s="15" t="e">
        <f t="shared" si="28"/>
        <v>#DIV/0!</v>
      </c>
      <c r="AN10" s="15" t="e">
        <f t="shared" si="29"/>
        <v>#DIV/0!</v>
      </c>
      <c r="AO10" s="15" t="e">
        <f t="shared" si="30"/>
        <v>#DIV/0!</v>
      </c>
      <c r="AP10" s="15" t="e">
        <f t="shared" si="31"/>
        <v>#DIV/0!</v>
      </c>
      <c r="AQ10" s="15" t="e">
        <f t="shared" si="32"/>
        <v>#DIV/0!</v>
      </c>
      <c r="AR10" s="15" t="e">
        <f t="shared" si="33"/>
        <v>#DIV/0!</v>
      </c>
      <c r="AS10" s="15" t="e">
        <f t="shared" si="34"/>
        <v>#DIV/0!</v>
      </c>
      <c r="AT10" s="15" t="e">
        <f t="shared" si="35"/>
        <v>#DIV/0!</v>
      </c>
      <c r="AU10" s="15"/>
      <c r="AV10" s="20">
        <v>178</v>
      </c>
      <c r="AW10" s="22" t="e">
        <f t="shared" si="36"/>
        <v>#DIV/0!</v>
      </c>
      <c r="AX10" s="22" t="e">
        <f t="shared" si="37"/>
        <v>#DIV/0!</v>
      </c>
      <c r="AY10" s="37"/>
    </row>
    <row r="11" spans="1:51">
      <c r="A11" s="33"/>
      <c r="B11" s="34"/>
      <c r="C11" s="35"/>
      <c r="D11" s="35"/>
      <c r="E11" s="35"/>
      <c r="F11" s="35"/>
      <c r="G11" s="35"/>
      <c r="H11" s="35"/>
      <c r="I11" s="35"/>
      <c r="J11" s="35"/>
      <c r="K11" s="15">
        <f t="shared" si="0"/>
        <v>0</v>
      </c>
      <c r="L11" s="16">
        <f t="shared" si="1"/>
        <v>0</v>
      </c>
      <c r="M11" s="16">
        <f t="shared" si="2"/>
        <v>0</v>
      </c>
      <c r="N11" s="16">
        <f t="shared" si="3"/>
        <v>0</v>
      </c>
      <c r="O11" s="16">
        <f t="shared" si="4"/>
        <v>0</v>
      </c>
      <c r="P11" s="16">
        <f t="shared" si="5"/>
        <v>0</v>
      </c>
      <c r="Q11" s="16">
        <f t="shared" si="6"/>
        <v>0</v>
      </c>
      <c r="R11" s="16">
        <f t="shared" si="7"/>
        <v>0</v>
      </c>
      <c r="S11" s="16">
        <f t="shared" si="8"/>
        <v>0</v>
      </c>
      <c r="T11" s="16">
        <f t="shared" si="9"/>
        <v>0</v>
      </c>
      <c r="U11" s="16">
        <f t="shared" si="10"/>
        <v>0</v>
      </c>
      <c r="V11" s="16">
        <f t="shared" si="11"/>
        <v>0</v>
      </c>
      <c r="W11" s="16">
        <f t="shared" si="12"/>
        <v>0</v>
      </c>
      <c r="X11" s="16">
        <f t="shared" si="13"/>
        <v>0</v>
      </c>
      <c r="Y11" s="16">
        <f t="shared" si="14"/>
        <v>0</v>
      </c>
      <c r="Z11" s="16">
        <f t="shared" si="15"/>
        <v>0</v>
      </c>
      <c r="AA11" s="16">
        <f t="shared" si="16"/>
        <v>0</v>
      </c>
      <c r="AB11" s="16">
        <f t="shared" si="17"/>
        <v>0</v>
      </c>
      <c r="AC11" s="15" t="e">
        <f t="shared" si="18"/>
        <v>#DIV/0!</v>
      </c>
      <c r="AD11" s="15" t="e">
        <f t="shared" si="19"/>
        <v>#DIV/0!</v>
      </c>
      <c r="AE11" s="15" t="e">
        <f t="shared" si="20"/>
        <v>#DIV/0!</v>
      </c>
      <c r="AF11" s="15" t="e">
        <f t="shared" si="21"/>
        <v>#DIV/0!</v>
      </c>
      <c r="AG11" s="15" t="e">
        <f t="shared" si="22"/>
        <v>#DIV/0!</v>
      </c>
      <c r="AH11" s="15" t="e">
        <f t="shared" si="23"/>
        <v>#DIV/0!</v>
      </c>
      <c r="AI11" s="15" t="e">
        <f t="shared" si="24"/>
        <v>#DIV/0!</v>
      </c>
      <c r="AJ11" s="15" t="e">
        <f t="shared" si="25"/>
        <v>#DIV/0!</v>
      </c>
      <c r="AK11" s="15" t="e">
        <f t="shared" si="26"/>
        <v>#DIV/0!</v>
      </c>
      <c r="AL11" s="15" t="e">
        <f t="shared" si="27"/>
        <v>#DIV/0!</v>
      </c>
      <c r="AM11" s="15" t="e">
        <f t="shared" si="28"/>
        <v>#DIV/0!</v>
      </c>
      <c r="AN11" s="15" t="e">
        <f t="shared" si="29"/>
        <v>#DIV/0!</v>
      </c>
      <c r="AO11" s="15" t="e">
        <f t="shared" si="30"/>
        <v>#DIV/0!</v>
      </c>
      <c r="AP11" s="15" t="e">
        <f t="shared" si="31"/>
        <v>#DIV/0!</v>
      </c>
      <c r="AQ11" s="15" t="e">
        <f t="shared" si="32"/>
        <v>#DIV/0!</v>
      </c>
      <c r="AR11" s="15" t="e">
        <f t="shared" si="33"/>
        <v>#DIV/0!</v>
      </c>
      <c r="AS11" s="15" t="e">
        <f t="shared" si="34"/>
        <v>#DIV/0!</v>
      </c>
      <c r="AT11" s="15" t="e">
        <f t="shared" si="35"/>
        <v>#DIV/0!</v>
      </c>
      <c r="AU11" s="15"/>
      <c r="AV11" s="20">
        <v>180</v>
      </c>
      <c r="AW11" s="22" t="e">
        <f t="shared" si="36"/>
        <v>#DIV/0!</v>
      </c>
      <c r="AX11" s="22" t="e">
        <f t="shared" si="37"/>
        <v>#DIV/0!</v>
      </c>
      <c r="AY11" s="37"/>
    </row>
    <row r="12" spans="1:51">
      <c r="A12" s="33"/>
      <c r="B12" s="34"/>
      <c r="C12" s="35"/>
      <c r="D12" s="35"/>
      <c r="E12" s="35"/>
      <c r="F12" s="35"/>
      <c r="G12" s="35"/>
      <c r="H12" s="35"/>
      <c r="I12" s="35"/>
      <c r="J12" s="35"/>
      <c r="K12" s="15">
        <f t="shared" si="0"/>
        <v>0</v>
      </c>
      <c r="L12" s="16">
        <f t="shared" si="1"/>
        <v>0</v>
      </c>
      <c r="M12" s="16">
        <f t="shared" si="2"/>
        <v>0</v>
      </c>
      <c r="N12" s="16">
        <f t="shared" si="3"/>
        <v>0</v>
      </c>
      <c r="O12" s="16">
        <f t="shared" si="4"/>
        <v>0</v>
      </c>
      <c r="P12" s="16">
        <f t="shared" si="5"/>
        <v>0</v>
      </c>
      <c r="Q12" s="16">
        <f t="shared" si="6"/>
        <v>0</v>
      </c>
      <c r="R12" s="16">
        <f t="shared" si="7"/>
        <v>0</v>
      </c>
      <c r="S12" s="16">
        <f t="shared" si="8"/>
        <v>0</v>
      </c>
      <c r="T12" s="16">
        <f t="shared" si="9"/>
        <v>0</v>
      </c>
      <c r="U12" s="16">
        <f t="shared" si="10"/>
        <v>0</v>
      </c>
      <c r="V12" s="16">
        <f t="shared" si="11"/>
        <v>0</v>
      </c>
      <c r="W12" s="16">
        <f t="shared" si="12"/>
        <v>0</v>
      </c>
      <c r="X12" s="16">
        <f t="shared" si="13"/>
        <v>0</v>
      </c>
      <c r="Y12" s="16">
        <f t="shared" si="14"/>
        <v>0</v>
      </c>
      <c r="Z12" s="16">
        <f t="shared" si="15"/>
        <v>0</v>
      </c>
      <c r="AA12" s="16">
        <f t="shared" si="16"/>
        <v>0</v>
      </c>
      <c r="AB12" s="16">
        <f t="shared" si="17"/>
        <v>0</v>
      </c>
      <c r="AC12" s="15" t="e">
        <f t="shared" si="18"/>
        <v>#DIV/0!</v>
      </c>
      <c r="AD12" s="15" t="e">
        <f t="shared" si="19"/>
        <v>#DIV/0!</v>
      </c>
      <c r="AE12" s="15" t="e">
        <f t="shared" si="20"/>
        <v>#DIV/0!</v>
      </c>
      <c r="AF12" s="15" t="e">
        <f t="shared" si="21"/>
        <v>#DIV/0!</v>
      </c>
      <c r="AG12" s="15" t="e">
        <f t="shared" si="22"/>
        <v>#DIV/0!</v>
      </c>
      <c r="AH12" s="15" t="e">
        <f t="shared" si="23"/>
        <v>#DIV/0!</v>
      </c>
      <c r="AI12" s="15" t="e">
        <f t="shared" si="24"/>
        <v>#DIV/0!</v>
      </c>
      <c r="AJ12" s="15" t="e">
        <f t="shared" si="25"/>
        <v>#DIV/0!</v>
      </c>
      <c r="AK12" s="15" t="e">
        <f t="shared" si="26"/>
        <v>#DIV/0!</v>
      </c>
      <c r="AL12" s="15" t="e">
        <f t="shared" si="27"/>
        <v>#DIV/0!</v>
      </c>
      <c r="AM12" s="15" t="e">
        <f t="shared" si="28"/>
        <v>#DIV/0!</v>
      </c>
      <c r="AN12" s="15" t="e">
        <f t="shared" si="29"/>
        <v>#DIV/0!</v>
      </c>
      <c r="AO12" s="15" t="e">
        <f t="shared" si="30"/>
        <v>#DIV/0!</v>
      </c>
      <c r="AP12" s="15" t="e">
        <f t="shared" si="31"/>
        <v>#DIV/0!</v>
      </c>
      <c r="AQ12" s="15" t="e">
        <f t="shared" si="32"/>
        <v>#DIV/0!</v>
      </c>
      <c r="AR12" s="15" t="e">
        <f t="shared" si="33"/>
        <v>#DIV/0!</v>
      </c>
      <c r="AS12" s="15" t="e">
        <f t="shared" si="34"/>
        <v>#DIV/0!</v>
      </c>
      <c r="AT12" s="15" t="e">
        <f t="shared" si="35"/>
        <v>#DIV/0!</v>
      </c>
      <c r="AU12" s="15"/>
      <c r="AV12" s="20">
        <v>181</v>
      </c>
      <c r="AW12" s="22" t="e">
        <f t="shared" si="36"/>
        <v>#DIV/0!</v>
      </c>
      <c r="AX12" s="22" t="e">
        <f t="shared" si="37"/>
        <v>#DIV/0!</v>
      </c>
      <c r="AY12" s="37"/>
    </row>
    <row r="13" spans="1:51">
      <c r="A13" s="33"/>
      <c r="B13" s="34"/>
      <c r="C13" s="35"/>
      <c r="D13" s="35"/>
      <c r="E13" s="35"/>
      <c r="F13" s="35"/>
      <c r="G13" s="35"/>
      <c r="H13" s="35"/>
      <c r="I13" s="35"/>
      <c r="J13" s="35"/>
      <c r="K13" s="15">
        <f t="shared" si="0"/>
        <v>0</v>
      </c>
      <c r="L13" s="16">
        <f t="shared" si="1"/>
        <v>0</v>
      </c>
      <c r="M13" s="16">
        <f t="shared" si="2"/>
        <v>0</v>
      </c>
      <c r="N13" s="16">
        <f t="shared" si="3"/>
        <v>0</v>
      </c>
      <c r="O13" s="16">
        <f t="shared" si="4"/>
        <v>0</v>
      </c>
      <c r="P13" s="16">
        <f t="shared" si="5"/>
        <v>0</v>
      </c>
      <c r="Q13" s="16">
        <f t="shared" si="6"/>
        <v>0</v>
      </c>
      <c r="R13" s="16">
        <f t="shared" si="7"/>
        <v>0</v>
      </c>
      <c r="S13" s="16">
        <f t="shared" si="8"/>
        <v>0</v>
      </c>
      <c r="T13" s="16">
        <f t="shared" si="9"/>
        <v>0</v>
      </c>
      <c r="U13" s="16">
        <f t="shared" si="10"/>
        <v>0</v>
      </c>
      <c r="V13" s="16">
        <f t="shared" si="11"/>
        <v>0</v>
      </c>
      <c r="W13" s="16">
        <f t="shared" si="12"/>
        <v>0</v>
      </c>
      <c r="X13" s="16">
        <f t="shared" si="13"/>
        <v>0</v>
      </c>
      <c r="Y13" s="16">
        <f t="shared" si="14"/>
        <v>0</v>
      </c>
      <c r="Z13" s="16">
        <f t="shared" si="15"/>
        <v>0</v>
      </c>
      <c r="AA13" s="16">
        <f t="shared" si="16"/>
        <v>0</v>
      </c>
      <c r="AB13" s="16">
        <f t="shared" si="17"/>
        <v>0</v>
      </c>
      <c r="AC13" s="15" t="e">
        <f t="shared" si="18"/>
        <v>#DIV/0!</v>
      </c>
      <c r="AD13" s="15" t="e">
        <f t="shared" si="19"/>
        <v>#DIV/0!</v>
      </c>
      <c r="AE13" s="15" t="e">
        <f t="shared" si="20"/>
        <v>#DIV/0!</v>
      </c>
      <c r="AF13" s="15" t="e">
        <f t="shared" si="21"/>
        <v>#DIV/0!</v>
      </c>
      <c r="AG13" s="15" t="e">
        <f t="shared" si="22"/>
        <v>#DIV/0!</v>
      </c>
      <c r="AH13" s="15" t="e">
        <f t="shared" si="23"/>
        <v>#DIV/0!</v>
      </c>
      <c r="AI13" s="15" t="e">
        <f t="shared" si="24"/>
        <v>#DIV/0!</v>
      </c>
      <c r="AJ13" s="15" t="e">
        <f t="shared" si="25"/>
        <v>#DIV/0!</v>
      </c>
      <c r="AK13" s="15" t="e">
        <f t="shared" si="26"/>
        <v>#DIV/0!</v>
      </c>
      <c r="AL13" s="15" t="e">
        <f t="shared" si="27"/>
        <v>#DIV/0!</v>
      </c>
      <c r="AM13" s="15" t="e">
        <f t="shared" si="28"/>
        <v>#DIV/0!</v>
      </c>
      <c r="AN13" s="15" t="e">
        <f t="shared" si="29"/>
        <v>#DIV/0!</v>
      </c>
      <c r="AO13" s="15" t="e">
        <f t="shared" si="30"/>
        <v>#DIV/0!</v>
      </c>
      <c r="AP13" s="15" t="e">
        <f t="shared" si="31"/>
        <v>#DIV/0!</v>
      </c>
      <c r="AQ13" s="15" t="e">
        <f t="shared" si="32"/>
        <v>#DIV/0!</v>
      </c>
      <c r="AR13" s="15" t="e">
        <f t="shared" si="33"/>
        <v>#DIV/0!</v>
      </c>
      <c r="AS13" s="15" t="e">
        <f t="shared" si="34"/>
        <v>#DIV/0!</v>
      </c>
      <c r="AT13" s="15" t="e">
        <f t="shared" si="35"/>
        <v>#DIV/0!</v>
      </c>
      <c r="AU13" s="15"/>
      <c r="AV13" s="20">
        <v>184</v>
      </c>
      <c r="AW13" s="22" t="e">
        <f t="shared" si="36"/>
        <v>#DIV/0!</v>
      </c>
      <c r="AX13" s="22" t="e">
        <f t="shared" si="37"/>
        <v>#DIV/0!</v>
      </c>
      <c r="AY13" s="37"/>
    </row>
    <row r="14" spans="1:51">
      <c r="A14" s="33"/>
      <c r="B14" s="34"/>
      <c r="C14" s="35"/>
      <c r="D14" s="35"/>
      <c r="E14" s="35"/>
      <c r="F14" s="35"/>
      <c r="G14" s="35"/>
      <c r="H14" s="35"/>
      <c r="I14" s="35"/>
      <c r="J14" s="35"/>
      <c r="K14" s="15">
        <f t="shared" si="0"/>
        <v>0</v>
      </c>
      <c r="L14" s="16">
        <f t="shared" si="1"/>
        <v>0</v>
      </c>
      <c r="M14" s="16">
        <f t="shared" si="2"/>
        <v>0</v>
      </c>
      <c r="N14" s="16">
        <f t="shared" si="3"/>
        <v>0</v>
      </c>
      <c r="O14" s="16">
        <f t="shared" si="4"/>
        <v>0</v>
      </c>
      <c r="P14" s="16">
        <f t="shared" si="5"/>
        <v>0</v>
      </c>
      <c r="Q14" s="16">
        <f t="shared" si="6"/>
        <v>0</v>
      </c>
      <c r="R14" s="16">
        <f t="shared" si="7"/>
        <v>0</v>
      </c>
      <c r="S14" s="16">
        <f t="shared" si="8"/>
        <v>0</v>
      </c>
      <c r="T14" s="16">
        <f t="shared" si="9"/>
        <v>0</v>
      </c>
      <c r="U14" s="16">
        <f t="shared" si="10"/>
        <v>0</v>
      </c>
      <c r="V14" s="16">
        <f t="shared" si="11"/>
        <v>0</v>
      </c>
      <c r="W14" s="16">
        <f t="shared" si="12"/>
        <v>0</v>
      </c>
      <c r="X14" s="16">
        <f t="shared" si="13"/>
        <v>0</v>
      </c>
      <c r="Y14" s="16">
        <f t="shared" si="14"/>
        <v>0</v>
      </c>
      <c r="Z14" s="16">
        <f t="shared" si="15"/>
        <v>0</v>
      </c>
      <c r="AA14" s="16">
        <f t="shared" si="16"/>
        <v>0</v>
      </c>
      <c r="AB14" s="16">
        <f t="shared" si="17"/>
        <v>0</v>
      </c>
      <c r="AC14" s="15" t="e">
        <f t="shared" si="18"/>
        <v>#DIV/0!</v>
      </c>
      <c r="AD14" s="15" t="e">
        <f t="shared" si="19"/>
        <v>#DIV/0!</v>
      </c>
      <c r="AE14" s="15" t="e">
        <f t="shared" si="20"/>
        <v>#DIV/0!</v>
      </c>
      <c r="AF14" s="15" t="e">
        <f t="shared" si="21"/>
        <v>#DIV/0!</v>
      </c>
      <c r="AG14" s="15" t="e">
        <f t="shared" si="22"/>
        <v>#DIV/0!</v>
      </c>
      <c r="AH14" s="15" t="e">
        <f t="shared" si="23"/>
        <v>#DIV/0!</v>
      </c>
      <c r="AI14" s="15" t="e">
        <f t="shared" si="24"/>
        <v>#DIV/0!</v>
      </c>
      <c r="AJ14" s="15" t="e">
        <f t="shared" si="25"/>
        <v>#DIV/0!</v>
      </c>
      <c r="AK14" s="15" t="e">
        <f t="shared" si="26"/>
        <v>#DIV/0!</v>
      </c>
      <c r="AL14" s="15" t="e">
        <f t="shared" si="27"/>
        <v>#DIV/0!</v>
      </c>
      <c r="AM14" s="15" t="e">
        <f t="shared" si="28"/>
        <v>#DIV/0!</v>
      </c>
      <c r="AN14" s="15" t="e">
        <f t="shared" si="29"/>
        <v>#DIV/0!</v>
      </c>
      <c r="AO14" s="15" t="e">
        <f t="shared" si="30"/>
        <v>#DIV/0!</v>
      </c>
      <c r="AP14" s="15" t="e">
        <f t="shared" si="31"/>
        <v>#DIV/0!</v>
      </c>
      <c r="AQ14" s="15" t="e">
        <f t="shared" si="32"/>
        <v>#DIV/0!</v>
      </c>
      <c r="AR14" s="15" t="e">
        <f t="shared" si="33"/>
        <v>#DIV/0!</v>
      </c>
      <c r="AS14" s="15" t="e">
        <f t="shared" si="34"/>
        <v>#DIV/0!</v>
      </c>
      <c r="AT14" s="15" t="e">
        <f t="shared" si="35"/>
        <v>#DIV/0!</v>
      </c>
      <c r="AU14" s="15"/>
      <c r="AV14" s="20">
        <v>185</v>
      </c>
      <c r="AW14" s="22" t="e">
        <f t="shared" si="36"/>
        <v>#DIV/0!</v>
      </c>
      <c r="AX14" s="22" t="e">
        <f t="shared" si="37"/>
        <v>#DIV/0!</v>
      </c>
      <c r="AY14" s="37"/>
    </row>
    <row r="15" spans="1:51">
      <c r="A15" s="33"/>
      <c r="B15" s="34"/>
      <c r="C15" s="35"/>
      <c r="D15" s="35"/>
      <c r="E15" s="35"/>
      <c r="F15" s="35"/>
      <c r="G15" s="35"/>
      <c r="H15" s="35"/>
      <c r="I15" s="35"/>
      <c r="J15" s="35"/>
      <c r="K15" s="15">
        <f t="shared" si="0"/>
        <v>0</v>
      </c>
      <c r="L15" s="16">
        <f t="shared" si="1"/>
        <v>0</v>
      </c>
      <c r="M15" s="16">
        <f t="shared" si="2"/>
        <v>0</v>
      </c>
      <c r="N15" s="16">
        <f t="shared" si="3"/>
        <v>0</v>
      </c>
      <c r="O15" s="16">
        <f t="shared" si="4"/>
        <v>0</v>
      </c>
      <c r="P15" s="16">
        <f t="shared" si="5"/>
        <v>0</v>
      </c>
      <c r="Q15" s="16">
        <f t="shared" si="6"/>
        <v>0</v>
      </c>
      <c r="R15" s="16">
        <f t="shared" si="7"/>
        <v>0</v>
      </c>
      <c r="S15" s="16">
        <f t="shared" si="8"/>
        <v>0</v>
      </c>
      <c r="T15" s="16">
        <f t="shared" si="9"/>
        <v>0</v>
      </c>
      <c r="U15" s="16">
        <f t="shared" si="10"/>
        <v>0</v>
      </c>
      <c r="V15" s="16">
        <f t="shared" si="11"/>
        <v>0</v>
      </c>
      <c r="W15" s="16">
        <f t="shared" si="12"/>
        <v>0</v>
      </c>
      <c r="X15" s="16">
        <f t="shared" si="13"/>
        <v>0</v>
      </c>
      <c r="Y15" s="16">
        <f t="shared" si="14"/>
        <v>0</v>
      </c>
      <c r="Z15" s="16">
        <f t="shared" si="15"/>
        <v>0</v>
      </c>
      <c r="AA15" s="16">
        <f t="shared" si="16"/>
        <v>0</v>
      </c>
      <c r="AB15" s="16">
        <f t="shared" si="17"/>
        <v>0</v>
      </c>
      <c r="AC15" s="15" t="e">
        <f t="shared" si="18"/>
        <v>#DIV/0!</v>
      </c>
      <c r="AD15" s="15" t="e">
        <f t="shared" si="19"/>
        <v>#DIV/0!</v>
      </c>
      <c r="AE15" s="15" t="e">
        <f t="shared" si="20"/>
        <v>#DIV/0!</v>
      </c>
      <c r="AF15" s="15" t="e">
        <f t="shared" si="21"/>
        <v>#DIV/0!</v>
      </c>
      <c r="AG15" s="15" t="e">
        <f t="shared" si="22"/>
        <v>#DIV/0!</v>
      </c>
      <c r="AH15" s="15" t="e">
        <f t="shared" si="23"/>
        <v>#DIV/0!</v>
      </c>
      <c r="AI15" s="15" t="e">
        <f t="shared" si="24"/>
        <v>#DIV/0!</v>
      </c>
      <c r="AJ15" s="15" t="e">
        <f t="shared" si="25"/>
        <v>#DIV/0!</v>
      </c>
      <c r="AK15" s="15" t="e">
        <f t="shared" si="26"/>
        <v>#DIV/0!</v>
      </c>
      <c r="AL15" s="15" t="e">
        <f t="shared" si="27"/>
        <v>#DIV/0!</v>
      </c>
      <c r="AM15" s="15" t="e">
        <f t="shared" si="28"/>
        <v>#DIV/0!</v>
      </c>
      <c r="AN15" s="15" t="e">
        <f t="shared" si="29"/>
        <v>#DIV/0!</v>
      </c>
      <c r="AO15" s="15" t="e">
        <f t="shared" si="30"/>
        <v>#DIV/0!</v>
      </c>
      <c r="AP15" s="15" t="e">
        <f t="shared" si="31"/>
        <v>#DIV/0!</v>
      </c>
      <c r="AQ15" s="15" t="e">
        <f t="shared" si="32"/>
        <v>#DIV/0!</v>
      </c>
      <c r="AR15" s="15" t="e">
        <f t="shared" si="33"/>
        <v>#DIV/0!</v>
      </c>
      <c r="AS15" s="15" t="e">
        <f t="shared" si="34"/>
        <v>#DIV/0!</v>
      </c>
      <c r="AT15" s="15" t="e">
        <f t="shared" si="35"/>
        <v>#DIV/0!</v>
      </c>
      <c r="AU15" s="15"/>
      <c r="AV15" s="20">
        <v>187</v>
      </c>
      <c r="AW15" s="22" t="e">
        <f t="shared" si="36"/>
        <v>#DIV/0!</v>
      </c>
      <c r="AX15" s="22" t="e">
        <f t="shared" si="37"/>
        <v>#DIV/0!</v>
      </c>
      <c r="AY15" s="37"/>
    </row>
    <row r="16" spans="1:51">
      <c r="A16" s="33"/>
      <c r="B16" s="34"/>
      <c r="C16" s="35"/>
      <c r="D16" s="35"/>
      <c r="E16" s="35"/>
      <c r="F16" s="35"/>
      <c r="G16" s="35"/>
      <c r="H16" s="35"/>
      <c r="I16" s="35"/>
      <c r="J16" s="35"/>
      <c r="K16" s="15">
        <f t="shared" si="0"/>
        <v>0</v>
      </c>
      <c r="L16" s="16">
        <f t="shared" si="1"/>
        <v>0</v>
      </c>
      <c r="M16" s="16">
        <f t="shared" si="2"/>
        <v>0</v>
      </c>
      <c r="N16" s="16">
        <f t="shared" si="3"/>
        <v>0</v>
      </c>
      <c r="O16" s="16">
        <f t="shared" si="4"/>
        <v>0</v>
      </c>
      <c r="P16" s="16">
        <f t="shared" si="5"/>
        <v>0</v>
      </c>
      <c r="Q16" s="16">
        <f t="shared" si="6"/>
        <v>0</v>
      </c>
      <c r="R16" s="16">
        <f t="shared" si="7"/>
        <v>0</v>
      </c>
      <c r="S16" s="16">
        <f t="shared" si="8"/>
        <v>0</v>
      </c>
      <c r="T16" s="16">
        <f t="shared" si="9"/>
        <v>0</v>
      </c>
      <c r="U16" s="16">
        <f t="shared" si="10"/>
        <v>0</v>
      </c>
      <c r="V16" s="16">
        <f t="shared" si="11"/>
        <v>0</v>
      </c>
      <c r="W16" s="16">
        <f t="shared" si="12"/>
        <v>0</v>
      </c>
      <c r="X16" s="16">
        <f t="shared" si="13"/>
        <v>0</v>
      </c>
      <c r="Y16" s="16">
        <f t="shared" si="14"/>
        <v>0</v>
      </c>
      <c r="Z16" s="16">
        <f t="shared" si="15"/>
        <v>0</v>
      </c>
      <c r="AA16" s="16">
        <f t="shared" si="16"/>
        <v>0</v>
      </c>
      <c r="AB16" s="16">
        <f t="shared" si="17"/>
        <v>0</v>
      </c>
      <c r="AC16" s="15" t="e">
        <f t="shared" si="18"/>
        <v>#DIV/0!</v>
      </c>
      <c r="AD16" s="15" t="e">
        <f t="shared" si="19"/>
        <v>#DIV/0!</v>
      </c>
      <c r="AE16" s="15" t="e">
        <f t="shared" si="20"/>
        <v>#DIV/0!</v>
      </c>
      <c r="AF16" s="15" t="e">
        <f t="shared" si="21"/>
        <v>#DIV/0!</v>
      </c>
      <c r="AG16" s="15" t="e">
        <f t="shared" si="22"/>
        <v>#DIV/0!</v>
      </c>
      <c r="AH16" s="15" t="e">
        <f t="shared" si="23"/>
        <v>#DIV/0!</v>
      </c>
      <c r="AI16" s="15" t="e">
        <f t="shared" si="24"/>
        <v>#DIV/0!</v>
      </c>
      <c r="AJ16" s="15" t="e">
        <f t="shared" si="25"/>
        <v>#DIV/0!</v>
      </c>
      <c r="AK16" s="15" t="e">
        <f t="shared" si="26"/>
        <v>#DIV/0!</v>
      </c>
      <c r="AL16" s="15" t="e">
        <f t="shared" si="27"/>
        <v>#DIV/0!</v>
      </c>
      <c r="AM16" s="15" t="e">
        <f t="shared" si="28"/>
        <v>#DIV/0!</v>
      </c>
      <c r="AN16" s="15" t="e">
        <f t="shared" si="29"/>
        <v>#DIV/0!</v>
      </c>
      <c r="AO16" s="15" t="e">
        <f t="shared" si="30"/>
        <v>#DIV/0!</v>
      </c>
      <c r="AP16" s="15" t="e">
        <f t="shared" si="31"/>
        <v>#DIV/0!</v>
      </c>
      <c r="AQ16" s="15" t="e">
        <f t="shared" si="32"/>
        <v>#DIV/0!</v>
      </c>
      <c r="AR16" s="15" t="e">
        <f t="shared" si="33"/>
        <v>#DIV/0!</v>
      </c>
      <c r="AS16" s="15" t="e">
        <f t="shared" si="34"/>
        <v>#DIV/0!</v>
      </c>
      <c r="AT16" s="15" t="e">
        <f t="shared" si="35"/>
        <v>#DIV/0!</v>
      </c>
      <c r="AU16" s="15"/>
      <c r="AV16" s="20">
        <v>189</v>
      </c>
      <c r="AW16" s="22" t="e">
        <f t="shared" si="36"/>
        <v>#DIV/0!</v>
      </c>
      <c r="AX16" s="22" t="e">
        <f t="shared" si="37"/>
        <v>#DIV/0!</v>
      </c>
      <c r="AY16" s="37"/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15"/>
  <sheetViews>
    <sheetView workbookViewId="0">
      <pane xSplit="5" ySplit="5" topLeftCell="F6" activePane="bottomRight" state="frozen"/>
      <selection pane="topRight" activeCell="J1" sqref="J1"/>
      <selection pane="bottomLeft" activeCell="A6" sqref="A6"/>
      <selection pane="bottomRight" activeCell="K27" sqref="K27"/>
    </sheetView>
  </sheetViews>
  <sheetFormatPr baseColWidth="10" defaultRowHeight="12" x14ac:dyDescent="0"/>
  <cols>
    <col min="1" max="1" width="3.33203125" style="1" customWidth="1"/>
    <col min="2" max="2" width="7.5" style="23" bestFit="1" customWidth="1"/>
    <col min="3" max="4" width="7.1640625" style="23" bestFit="1" customWidth="1"/>
    <col min="5" max="5" width="10" style="23" bestFit="1" customWidth="1"/>
    <col min="6" max="6" width="5.5" style="1" customWidth="1"/>
    <col min="7" max="15" width="5.5" style="1" bestFit="1" customWidth="1"/>
    <col min="16" max="16384" width="10.83203125" style="1"/>
  </cols>
  <sheetData>
    <row r="1" spans="1:15" ht="15">
      <c r="A1" s="3" t="s">
        <v>33</v>
      </c>
      <c r="F1" s="18" t="s">
        <v>30</v>
      </c>
    </row>
    <row r="2" spans="1:15">
      <c r="A2" s="3" t="s">
        <v>34</v>
      </c>
      <c r="C2" s="24"/>
      <c r="E2" s="23" t="s">
        <v>2</v>
      </c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5">
      <c r="B3" s="24" t="s">
        <v>31</v>
      </c>
      <c r="C3" s="25">
        <v>3</v>
      </c>
      <c r="E3" s="23" t="s">
        <v>38</v>
      </c>
      <c r="F3" s="2" t="e">
        <f>VLOOKUP(F$2,Plagioclase!$AV$7:$AY$82,2,FALSE)</f>
        <v>#DIV/0!</v>
      </c>
      <c r="G3" s="2" t="e">
        <f>VLOOKUP(G$2,Plagioclase!$AV$7:$AY$82,2,FALSE)</f>
        <v>#DIV/0!</v>
      </c>
      <c r="H3" s="2" t="e">
        <f>VLOOKUP(H$2,Plagioclase!$AV$7:$AY$82,2,FALSE)</f>
        <v>#DIV/0!</v>
      </c>
      <c r="I3" s="2" t="e">
        <f>VLOOKUP(I$2,Plagioclase!$AV$7:$AY$82,2,FALSE)</f>
        <v>#DIV/0!</v>
      </c>
      <c r="J3" s="2" t="e">
        <f>VLOOKUP(J$2,Plagioclase!$AV$7:$AY$82,2,FALSE)</f>
        <v>#DIV/0!</v>
      </c>
      <c r="K3" s="2" t="e">
        <f>VLOOKUP(K$2,Plagioclase!$AV$7:$AY$82,2,FALSE)</f>
        <v>#DIV/0!</v>
      </c>
      <c r="L3" s="2" t="e">
        <f>VLOOKUP(L$2,Plagioclase!$AV$7:$AY$82,2,FALSE)</f>
        <v>#DIV/0!</v>
      </c>
      <c r="M3" s="2" t="e">
        <f>VLOOKUP(M$2,Plagioclase!$AV$7:$AY$82,2,FALSE)</f>
        <v>#DIV/0!</v>
      </c>
      <c r="N3" s="2" t="e">
        <f>VLOOKUP(N$2,Plagioclase!$AV$7:$AY$82,2,FALSE)</f>
        <v>#DIV/0!</v>
      </c>
      <c r="O3" s="2" t="e">
        <f>VLOOKUP(O$2,Plagioclase!$AV$7:$AY$82,2,FALSE)</f>
        <v>#DIV/0!</v>
      </c>
    </row>
    <row r="4" spans="1:15">
      <c r="E4" s="23" t="s">
        <v>39</v>
      </c>
      <c r="F4" s="2" t="e">
        <f>VLOOKUP(F$2,Plagioclase!$AV$7:$AY$82,3,FALSE)</f>
        <v>#DIV/0!</v>
      </c>
      <c r="G4" s="2" t="e">
        <f>VLOOKUP(G$2,Plagioclase!$AV$7:$AY$82,3,FALSE)</f>
        <v>#DIV/0!</v>
      </c>
      <c r="H4" s="2" t="e">
        <f>VLOOKUP(H$2,Plagioclase!$AV$7:$AY$82,3,FALSE)</f>
        <v>#DIV/0!</v>
      </c>
      <c r="I4" s="2" t="e">
        <f>VLOOKUP(I$2,Plagioclase!$AV$7:$AY$82,3,FALSE)</f>
        <v>#DIV/0!</v>
      </c>
      <c r="J4" s="2" t="e">
        <f>VLOOKUP(J$2,Plagioclase!$AV$7:$AY$82,3,FALSE)</f>
        <v>#DIV/0!</v>
      </c>
      <c r="K4" s="2" t="e">
        <f>VLOOKUP(K$2,Plagioclase!$AV$7:$AY$82,3,FALSE)</f>
        <v>#DIV/0!</v>
      </c>
      <c r="L4" s="2" t="e">
        <f>VLOOKUP(L$2,Plagioclase!$AV$7:$AY$82,3,FALSE)</f>
        <v>#DIV/0!</v>
      </c>
      <c r="M4" s="2" t="e">
        <f>VLOOKUP(M$2,Plagioclase!$AV$7:$AY$82,3,FALSE)</f>
        <v>#DIV/0!</v>
      </c>
      <c r="N4" s="2" t="e">
        <f>VLOOKUP(N$2,Plagioclase!$AV$7:$AY$82,3,FALSE)</f>
        <v>#DIV/0!</v>
      </c>
      <c r="O4" s="2" t="e">
        <f>VLOOKUP(O$2,Plagioclase!$AV$7:$AY$82,3,FALSE)</f>
        <v>#DIV/0!</v>
      </c>
    </row>
    <row r="5" spans="1:15" ht="14" customHeight="1">
      <c r="B5" s="26" t="s">
        <v>2</v>
      </c>
      <c r="C5" s="26" t="s">
        <v>38</v>
      </c>
      <c r="D5" s="26" t="s">
        <v>39</v>
      </c>
      <c r="E5" s="27" t="s">
        <v>37</v>
      </c>
      <c r="F5" s="32">
        <f>VLOOKUP(F$2,Plagioclase!$AV$7:$AY$82,4,FALSE)</f>
        <v>0</v>
      </c>
      <c r="G5" s="32">
        <f>VLOOKUP(G$2,Plagioclase!$AV$7:$AY$82,4,FALSE)</f>
        <v>0</v>
      </c>
      <c r="H5" s="32">
        <f>VLOOKUP(H$2,Plagioclase!$AV$7:$AY$82,4,FALSE)</f>
        <v>0</v>
      </c>
      <c r="I5" s="32">
        <f>VLOOKUP(I$2,Plagioclase!$AV$7:$AY$82,4,FALSE)</f>
        <v>0</v>
      </c>
      <c r="J5" s="32">
        <f>VLOOKUP(J$2,Plagioclase!$AV$7:$AY$82,4,FALSE)</f>
        <v>0</v>
      </c>
      <c r="K5" s="32">
        <f>VLOOKUP(K$2,Plagioclase!$AV$7:$AY$82,4,FALSE)</f>
        <v>0</v>
      </c>
      <c r="L5" s="32">
        <f>VLOOKUP(L$2,Plagioclase!$AV$7:$AY$82,4,FALSE)</f>
        <v>0</v>
      </c>
      <c r="M5" s="32">
        <f>VLOOKUP(M$2,Plagioclase!$AV$7:$AY$82,4,FALSE)</f>
        <v>0</v>
      </c>
      <c r="N5" s="32">
        <f>VLOOKUP(N$2,Plagioclase!$AV$7:$AY$82,4,FALSE)</f>
        <v>0</v>
      </c>
      <c r="O5" s="32">
        <f>VLOOKUP(O$2,Plagioclase!$AV$7:$AY$82,4,FALSE)</f>
        <v>0</v>
      </c>
    </row>
    <row r="6" spans="1:15" ht="15" customHeight="1">
      <c r="A6" s="36" t="s">
        <v>32</v>
      </c>
      <c r="B6" s="25"/>
      <c r="C6" s="2" t="e">
        <f>VLOOKUP($B6,'Alkali Feldspar'!$AV$7:$AY$16,2,FALSE)</f>
        <v>#N/A</v>
      </c>
      <c r="D6" s="2" t="e">
        <f>VLOOKUP($B6,'Alkali Feldspar'!$AV$7:$AY$16,3,FALSE)</f>
        <v>#N/A</v>
      </c>
      <c r="E6" s="32" t="e">
        <f>VLOOKUP($B6,'Alkali Feldspar'!$AV$7:$AY$16,4,FALSE)</f>
        <v>#N/A</v>
      </c>
      <c r="F6" s="19" t="e">
        <f t="shared" ref="F6:O15" si="0">(-442-3.72*$C$3)/(-0.11+0.1*LN($D6/F$4)-3.27*$C6+0.098*LN($C6)+0.52*(F$3*F$4))</f>
        <v>#N/A</v>
      </c>
      <c r="G6" s="19" t="e">
        <f t="shared" si="0"/>
        <v>#N/A</v>
      </c>
      <c r="H6" s="19" t="e">
        <f t="shared" si="0"/>
        <v>#N/A</v>
      </c>
      <c r="I6" s="19" t="e">
        <f t="shared" si="0"/>
        <v>#N/A</v>
      </c>
      <c r="J6" s="19" t="e">
        <f t="shared" si="0"/>
        <v>#N/A</v>
      </c>
      <c r="K6" s="19" t="e">
        <f t="shared" si="0"/>
        <v>#N/A</v>
      </c>
      <c r="L6" s="19" t="e">
        <f t="shared" si="0"/>
        <v>#N/A</v>
      </c>
      <c r="M6" s="19" t="e">
        <f t="shared" si="0"/>
        <v>#N/A</v>
      </c>
      <c r="N6" s="19" t="e">
        <f t="shared" si="0"/>
        <v>#N/A</v>
      </c>
      <c r="O6" s="19" t="e">
        <f t="shared" si="0"/>
        <v>#N/A</v>
      </c>
    </row>
    <row r="7" spans="1:15">
      <c r="A7" s="36"/>
      <c r="B7" s="25"/>
      <c r="C7" s="2" t="e">
        <f>VLOOKUP($B7,'Alkali Feldspar'!$AV$7:$AY$16,2,FALSE)</f>
        <v>#N/A</v>
      </c>
      <c r="D7" s="2" t="e">
        <f>VLOOKUP($B7,'Alkali Feldspar'!$AV$7:$AY$16,3,FALSE)</f>
        <v>#N/A</v>
      </c>
      <c r="E7" s="32" t="e">
        <f>VLOOKUP($B7,'Alkali Feldspar'!$AV$7:$AY$16,4,FALSE)</f>
        <v>#N/A</v>
      </c>
      <c r="F7" s="19" t="e">
        <f t="shared" si="0"/>
        <v>#N/A</v>
      </c>
      <c r="G7" s="19" t="e">
        <f t="shared" si="0"/>
        <v>#N/A</v>
      </c>
      <c r="H7" s="19" t="e">
        <f t="shared" si="0"/>
        <v>#N/A</v>
      </c>
      <c r="I7" s="19" t="e">
        <f t="shared" si="0"/>
        <v>#N/A</v>
      </c>
      <c r="J7" s="19" t="e">
        <f t="shared" si="0"/>
        <v>#N/A</v>
      </c>
      <c r="K7" s="19" t="e">
        <f t="shared" si="0"/>
        <v>#N/A</v>
      </c>
      <c r="L7" s="19" t="e">
        <f t="shared" si="0"/>
        <v>#N/A</v>
      </c>
      <c r="M7" s="19" t="e">
        <f t="shared" si="0"/>
        <v>#N/A</v>
      </c>
      <c r="N7" s="19" t="e">
        <f t="shared" si="0"/>
        <v>#N/A</v>
      </c>
      <c r="O7" s="19" t="e">
        <f t="shared" si="0"/>
        <v>#N/A</v>
      </c>
    </row>
    <row r="8" spans="1:15">
      <c r="A8" s="36"/>
      <c r="B8" s="25"/>
      <c r="C8" s="2" t="e">
        <f>VLOOKUP($B8,'Alkali Feldspar'!$AV$7:$AY$16,2,FALSE)</f>
        <v>#N/A</v>
      </c>
      <c r="D8" s="2" t="e">
        <f>VLOOKUP($B8,'Alkali Feldspar'!$AV$7:$AY$16,3,FALSE)</f>
        <v>#N/A</v>
      </c>
      <c r="E8" s="32" t="e">
        <f>VLOOKUP($B8,'Alkali Feldspar'!$AV$7:$AY$16,4,FALSE)</f>
        <v>#N/A</v>
      </c>
      <c r="F8" s="19" t="e">
        <f t="shared" si="0"/>
        <v>#N/A</v>
      </c>
      <c r="G8" s="19" t="e">
        <f t="shared" si="0"/>
        <v>#N/A</v>
      </c>
      <c r="H8" s="19" t="e">
        <f t="shared" si="0"/>
        <v>#N/A</v>
      </c>
      <c r="I8" s="19" t="e">
        <f t="shared" si="0"/>
        <v>#N/A</v>
      </c>
      <c r="J8" s="19" t="e">
        <f t="shared" si="0"/>
        <v>#N/A</v>
      </c>
      <c r="K8" s="19" t="e">
        <f t="shared" si="0"/>
        <v>#N/A</v>
      </c>
      <c r="L8" s="19" t="e">
        <f t="shared" si="0"/>
        <v>#N/A</v>
      </c>
      <c r="M8" s="19" t="e">
        <f t="shared" si="0"/>
        <v>#N/A</v>
      </c>
      <c r="N8" s="19" t="e">
        <f t="shared" si="0"/>
        <v>#N/A</v>
      </c>
      <c r="O8" s="19" t="e">
        <f t="shared" si="0"/>
        <v>#N/A</v>
      </c>
    </row>
    <row r="9" spans="1:15">
      <c r="A9" s="36"/>
      <c r="B9" s="25"/>
      <c r="C9" s="2" t="e">
        <f>VLOOKUP($B9,'Alkali Feldspar'!$AV$7:$AY$16,2,FALSE)</f>
        <v>#N/A</v>
      </c>
      <c r="D9" s="2" t="e">
        <f>VLOOKUP($B9,'Alkali Feldspar'!$AV$7:$AY$16,3,FALSE)</f>
        <v>#N/A</v>
      </c>
      <c r="E9" s="32" t="e">
        <f>VLOOKUP($B9,'Alkali Feldspar'!$AV$7:$AY$16,4,FALSE)</f>
        <v>#N/A</v>
      </c>
      <c r="F9" s="19" t="e">
        <f t="shared" si="0"/>
        <v>#N/A</v>
      </c>
      <c r="G9" s="19" t="e">
        <f t="shared" si="0"/>
        <v>#N/A</v>
      </c>
      <c r="H9" s="19" t="e">
        <f t="shared" si="0"/>
        <v>#N/A</v>
      </c>
      <c r="I9" s="19" t="e">
        <f t="shared" si="0"/>
        <v>#N/A</v>
      </c>
      <c r="J9" s="19" t="e">
        <f t="shared" si="0"/>
        <v>#N/A</v>
      </c>
      <c r="K9" s="19" t="e">
        <f t="shared" si="0"/>
        <v>#N/A</v>
      </c>
      <c r="L9" s="19" t="e">
        <f t="shared" si="0"/>
        <v>#N/A</v>
      </c>
      <c r="M9" s="19" t="e">
        <f t="shared" si="0"/>
        <v>#N/A</v>
      </c>
      <c r="N9" s="19" t="e">
        <f t="shared" si="0"/>
        <v>#N/A</v>
      </c>
      <c r="O9" s="19" t="e">
        <f t="shared" si="0"/>
        <v>#N/A</v>
      </c>
    </row>
    <row r="10" spans="1:15" ht="12" customHeight="1">
      <c r="A10" s="36"/>
      <c r="B10" s="25"/>
      <c r="C10" s="2" t="e">
        <f>VLOOKUP($B10,'Alkali Feldspar'!$AV$7:$AY$16,2,FALSE)</f>
        <v>#N/A</v>
      </c>
      <c r="D10" s="2" t="e">
        <f>VLOOKUP($B10,'Alkali Feldspar'!$AV$7:$AY$16,3,FALSE)</f>
        <v>#N/A</v>
      </c>
      <c r="E10" s="32" t="e">
        <f>VLOOKUP($B10,'Alkali Feldspar'!$AV$7:$AY$16,4,FALSE)</f>
        <v>#N/A</v>
      </c>
      <c r="F10" s="19" t="e">
        <f t="shared" si="0"/>
        <v>#N/A</v>
      </c>
      <c r="G10" s="19" t="e">
        <f t="shared" si="0"/>
        <v>#N/A</v>
      </c>
      <c r="H10" s="19" t="e">
        <f t="shared" si="0"/>
        <v>#N/A</v>
      </c>
      <c r="I10" s="19" t="e">
        <f t="shared" si="0"/>
        <v>#N/A</v>
      </c>
      <c r="J10" s="19" t="e">
        <f t="shared" si="0"/>
        <v>#N/A</v>
      </c>
      <c r="K10" s="19" t="e">
        <f t="shared" si="0"/>
        <v>#N/A</v>
      </c>
      <c r="L10" s="19" t="e">
        <f t="shared" si="0"/>
        <v>#N/A</v>
      </c>
      <c r="M10" s="19" t="e">
        <f t="shared" si="0"/>
        <v>#N/A</v>
      </c>
      <c r="N10" s="19" t="e">
        <f t="shared" si="0"/>
        <v>#N/A</v>
      </c>
      <c r="O10" s="19" t="e">
        <f t="shared" si="0"/>
        <v>#N/A</v>
      </c>
    </row>
    <row r="11" spans="1:15">
      <c r="A11" s="36"/>
      <c r="B11" s="25"/>
      <c r="C11" s="2" t="e">
        <f>VLOOKUP($B11,'Alkali Feldspar'!$AV$7:$AY$16,2,FALSE)</f>
        <v>#N/A</v>
      </c>
      <c r="D11" s="2" t="e">
        <f>VLOOKUP($B11,'Alkali Feldspar'!$AV$7:$AY$16,3,FALSE)</f>
        <v>#N/A</v>
      </c>
      <c r="E11" s="32" t="e">
        <f>VLOOKUP($B11,'Alkali Feldspar'!$AV$7:$AY$16,4,FALSE)</f>
        <v>#N/A</v>
      </c>
      <c r="F11" s="19" t="e">
        <f t="shared" si="0"/>
        <v>#N/A</v>
      </c>
      <c r="G11" s="19" t="e">
        <f t="shared" si="0"/>
        <v>#N/A</v>
      </c>
      <c r="H11" s="19" t="e">
        <f t="shared" si="0"/>
        <v>#N/A</v>
      </c>
      <c r="I11" s="19" t="e">
        <f t="shared" si="0"/>
        <v>#N/A</v>
      </c>
      <c r="J11" s="19" t="e">
        <f t="shared" si="0"/>
        <v>#N/A</v>
      </c>
      <c r="K11" s="19" t="e">
        <f t="shared" si="0"/>
        <v>#N/A</v>
      </c>
      <c r="L11" s="19" t="e">
        <f t="shared" si="0"/>
        <v>#N/A</v>
      </c>
      <c r="M11" s="19" t="e">
        <f t="shared" si="0"/>
        <v>#N/A</v>
      </c>
      <c r="N11" s="19" t="e">
        <f t="shared" si="0"/>
        <v>#N/A</v>
      </c>
      <c r="O11" s="19" t="e">
        <f t="shared" si="0"/>
        <v>#N/A</v>
      </c>
    </row>
    <row r="12" spans="1:15">
      <c r="A12" s="36"/>
      <c r="B12" s="25"/>
      <c r="C12" s="2" t="e">
        <f>VLOOKUP($B12,'Alkali Feldspar'!$AV$7:$AY$16,2,FALSE)</f>
        <v>#N/A</v>
      </c>
      <c r="D12" s="2" t="e">
        <f>VLOOKUP($B12,'Alkali Feldspar'!$AV$7:$AY$16,3,FALSE)</f>
        <v>#N/A</v>
      </c>
      <c r="E12" s="32" t="e">
        <f>VLOOKUP($B12,'Alkali Feldspar'!$AV$7:$AY$16,4,FALSE)</f>
        <v>#N/A</v>
      </c>
      <c r="F12" s="19" t="e">
        <f t="shared" si="0"/>
        <v>#N/A</v>
      </c>
      <c r="G12" s="19" t="e">
        <f t="shared" si="0"/>
        <v>#N/A</v>
      </c>
      <c r="H12" s="19" t="e">
        <f t="shared" si="0"/>
        <v>#N/A</v>
      </c>
      <c r="I12" s="19" t="e">
        <f t="shared" si="0"/>
        <v>#N/A</v>
      </c>
      <c r="J12" s="19" t="e">
        <f t="shared" si="0"/>
        <v>#N/A</v>
      </c>
      <c r="K12" s="19" t="e">
        <f t="shared" si="0"/>
        <v>#N/A</v>
      </c>
      <c r="L12" s="19" t="e">
        <f t="shared" si="0"/>
        <v>#N/A</v>
      </c>
      <c r="M12" s="19" t="e">
        <f t="shared" si="0"/>
        <v>#N/A</v>
      </c>
      <c r="N12" s="19" t="e">
        <f t="shared" si="0"/>
        <v>#N/A</v>
      </c>
      <c r="O12" s="19" t="e">
        <f t="shared" si="0"/>
        <v>#N/A</v>
      </c>
    </row>
    <row r="13" spans="1:15">
      <c r="A13" s="36"/>
      <c r="B13" s="25"/>
      <c r="C13" s="2" t="e">
        <f>VLOOKUP($B13,'Alkali Feldspar'!$AV$7:$AY$16,2,FALSE)</f>
        <v>#N/A</v>
      </c>
      <c r="D13" s="2" t="e">
        <f>VLOOKUP($B13,'Alkali Feldspar'!$AV$7:$AY$16,3,FALSE)</f>
        <v>#N/A</v>
      </c>
      <c r="E13" s="32" t="e">
        <f>VLOOKUP($B13,'Alkali Feldspar'!$AV$7:$AY$16,4,FALSE)</f>
        <v>#N/A</v>
      </c>
      <c r="F13" s="19" t="e">
        <f t="shared" si="0"/>
        <v>#N/A</v>
      </c>
      <c r="G13" s="19" t="e">
        <f t="shared" si="0"/>
        <v>#N/A</v>
      </c>
      <c r="H13" s="19" t="e">
        <f t="shared" si="0"/>
        <v>#N/A</v>
      </c>
      <c r="I13" s="19" t="e">
        <f t="shared" si="0"/>
        <v>#N/A</v>
      </c>
      <c r="J13" s="19" t="e">
        <f t="shared" si="0"/>
        <v>#N/A</v>
      </c>
      <c r="K13" s="19" t="e">
        <f t="shared" si="0"/>
        <v>#N/A</v>
      </c>
      <c r="L13" s="19" t="e">
        <f t="shared" si="0"/>
        <v>#N/A</v>
      </c>
      <c r="M13" s="19" t="e">
        <f t="shared" si="0"/>
        <v>#N/A</v>
      </c>
      <c r="N13" s="19" t="e">
        <f t="shared" si="0"/>
        <v>#N/A</v>
      </c>
      <c r="O13" s="19" t="e">
        <f t="shared" si="0"/>
        <v>#N/A</v>
      </c>
    </row>
    <row r="14" spans="1:15" ht="12" customHeight="1">
      <c r="A14" s="17"/>
      <c r="B14" s="25"/>
      <c r="C14" s="2" t="e">
        <f>VLOOKUP($B14,'Alkali Feldspar'!$AV$7:$AY$16,2,FALSE)</f>
        <v>#N/A</v>
      </c>
      <c r="D14" s="2" t="e">
        <f>VLOOKUP($B14,'Alkali Feldspar'!$AV$7:$AY$16,3,FALSE)</f>
        <v>#N/A</v>
      </c>
      <c r="E14" s="32" t="e">
        <f>VLOOKUP($B14,'Alkali Feldspar'!$AV$7:$AY$16,4,FALSE)</f>
        <v>#N/A</v>
      </c>
      <c r="F14" s="19" t="e">
        <f t="shared" si="0"/>
        <v>#N/A</v>
      </c>
      <c r="G14" s="19" t="e">
        <f t="shared" si="0"/>
        <v>#N/A</v>
      </c>
      <c r="H14" s="19" t="e">
        <f t="shared" si="0"/>
        <v>#N/A</v>
      </c>
      <c r="I14" s="19" t="e">
        <f t="shared" si="0"/>
        <v>#N/A</v>
      </c>
      <c r="J14" s="19" t="e">
        <f t="shared" si="0"/>
        <v>#N/A</v>
      </c>
      <c r="K14" s="19" t="e">
        <f t="shared" si="0"/>
        <v>#N/A</v>
      </c>
      <c r="L14" s="19" t="e">
        <f t="shared" si="0"/>
        <v>#N/A</v>
      </c>
      <c r="M14" s="19" t="e">
        <f t="shared" si="0"/>
        <v>#N/A</v>
      </c>
      <c r="N14" s="19" t="e">
        <f t="shared" si="0"/>
        <v>#N/A</v>
      </c>
      <c r="O14" s="19" t="e">
        <f t="shared" si="0"/>
        <v>#N/A</v>
      </c>
    </row>
    <row r="15" spans="1:15">
      <c r="A15" s="17"/>
      <c r="B15" s="25"/>
      <c r="C15" s="2" t="e">
        <f>VLOOKUP($B15,'Alkali Feldspar'!$AV$7:$AY$16,2,FALSE)</f>
        <v>#N/A</v>
      </c>
      <c r="D15" s="2" t="e">
        <f>VLOOKUP($B15,'Alkali Feldspar'!$AV$7:$AY$16,3,FALSE)</f>
        <v>#N/A</v>
      </c>
      <c r="E15" s="32" t="e">
        <f>VLOOKUP($B15,'Alkali Feldspar'!$AV$7:$AY$16,4,FALSE)</f>
        <v>#N/A</v>
      </c>
      <c r="F15" s="19" t="e">
        <f t="shared" si="0"/>
        <v>#N/A</v>
      </c>
      <c r="G15" s="19" t="e">
        <f t="shared" si="0"/>
        <v>#N/A</v>
      </c>
      <c r="H15" s="19" t="e">
        <f t="shared" si="0"/>
        <v>#N/A</v>
      </c>
      <c r="I15" s="19" t="e">
        <f t="shared" si="0"/>
        <v>#N/A</v>
      </c>
      <c r="J15" s="19" t="e">
        <f t="shared" si="0"/>
        <v>#N/A</v>
      </c>
      <c r="K15" s="19" t="e">
        <f t="shared" si="0"/>
        <v>#N/A</v>
      </c>
      <c r="L15" s="19" t="e">
        <f t="shared" si="0"/>
        <v>#N/A</v>
      </c>
      <c r="M15" s="19" t="e">
        <f t="shared" si="0"/>
        <v>#N/A</v>
      </c>
      <c r="N15" s="19" t="e">
        <f t="shared" si="0"/>
        <v>#N/A</v>
      </c>
      <c r="O15" s="19" t="e">
        <f t="shared" si="0"/>
        <v>#N/A</v>
      </c>
    </row>
  </sheetData>
  <sortState columnSort="1" ref="F2:AJ36">
    <sortCondition ref="F3:AJ3"/>
  </sortState>
  <mergeCells count="1">
    <mergeCell ref="A6:A13"/>
  </mergeCells>
  <phoneticPr fontId="10" type="noConversion"/>
  <conditionalFormatting sqref="F6:O15">
    <cfRule type="colorScale" priority="1">
      <colorScale>
        <cfvo type="num" val="600"/>
        <cfvo type="num" val="900"/>
        <cfvo type="num" val="1200"/>
        <color rgb="FF0000FF"/>
        <color rgb="FFFF0000"/>
        <color rgb="FFFFFF00"/>
      </colorScale>
    </cfRule>
  </conditionalFormatting>
  <printOptions horizontalCentered="1" verticalCentered="1"/>
  <pageMargins left="0.25" right="0.25" top="0.25" bottom="0.25" header="0.5" footer="0.5"/>
  <pageSetup scale="54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Plagioclase</vt:lpstr>
      <vt:lpstr>Alkali Feldspar</vt:lpstr>
      <vt:lpstr>Putirka (2008) 27b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Hora</dc:creator>
  <cp:lastModifiedBy>John Hora</cp:lastModifiedBy>
  <cp:lastPrinted>2012-08-31T17:09:27Z</cp:lastPrinted>
  <dcterms:created xsi:type="dcterms:W3CDTF">2012-08-20T08:59:14Z</dcterms:created>
  <dcterms:modified xsi:type="dcterms:W3CDTF">2013-02-11T08:57:29Z</dcterms:modified>
</cp:coreProperties>
</file>