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ionemaria\Downloads\"/>
    </mc:Choice>
  </mc:AlternateContent>
  <bookViews>
    <workbookView xWindow="0" yWindow="0" windowWidth="20490" windowHeight="7530" tabRatio="726"/>
  </bookViews>
  <sheets>
    <sheet name="Basketball Game Sales" sheetId="1" r:id="rId1"/>
    <sheet name="Calories" sheetId="3" r:id="rId2"/>
    <sheet name="Pivot" sheetId="9" r:id="rId3"/>
    <sheet name="Fee Schedule" sheetId="4" r:id="rId4"/>
    <sheet name="Revenue By Item" sheetId="6" r:id="rId5"/>
  </sheets>
  <definedNames>
    <definedName name="_xlnm._FilterDatabase" localSheetId="0" hidden="1">'Basketball Game Sales'!$A$1:$F$200</definedName>
    <definedName name="solver_adj" localSheetId="0" hidden="1">'Basketball Game Sales'!$H$2:$H$200</definedName>
    <definedName name="solver_adj" localSheetId="1" hidden="1">Calories!$C$2:$C$15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'Basketball Game Sales'!$H$2:$H$200</definedName>
    <definedName name="solver_lhs1" localSheetId="1" hidden="1">Calories!$C$2:$C$15</definedName>
    <definedName name="solver_lhs10" localSheetId="0" hidden="1">'Basketball Game Sales'!$N$202</definedName>
    <definedName name="solver_lhs11" localSheetId="0" hidden="1">'Basketball Game Sales'!$N$202</definedName>
    <definedName name="solver_lhs2" localSheetId="0" hidden="1">'Basketball Game Sales'!$H$2:$H$200</definedName>
    <definedName name="solver_lhs2" localSheetId="1" hidden="1">Calories!$C$2:$C$15</definedName>
    <definedName name="solver_lhs3" localSheetId="0" hidden="1">'Basketball Game Sales'!$J$202</definedName>
    <definedName name="solver_lhs3" localSheetId="1" hidden="1">Calories!$D$17</definedName>
    <definedName name="solver_lhs4" localSheetId="0" hidden="1">'Basketball Game Sales'!$K$202</definedName>
    <definedName name="solver_lhs5" localSheetId="0" hidden="1">'Basketball Game Sales'!$M$204</definedName>
    <definedName name="solver_lhs6" localSheetId="0" hidden="1">'Basketball Game Sales'!$N$202</definedName>
    <definedName name="solver_lhs7" localSheetId="0" hidden="1">'Basketball Game Sales'!$N$202</definedName>
    <definedName name="solver_lhs8" localSheetId="0" hidden="1">'Basketball Game Sales'!$N$202</definedName>
    <definedName name="solver_lhs9" localSheetId="0" hidden="1">'Basketball Game Sales'!$N$202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6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'Basketball Game Sales'!$J$202</definedName>
    <definedName name="solver_opt" localSheetId="1" hidden="1">Calories!$D$17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4</definedName>
    <definedName name="solver_rel1" localSheetId="1" hidden="1">1</definedName>
    <definedName name="solver_rel10" localSheetId="0" hidden="1">3</definedName>
    <definedName name="solver_rel11" localSheetId="0" hidden="1">3</definedName>
    <definedName name="solver_rel2" localSheetId="0" hidden="1">3</definedName>
    <definedName name="solver_rel2" localSheetId="1" hidden="1">4</definedName>
    <definedName name="solver_rel3" localSheetId="0" hidden="1">3</definedName>
    <definedName name="solver_rel3" localSheetId="1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integer</definedName>
    <definedName name="solver_rhs1" localSheetId="1" hidden="1">5</definedName>
    <definedName name="solver_rhs10" localSheetId="0" hidden="1">1</definedName>
    <definedName name="solver_rhs11" localSheetId="0" hidden="1">1</definedName>
    <definedName name="solver_rhs2" localSheetId="0" hidden="1">0</definedName>
    <definedName name="solver_rhs2" localSheetId="1" hidden="1">integer</definedName>
    <definedName name="solver_rhs3" localSheetId="0" hidden="1">2400</definedName>
    <definedName name="solver_rhs3" localSheetId="1" hidden="1">1800</definedName>
    <definedName name="solver_rhs4" localSheetId="0" hidden="1">1</definedName>
    <definedName name="solver_rhs5" localSheetId="0" hidden="1">1</definedName>
    <definedName name="solver_rhs6" localSheetId="0" hidden="1">1</definedName>
    <definedName name="solver_rhs7" localSheetId="0" hidden="1">1</definedName>
    <definedName name="solver_rhs8" localSheetId="0" hidden="1">1</definedName>
    <definedName name="solver_rhs9" localSheetId="0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71027" concurrentCalc="0"/>
  <pivotCaches>
    <pivotCache cacheId="0" r:id="rId6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1" l="1"/>
  <c r="L2" i="1"/>
  <c r="M2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2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N200" i="1"/>
  <c r="K200" i="1"/>
  <c r="N202" i="1"/>
  <c r="M202" i="1"/>
  <c r="K20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2" i="1"/>
  <c r="I20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2" i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7" i="3"/>
  <c r="F2" i="1"/>
  <c r="B21" i="3"/>
  <c r="B20" i="3"/>
  <c r="B19" i="3"/>
  <c r="B18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" i="1"/>
  <c r="D2" i="6" a="1"/>
  <c r="D2" i="6"/>
  <c r="F3" i="1"/>
  <c r="F4" i="1"/>
  <c r="F5" i="1"/>
  <c r="F6" i="1"/>
  <c r="F7" i="1"/>
  <c r="F150" i="1"/>
  <c r="F9" i="1"/>
  <c r="F10" i="1"/>
  <c r="F11" i="1"/>
  <c r="F12" i="1"/>
  <c r="F13" i="1"/>
  <c r="F14" i="1"/>
  <c r="F84" i="1"/>
  <c r="F16" i="1"/>
  <c r="F17" i="1"/>
  <c r="F18" i="1"/>
  <c r="F19" i="1"/>
  <c r="F20" i="1"/>
  <c r="F21" i="1"/>
  <c r="F22" i="1"/>
  <c r="F23" i="1"/>
  <c r="F24" i="1"/>
  <c r="F25" i="1"/>
  <c r="F26" i="1"/>
  <c r="F8" i="1"/>
  <c r="F28" i="1"/>
  <c r="F29" i="1"/>
  <c r="F30" i="1"/>
  <c r="F89" i="1"/>
  <c r="F32" i="1"/>
  <c r="F33" i="1"/>
  <c r="F156" i="1"/>
  <c r="F35" i="1"/>
  <c r="F36" i="1"/>
  <c r="F37" i="1"/>
  <c r="F38" i="1"/>
  <c r="F39" i="1"/>
  <c r="F40" i="1"/>
  <c r="F164" i="1"/>
  <c r="F42" i="1"/>
  <c r="F43" i="1"/>
  <c r="F44" i="1"/>
  <c r="F45" i="1"/>
  <c r="F46" i="1"/>
  <c r="F47" i="1"/>
  <c r="F15" i="1"/>
  <c r="F49" i="1"/>
  <c r="F50" i="1"/>
  <c r="F51" i="1"/>
  <c r="F52" i="1"/>
  <c r="F53" i="1"/>
  <c r="F54" i="1"/>
  <c r="F55" i="1"/>
  <c r="F91" i="1"/>
  <c r="F57" i="1"/>
  <c r="F58" i="1"/>
  <c r="F59" i="1"/>
  <c r="F60" i="1"/>
  <c r="F61" i="1"/>
  <c r="F62" i="1"/>
  <c r="F63" i="1"/>
  <c r="F64" i="1"/>
  <c r="F65" i="1"/>
  <c r="F66" i="1"/>
  <c r="F166" i="1"/>
  <c r="F68" i="1"/>
  <c r="F69" i="1"/>
  <c r="F70" i="1"/>
  <c r="F169" i="1"/>
  <c r="F72" i="1"/>
  <c r="F73" i="1"/>
  <c r="F74" i="1"/>
  <c r="F75" i="1"/>
  <c r="F76" i="1"/>
  <c r="F77" i="1"/>
  <c r="F78" i="1"/>
  <c r="F79" i="1"/>
  <c r="F80" i="1"/>
  <c r="F175" i="1"/>
  <c r="F82" i="1"/>
  <c r="F83" i="1"/>
  <c r="F27" i="1"/>
  <c r="F85" i="1"/>
  <c r="F86" i="1"/>
  <c r="F87" i="1"/>
  <c r="F88" i="1"/>
  <c r="F98" i="1"/>
  <c r="F90" i="1"/>
  <c r="F103" i="1"/>
  <c r="F92" i="1"/>
  <c r="F93" i="1"/>
  <c r="F94" i="1"/>
  <c r="F95" i="1"/>
  <c r="F96" i="1"/>
  <c r="F97" i="1"/>
  <c r="F111" i="1"/>
  <c r="F99" i="1"/>
  <c r="F100" i="1"/>
  <c r="F101" i="1"/>
  <c r="F102" i="1"/>
  <c r="F31" i="1"/>
  <c r="F104" i="1"/>
  <c r="F105" i="1"/>
  <c r="F106" i="1"/>
  <c r="F107" i="1"/>
  <c r="F108" i="1"/>
  <c r="F109" i="1"/>
  <c r="F110" i="1"/>
  <c r="F34" i="1"/>
  <c r="F112" i="1"/>
  <c r="F113" i="1"/>
  <c r="F114" i="1"/>
  <c r="F115" i="1"/>
  <c r="F116" i="1"/>
  <c r="F117" i="1"/>
  <c r="F118" i="1"/>
  <c r="F41" i="1"/>
  <c r="F120" i="1"/>
  <c r="F121" i="1"/>
  <c r="F122" i="1"/>
  <c r="F123" i="1"/>
  <c r="F48" i="1"/>
  <c r="F125" i="1"/>
  <c r="F126" i="1"/>
  <c r="F119" i="1"/>
  <c r="F128" i="1"/>
  <c r="F129" i="1"/>
  <c r="F130" i="1"/>
  <c r="F131" i="1"/>
  <c r="F17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24" i="1"/>
  <c r="F151" i="1"/>
  <c r="F152" i="1"/>
  <c r="F153" i="1"/>
  <c r="F154" i="1"/>
  <c r="F155" i="1"/>
  <c r="F177" i="1"/>
  <c r="F157" i="1"/>
  <c r="F158" i="1"/>
  <c r="F159" i="1"/>
  <c r="F160" i="1"/>
  <c r="F161" i="1"/>
  <c r="F162" i="1"/>
  <c r="F163" i="1"/>
  <c r="F56" i="1"/>
  <c r="F165" i="1"/>
  <c r="F127" i="1"/>
  <c r="F167" i="1"/>
  <c r="F168" i="1"/>
  <c r="F67" i="1"/>
  <c r="F170" i="1"/>
  <c r="F171" i="1"/>
  <c r="F172" i="1"/>
  <c r="F173" i="1"/>
  <c r="F174" i="1"/>
  <c r="F179" i="1"/>
  <c r="F71" i="1"/>
  <c r="F81" i="1"/>
  <c r="F178" i="1"/>
  <c r="F132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</calcChain>
</file>

<file path=xl/sharedStrings.xml><?xml version="1.0" encoding="utf-8"?>
<sst xmlns="http://schemas.openxmlformats.org/spreadsheetml/2006/main" count="485" uniqueCount="43">
  <si>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</si>
  <si>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</si>
  <si>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</si>
  <si>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</si>
  <si>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</si>
  <si>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</si>
  <si>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</si>
  <si>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</si>
  <si>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</si>
  <si>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</si>
  <si>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</si>
  <si>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</si>
  <si>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</si>
  <si>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</si>
  <si>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</si>
  <si>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</si>
  <si>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</si>
  <si>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</si>
  <si>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</si>
  <si>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</si>
  <si>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</si>
  <si>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</si>
  <si>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</si>
  <si>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</si>
  <si>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</si>
  <si>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</si>
  <si>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</si>
  <si>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</si>
  <si>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</si>
  <si>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</si>
  <si>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</si>
  <si>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</si>
  <si>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</si>
  <si>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</si>
  <si>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num servings</t>
  </si>
  <si>
    <t>calories consumed</t>
  </si>
  <si>
    <t>Meal price</t>
  </si>
  <si>
    <t>Num item</t>
  </si>
  <si>
    <t>Total Hot Foods</t>
  </si>
  <si>
    <t>Total Frozen Treats</t>
  </si>
  <si>
    <t>Total Candy</t>
  </si>
  <si>
    <t>Total Beverages</t>
  </si>
  <si>
    <t>Number of desserts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</si>
</sst>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9" fontId="0" fillId="0" borderId="0" xfId="2" applyFont="1"/>
    <xf numFmtId="164" fontId="0" fillId="0" borderId="0" xfId="1" applyFont="1"/>
    <xf numFmtId="0" fontId="0" fillId="0" borderId="1" xfId="0" applyBorder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1">
                <a:alpha val="57000"/>
              </a:schemeClr>
            </a:soli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75-4531-9474-C396795BF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193376"/>
        <c:axId val="159197904"/>
      </c:barChart>
      <c:catAx>
        <c:axId val="15919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7904"/>
        <c:crosses val="autoZero"/>
        <c:auto val="1"/>
        <c:lblAlgn val="ctr"/>
        <c:lblOffset val="100"/>
        <c:noMultiLvlLbl val="0"/>
      </c:catAx>
      <c:valAx>
        <c:axId val="15919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0</xdr:row>
      <xdr:rowOff>79375</xdr:rowOff>
    </xdr:from>
    <xdr:to>
      <xdr:col>15</xdr:col>
      <xdr:colOff>142875</xdr:colOff>
      <xdr:row>20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16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16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164" showAll="0"/>
    <pivotField numFmtId="9" showAll="0"/>
    <pivotField numFmtId="16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"/>
  <sheetViews>
    <sheetView tabSelected="1" topLeftCell="B1" workbookViewId="0">
      <pane ySplit="1" topLeftCell="A185" activePane="bottomLeft" state="frozen"/>
      <selection pane="bottomLeft" activeCell="O3" sqref="O3"/>
    </sheetView>
  </sheetViews>
  <sheetFormatPr defaultColWidth="11" defaultRowHeight="15.75" x14ac:dyDescent="0.25"/>
  <cols>
    <col min="1" max="1" width="20.375" bestFit="1" customWidth="1"/>
    <col min="5" max="5" width="11.375" bestFit="1" customWidth="1"/>
    <col min="6" max="6" width="10.87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  <c r="H1" t="s">
        <v>37</v>
      </c>
      <c r="I1" s="2" t="s">
        <v>36</v>
      </c>
      <c r="J1" t="s">
        <v>25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 spans="1:15" x14ac:dyDescent="0.25">
      <c r="A2" t="s">
        <v>10</v>
      </c>
      <c r="B2" t="s">
        <v>16</v>
      </c>
      <c r="C2" s="2">
        <v>4</v>
      </c>
      <c r="D2" s="1">
        <v>0.5</v>
      </c>
      <c r="E2" s="4">
        <f>C2*D2</f>
        <v>2</v>
      </c>
      <c r="F2">
        <f>VLOOKUP(A2,Calories!$A$1:$B$15,2,FALSE)</f>
        <v>200</v>
      </c>
      <c r="H2">
        <v>3</v>
      </c>
      <c r="I2" s="2">
        <f>(H2*C2)</f>
        <v>12</v>
      </c>
      <c r="J2">
        <f>(H2*F2)</f>
        <v>600</v>
      </c>
      <c r="K2">
        <f t="shared" ref="K2:K65" si="0">H2*COUNTIF(B2, "Hot Food")</f>
        <v>0</v>
      </c>
      <c r="L2">
        <f t="shared" ref="L2:L65" si="1">H2 * COUNTIF(B2, "Frozen Treats")</f>
        <v>0</v>
      </c>
      <c r="M2">
        <f t="shared" ref="M2:M65" si="2">H2*COUNTIF(B2, "Candy")</f>
        <v>0</v>
      </c>
      <c r="N2">
        <f t="shared" ref="N2:N65" si="3">H2*COUNTIF(B2,"Beverages")</f>
        <v>3</v>
      </c>
      <c r="O2">
        <f>SUM(L2:M200)</f>
        <v>1</v>
      </c>
    </row>
    <row r="3" spans="1:15" x14ac:dyDescent="0.25">
      <c r="A3" t="s">
        <v>8</v>
      </c>
      <c r="B3" t="s">
        <v>5</v>
      </c>
      <c r="C3" s="2">
        <v>3</v>
      </c>
      <c r="D3" s="1">
        <v>0.66666666666666663</v>
      </c>
      <c r="E3" s="4">
        <f t="shared" ref="E3:E66" si="4">C3*D3</f>
        <v>2</v>
      </c>
      <c r="F3">
        <f>VLOOKUP(A3,Calories!$A$1:$B$15,2,FALSE)</f>
        <v>320</v>
      </c>
      <c r="H3">
        <v>0</v>
      </c>
      <c r="I3" s="2">
        <f t="shared" ref="I3:I66" si="5">(H3*C3)</f>
        <v>0</v>
      </c>
      <c r="J3">
        <f t="shared" ref="J3:J66" si="6">(H3*F3)</f>
        <v>0</v>
      </c>
      <c r="K3">
        <f t="shared" si="0"/>
        <v>0</v>
      </c>
      <c r="L3">
        <f t="shared" si="1"/>
        <v>0</v>
      </c>
      <c r="M3">
        <f t="shared" si="2"/>
        <v>0</v>
      </c>
      <c r="N3">
        <f t="shared" si="3"/>
        <v>0</v>
      </c>
    </row>
    <row r="4" spans="1:15" x14ac:dyDescent="0.25">
      <c r="A4" t="s">
        <v>9</v>
      </c>
      <c r="B4" t="s">
        <v>5</v>
      </c>
      <c r="C4" s="2">
        <v>5</v>
      </c>
      <c r="D4" s="1">
        <v>0.8</v>
      </c>
      <c r="E4" s="4">
        <f t="shared" si="4"/>
        <v>4</v>
      </c>
      <c r="F4">
        <f>VLOOKUP(A4,Calories!$A$1:$B$15,2,FALSE)</f>
        <v>500</v>
      </c>
      <c r="H4">
        <v>3</v>
      </c>
      <c r="I4" s="2">
        <f t="shared" si="5"/>
        <v>15</v>
      </c>
      <c r="J4">
        <f t="shared" si="6"/>
        <v>1500</v>
      </c>
      <c r="K4">
        <f t="shared" si="0"/>
        <v>3</v>
      </c>
      <c r="L4">
        <f t="shared" si="1"/>
        <v>0</v>
      </c>
      <c r="M4">
        <f t="shared" si="2"/>
        <v>0</v>
      </c>
      <c r="N4">
        <f t="shared" si="3"/>
        <v>0</v>
      </c>
    </row>
    <row r="5" spans="1:15" x14ac:dyDescent="0.25">
      <c r="A5" t="s">
        <v>7</v>
      </c>
      <c r="B5" t="s">
        <v>5</v>
      </c>
      <c r="C5" s="2">
        <v>2</v>
      </c>
      <c r="D5" s="1">
        <v>0.25</v>
      </c>
      <c r="E5" s="4">
        <f t="shared" si="4"/>
        <v>0.5</v>
      </c>
      <c r="F5">
        <f>VLOOKUP(A5,Calories!$A$1:$B$15,2,FALSE)</f>
        <v>480</v>
      </c>
      <c r="H5">
        <v>0</v>
      </c>
      <c r="I5" s="2">
        <f t="shared" si="5"/>
        <v>0</v>
      </c>
      <c r="J5">
        <f t="shared" si="6"/>
        <v>0</v>
      </c>
      <c r="K5">
        <f t="shared" si="0"/>
        <v>0</v>
      </c>
      <c r="L5">
        <f t="shared" si="1"/>
        <v>0</v>
      </c>
      <c r="M5">
        <f t="shared" si="2"/>
        <v>0</v>
      </c>
      <c r="N5">
        <f t="shared" si="3"/>
        <v>0</v>
      </c>
    </row>
    <row r="6" spans="1:15" x14ac:dyDescent="0.25">
      <c r="A6" t="s">
        <v>12</v>
      </c>
      <c r="B6" t="s">
        <v>16</v>
      </c>
      <c r="C6" s="2">
        <v>3</v>
      </c>
      <c r="D6" s="1">
        <v>0.83333333333333337</v>
      </c>
      <c r="E6" s="4">
        <f t="shared" si="4"/>
        <v>2.5</v>
      </c>
      <c r="F6">
        <f>VLOOKUP(A6,Calories!$A$1:$B$15,2,FALSE)</f>
        <v>0</v>
      </c>
      <c r="H6">
        <v>0</v>
      </c>
      <c r="I6" s="2">
        <f t="shared" si="5"/>
        <v>0</v>
      </c>
      <c r="J6">
        <f t="shared" si="6"/>
        <v>0</v>
      </c>
      <c r="K6">
        <f t="shared" si="0"/>
        <v>0</v>
      </c>
      <c r="L6">
        <f t="shared" si="1"/>
        <v>0</v>
      </c>
      <c r="M6">
        <f t="shared" si="2"/>
        <v>0</v>
      </c>
      <c r="N6">
        <f t="shared" si="3"/>
        <v>0</v>
      </c>
    </row>
    <row r="7" spans="1:15" x14ac:dyDescent="0.25">
      <c r="A7" t="s">
        <v>4</v>
      </c>
      <c r="B7" t="s">
        <v>5</v>
      </c>
      <c r="C7" s="2">
        <v>1.5</v>
      </c>
      <c r="D7" s="1">
        <v>0.66666666666666663</v>
      </c>
      <c r="E7" s="4">
        <f t="shared" si="4"/>
        <v>1</v>
      </c>
      <c r="F7">
        <f>VLOOKUP(A7,Calories!$A$1:$B$15,2,FALSE)</f>
        <v>265</v>
      </c>
      <c r="H7">
        <v>0</v>
      </c>
      <c r="I7" s="2">
        <f t="shared" si="5"/>
        <v>0</v>
      </c>
      <c r="J7">
        <f t="shared" si="6"/>
        <v>0</v>
      </c>
      <c r="K7">
        <f t="shared" si="0"/>
        <v>0</v>
      </c>
      <c r="L7">
        <f t="shared" si="1"/>
        <v>0</v>
      </c>
      <c r="M7">
        <f t="shared" si="2"/>
        <v>0</v>
      </c>
      <c r="N7">
        <f t="shared" si="3"/>
        <v>0</v>
      </c>
    </row>
    <row r="8" spans="1:15" x14ac:dyDescent="0.25">
      <c r="A8" t="s">
        <v>19</v>
      </c>
      <c r="B8" t="s">
        <v>21</v>
      </c>
      <c r="C8" s="2">
        <v>3</v>
      </c>
      <c r="D8" s="1">
        <v>0.5</v>
      </c>
      <c r="E8" s="4">
        <f t="shared" si="4"/>
        <v>1.5</v>
      </c>
      <c r="F8">
        <f>VLOOKUP(A8,Calories!$A$1:$B$15,2,FALSE)</f>
        <v>300</v>
      </c>
      <c r="H8">
        <v>1</v>
      </c>
      <c r="I8" s="2">
        <f t="shared" si="5"/>
        <v>3</v>
      </c>
      <c r="J8">
        <f t="shared" si="6"/>
        <v>300</v>
      </c>
      <c r="K8">
        <f t="shared" si="0"/>
        <v>0</v>
      </c>
      <c r="L8">
        <f>H8 * COUNTIF(B8, "Frozen Treats")</f>
        <v>1</v>
      </c>
      <c r="M8">
        <f t="shared" si="2"/>
        <v>0</v>
      </c>
      <c r="N8">
        <f t="shared" si="3"/>
        <v>0</v>
      </c>
    </row>
    <row r="9" spans="1:15" x14ac:dyDescent="0.25">
      <c r="A9" t="s">
        <v>11</v>
      </c>
      <c r="B9" t="s">
        <v>16</v>
      </c>
      <c r="C9" s="2">
        <v>2.5</v>
      </c>
      <c r="D9" s="1">
        <v>0.8</v>
      </c>
      <c r="E9" s="4">
        <f t="shared" si="4"/>
        <v>2</v>
      </c>
      <c r="F9">
        <f>VLOOKUP(A9,Calories!$A$1:$B$15,2,FALSE)</f>
        <v>120</v>
      </c>
      <c r="H9">
        <v>0</v>
      </c>
      <c r="I9" s="2">
        <f t="shared" si="5"/>
        <v>0</v>
      </c>
      <c r="J9">
        <f t="shared" si="6"/>
        <v>0</v>
      </c>
      <c r="K9">
        <f t="shared" si="0"/>
        <v>0</v>
      </c>
      <c r="L9">
        <f t="shared" si="1"/>
        <v>0</v>
      </c>
      <c r="M9">
        <f t="shared" si="2"/>
        <v>0</v>
      </c>
      <c r="N9">
        <f t="shared" si="3"/>
        <v>0</v>
      </c>
    </row>
    <row r="10" spans="1:15" x14ac:dyDescent="0.25">
      <c r="A10" t="s">
        <v>14</v>
      </c>
      <c r="B10" t="s">
        <v>17</v>
      </c>
      <c r="C10" s="2">
        <v>2</v>
      </c>
      <c r="D10" s="1">
        <v>0.75</v>
      </c>
      <c r="E10" s="4">
        <f t="shared" si="4"/>
        <v>1.5</v>
      </c>
      <c r="F10">
        <f>VLOOKUP(A10,Calories!$A$1:$B$15,2,FALSE)</f>
        <v>255</v>
      </c>
      <c r="H10">
        <v>0</v>
      </c>
      <c r="I10" s="2">
        <f t="shared" si="5"/>
        <v>0</v>
      </c>
      <c r="J10">
        <f t="shared" si="6"/>
        <v>0</v>
      </c>
      <c r="K10">
        <f t="shared" si="0"/>
        <v>0</v>
      </c>
      <c r="L10">
        <f t="shared" si="1"/>
        <v>0</v>
      </c>
      <c r="M10">
        <f t="shared" si="2"/>
        <v>0</v>
      </c>
      <c r="N10">
        <f t="shared" si="3"/>
        <v>0</v>
      </c>
    </row>
    <row r="11" spans="1:15" x14ac:dyDescent="0.25">
      <c r="A11" t="s">
        <v>8</v>
      </c>
      <c r="B11" t="s">
        <v>5</v>
      </c>
      <c r="C11" s="2">
        <v>3</v>
      </c>
      <c r="D11" s="1">
        <v>0.66666666666666663</v>
      </c>
      <c r="E11" s="4">
        <f t="shared" si="4"/>
        <v>2</v>
      </c>
      <c r="F11">
        <f>VLOOKUP(A11,Calories!$A$1:$B$15,2,FALSE)</f>
        <v>320</v>
      </c>
      <c r="H11">
        <v>0</v>
      </c>
      <c r="I11" s="2">
        <f t="shared" si="5"/>
        <v>0</v>
      </c>
      <c r="J11">
        <f t="shared" si="6"/>
        <v>0</v>
      </c>
      <c r="K11">
        <f t="shared" si="0"/>
        <v>0</v>
      </c>
      <c r="L11">
        <f t="shared" si="1"/>
        <v>0</v>
      </c>
      <c r="M11">
        <f t="shared" si="2"/>
        <v>0</v>
      </c>
      <c r="N11">
        <f t="shared" si="3"/>
        <v>0</v>
      </c>
    </row>
    <row r="12" spans="1:15" x14ac:dyDescent="0.25">
      <c r="A12" t="s">
        <v>10</v>
      </c>
      <c r="B12" t="s">
        <v>16</v>
      </c>
      <c r="C12" s="2">
        <v>4</v>
      </c>
      <c r="D12" s="1">
        <v>0.5</v>
      </c>
      <c r="E12" s="4">
        <f t="shared" si="4"/>
        <v>2</v>
      </c>
      <c r="F12">
        <f>VLOOKUP(A12,Calories!$A$1:$B$15,2,FALSE)</f>
        <v>200</v>
      </c>
      <c r="H12">
        <v>0</v>
      </c>
      <c r="I12" s="2">
        <f t="shared" si="5"/>
        <v>0</v>
      </c>
      <c r="J12">
        <f t="shared" si="6"/>
        <v>0</v>
      </c>
      <c r="K12">
        <f t="shared" si="0"/>
        <v>0</v>
      </c>
      <c r="L12">
        <f t="shared" si="1"/>
        <v>0</v>
      </c>
      <c r="M12">
        <f t="shared" si="2"/>
        <v>0</v>
      </c>
      <c r="N12">
        <f t="shared" si="3"/>
        <v>0</v>
      </c>
    </row>
    <row r="13" spans="1:15" x14ac:dyDescent="0.25">
      <c r="A13" t="s">
        <v>4</v>
      </c>
      <c r="B13" t="s">
        <v>5</v>
      </c>
      <c r="C13" s="2">
        <v>1.5</v>
      </c>
      <c r="D13" s="1">
        <v>0.66666666666666663</v>
      </c>
      <c r="E13" s="4">
        <f t="shared" si="4"/>
        <v>1</v>
      </c>
      <c r="F13">
        <f>VLOOKUP(A13,Calories!$A$1:$B$15,2,FALSE)</f>
        <v>265</v>
      </c>
      <c r="H13">
        <v>0</v>
      </c>
      <c r="I13" s="2">
        <f t="shared" si="5"/>
        <v>0</v>
      </c>
      <c r="J13">
        <f t="shared" si="6"/>
        <v>0</v>
      </c>
      <c r="K13">
        <f t="shared" si="0"/>
        <v>0</v>
      </c>
      <c r="L13">
        <f t="shared" si="1"/>
        <v>0</v>
      </c>
      <c r="M13">
        <f t="shared" si="2"/>
        <v>0</v>
      </c>
      <c r="N13">
        <f t="shared" si="3"/>
        <v>0</v>
      </c>
    </row>
    <row r="14" spans="1:15" x14ac:dyDescent="0.25">
      <c r="A14" t="s">
        <v>13</v>
      </c>
      <c r="B14" t="s">
        <v>17</v>
      </c>
      <c r="C14" s="2">
        <v>2</v>
      </c>
      <c r="D14" s="1">
        <v>0.5</v>
      </c>
      <c r="E14" s="4">
        <f t="shared" si="4"/>
        <v>1</v>
      </c>
      <c r="F14">
        <f>VLOOKUP(A14,Calories!$A$1:$B$15,2,FALSE)</f>
        <v>280</v>
      </c>
      <c r="H14">
        <v>0</v>
      </c>
      <c r="I14" s="2">
        <f t="shared" si="5"/>
        <v>0</v>
      </c>
      <c r="J14">
        <f t="shared" si="6"/>
        <v>0</v>
      </c>
      <c r="K14">
        <f t="shared" si="0"/>
        <v>0</v>
      </c>
      <c r="L14">
        <f t="shared" si="1"/>
        <v>0</v>
      </c>
      <c r="M14">
        <f t="shared" si="2"/>
        <v>0</v>
      </c>
      <c r="N14">
        <f t="shared" si="3"/>
        <v>0</v>
      </c>
    </row>
    <row r="15" spans="1:15" x14ac:dyDescent="0.25">
      <c r="A15" t="s">
        <v>19</v>
      </c>
      <c r="B15" t="s">
        <v>21</v>
      </c>
      <c r="C15" s="2">
        <v>3</v>
      </c>
      <c r="D15" s="1">
        <v>0.5</v>
      </c>
      <c r="E15" s="4">
        <f t="shared" si="4"/>
        <v>1.5</v>
      </c>
      <c r="F15">
        <f>VLOOKUP(A15,Calories!$A$1:$B$15,2,FALSE)</f>
        <v>300</v>
      </c>
      <c r="H15">
        <v>0</v>
      </c>
      <c r="I15" s="2">
        <f t="shared" si="5"/>
        <v>0</v>
      </c>
      <c r="J15">
        <f t="shared" si="6"/>
        <v>0</v>
      </c>
      <c r="K15">
        <f t="shared" si="0"/>
        <v>0</v>
      </c>
      <c r="L15">
        <f t="shared" si="1"/>
        <v>0</v>
      </c>
      <c r="M15">
        <f t="shared" si="2"/>
        <v>0</v>
      </c>
      <c r="N15">
        <f t="shared" si="3"/>
        <v>0</v>
      </c>
    </row>
    <row r="16" spans="1:15" x14ac:dyDescent="0.25">
      <c r="A16" t="s">
        <v>6</v>
      </c>
      <c r="B16" t="s">
        <v>5</v>
      </c>
      <c r="C16" s="2">
        <v>3</v>
      </c>
      <c r="D16" s="1">
        <v>0.5</v>
      </c>
      <c r="E16" s="4">
        <f t="shared" si="4"/>
        <v>1.5</v>
      </c>
      <c r="F16">
        <f>VLOOKUP(A16,Calories!$A$1:$B$15,2,FALSE)</f>
        <v>560</v>
      </c>
      <c r="H16">
        <v>0</v>
      </c>
      <c r="I16" s="2">
        <f t="shared" si="5"/>
        <v>0</v>
      </c>
      <c r="J16">
        <f t="shared" si="6"/>
        <v>0</v>
      </c>
      <c r="K16">
        <f t="shared" si="0"/>
        <v>0</v>
      </c>
      <c r="L16">
        <f t="shared" si="1"/>
        <v>0</v>
      </c>
      <c r="M16">
        <f t="shared" si="2"/>
        <v>0</v>
      </c>
      <c r="N16">
        <f t="shared" si="3"/>
        <v>0</v>
      </c>
    </row>
    <row r="17" spans="1:14" x14ac:dyDescent="0.25">
      <c r="A17" t="s">
        <v>7</v>
      </c>
      <c r="B17" t="s">
        <v>5</v>
      </c>
      <c r="C17" s="2">
        <v>2</v>
      </c>
      <c r="D17" s="1">
        <v>0.25</v>
      </c>
      <c r="E17" s="4">
        <f t="shared" si="4"/>
        <v>0.5</v>
      </c>
      <c r="F17">
        <f>VLOOKUP(A17,Calories!$A$1:$B$15,2,FALSE)</f>
        <v>480</v>
      </c>
      <c r="H17">
        <v>0</v>
      </c>
      <c r="I17" s="2">
        <f t="shared" si="5"/>
        <v>0</v>
      </c>
      <c r="J17">
        <f t="shared" si="6"/>
        <v>0</v>
      </c>
      <c r="K17">
        <f t="shared" si="0"/>
        <v>0</v>
      </c>
      <c r="L17">
        <f t="shared" si="1"/>
        <v>0</v>
      </c>
      <c r="M17">
        <f t="shared" si="2"/>
        <v>0</v>
      </c>
      <c r="N17">
        <f t="shared" si="3"/>
        <v>0</v>
      </c>
    </row>
    <row r="18" spans="1:14" x14ac:dyDescent="0.25">
      <c r="A18" t="s">
        <v>10</v>
      </c>
      <c r="B18" t="s">
        <v>16</v>
      </c>
      <c r="C18" s="2">
        <v>4</v>
      </c>
      <c r="D18" s="1">
        <v>0.5</v>
      </c>
      <c r="E18" s="4">
        <f t="shared" si="4"/>
        <v>2</v>
      </c>
      <c r="F18">
        <f>VLOOKUP(A18,Calories!$A$1:$B$15,2,FALSE)</f>
        <v>200</v>
      </c>
      <c r="H18">
        <v>0</v>
      </c>
      <c r="I18" s="2">
        <f t="shared" si="5"/>
        <v>0</v>
      </c>
      <c r="J18">
        <f t="shared" si="6"/>
        <v>0</v>
      </c>
      <c r="K18">
        <f t="shared" si="0"/>
        <v>0</v>
      </c>
      <c r="L18">
        <f t="shared" si="1"/>
        <v>0</v>
      </c>
      <c r="M18">
        <f t="shared" si="2"/>
        <v>0</v>
      </c>
      <c r="N18">
        <f t="shared" si="3"/>
        <v>0</v>
      </c>
    </row>
    <row r="19" spans="1:14" x14ac:dyDescent="0.25">
      <c r="A19" t="s">
        <v>11</v>
      </c>
      <c r="B19" t="s">
        <v>16</v>
      </c>
      <c r="C19" s="2">
        <v>2.5</v>
      </c>
      <c r="D19" s="1">
        <v>0.8</v>
      </c>
      <c r="E19" s="4">
        <f t="shared" si="4"/>
        <v>2</v>
      </c>
      <c r="F19">
        <f>VLOOKUP(A19,Calories!$A$1:$B$15,2,FALSE)</f>
        <v>120</v>
      </c>
      <c r="H19">
        <v>0</v>
      </c>
      <c r="I19" s="2">
        <f t="shared" si="5"/>
        <v>0</v>
      </c>
      <c r="J19">
        <f t="shared" si="6"/>
        <v>0</v>
      </c>
      <c r="K19">
        <f t="shared" si="0"/>
        <v>0</v>
      </c>
      <c r="L19">
        <f t="shared" si="1"/>
        <v>0</v>
      </c>
      <c r="M19">
        <f t="shared" si="2"/>
        <v>0</v>
      </c>
      <c r="N19">
        <f t="shared" si="3"/>
        <v>0</v>
      </c>
    </row>
    <row r="20" spans="1:14" x14ac:dyDescent="0.25">
      <c r="A20" t="s">
        <v>10</v>
      </c>
      <c r="B20" t="s">
        <v>16</v>
      </c>
      <c r="C20" s="2">
        <v>4</v>
      </c>
      <c r="D20" s="1">
        <v>0.5</v>
      </c>
      <c r="E20" s="4">
        <f t="shared" si="4"/>
        <v>2</v>
      </c>
      <c r="F20">
        <f>VLOOKUP(A20,Calories!$A$1:$B$15,2,FALSE)</f>
        <v>200</v>
      </c>
      <c r="H20">
        <v>0</v>
      </c>
      <c r="I20" s="2">
        <f t="shared" si="5"/>
        <v>0</v>
      </c>
      <c r="J20">
        <f t="shared" si="6"/>
        <v>0</v>
      </c>
      <c r="K20">
        <f t="shared" si="0"/>
        <v>0</v>
      </c>
      <c r="L20">
        <f t="shared" si="1"/>
        <v>0</v>
      </c>
      <c r="M20">
        <f t="shared" si="2"/>
        <v>0</v>
      </c>
      <c r="N20">
        <f t="shared" si="3"/>
        <v>0</v>
      </c>
    </row>
    <row r="21" spans="1:14" x14ac:dyDescent="0.25">
      <c r="A21" t="s">
        <v>8</v>
      </c>
      <c r="B21" t="s">
        <v>5</v>
      </c>
      <c r="C21" s="2">
        <v>3</v>
      </c>
      <c r="D21" s="1">
        <v>0.66666666666666663</v>
      </c>
      <c r="E21" s="4">
        <f t="shared" si="4"/>
        <v>2</v>
      </c>
      <c r="F21">
        <f>VLOOKUP(A21,Calories!$A$1:$B$15,2,FALSE)</f>
        <v>320</v>
      </c>
      <c r="H21">
        <v>0</v>
      </c>
      <c r="I21" s="2">
        <f t="shared" si="5"/>
        <v>0</v>
      </c>
      <c r="J21">
        <f t="shared" si="6"/>
        <v>0</v>
      </c>
      <c r="K21">
        <f t="shared" si="0"/>
        <v>0</v>
      </c>
      <c r="L21">
        <f t="shared" si="1"/>
        <v>0</v>
      </c>
      <c r="M21">
        <f t="shared" si="2"/>
        <v>0</v>
      </c>
      <c r="N21">
        <f t="shared" si="3"/>
        <v>0</v>
      </c>
    </row>
    <row r="22" spans="1:14" x14ac:dyDescent="0.25">
      <c r="A22" t="s">
        <v>15</v>
      </c>
      <c r="B22" t="s">
        <v>17</v>
      </c>
      <c r="C22" s="2">
        <v>2</v>
      </c>
      <c r="D22" s="1">
        <v>0.5</v>
      </c>
      <c r="E22" s="4">
        <f t="shared" si="4"/>
        <v>1</v>
      </c>
      <c r="F22">
        <f>VLOOKUP(A22,Calories!$A$1:$B$15,2,FALSE)</f>
        <v>300</v>
      </c>
      <c r="H22">
        <v>0</v>
      </c>
      <c r="I22" s="2">
        <f t="shared" si="5"/>
        <v>0</v>
      </c>
      <c r="J22">
        <f t="shared" si="6"/>
        <v>0</v>
      </c>
      <c r="K22">
        <f t="shared" si="0"/>
        <v>0</v>
      </c>
      <c r="L22">
        <f t="shared" si="1"/>
        <v>0</v>
      </c>
      <c r="M22">
        <f t="shared" si="2"/>
        <v>0</v>
      </c>
      <c r="N22">
        <f t="shared" si="3"/>
        <v>0</v>
      </c>
    </row>
    <row r="23" spans="1:14" x14ac:dyDescent="0.25">
      <c r="A23" t="s">
        <v>9</v>
      </c>
      <c r="B23" t="s">
        <v>5</v>
      </c>
      <c r="C23" s="2">
        <v>5</v>
      </c>
      <c r="D23" s="1">
        <v>0.8</v>
      </c>
      <c r="E23" s="4">
        <f t="shared" si="4"/>
        <v>4</v>
      </c>
      <c r="F23">
        <f>VLOOKUP(A23,Calories!$A$1:$B$15,2,FALSE)</f>
        <v>500</v>
      </c>
      <c r="H23">
        <v>0</v>
      </c>
      <c r="I23" s="2">
        <f t="shared" si="5"/>
        <v>0</v>
      </c>
      <c r="J23">
        <f t="shared" si="6"/>
        <v>0</v>
      </c>
      <c r="K23">
        <f t="shared" si="0"/>
        <v>0</v>
      </c>
      <c r="L23">
        <f t="shared" si="1"/>
        <v>0</v>
      </c>
      <c r="M23">
        <f t="shared" si="2"/>
        <v>0</v>
      </c>
      <c r="N23">
        <f t="shared" si="3"/>
        <v>0</v>
      </c>
    </row>
    <row r="24" spans="1:14" x14ac:dyDescent="0.25">
      <c r="A24" t="s">
        <v>8</v>
      </c>
      <c r="B24" t="s">
        <v>5</v>
      </c>
      <c r="C24" s="2">
        <v>3</v>
      </c>
      <c r="D24" s="1">
        <v>0.66666666666666663</v>
      </c>
      <c r="E24" s="4">
        <f t="shared" si="4"/>
        <v>2</v>
      </c>
      <c r="F24">
        <f>VLOOKUP(A24,Calories!$A$1:$B$15,2,FALSE)</f>
        <v>320</v>
      </c>
      <c r="H24">
        <v>0</v>
      </c>
      <c r="I24" s="2">
        <f t="shared" si="5"/>
        <v>0</v>
      </c>
      <c r="J24">
        <f t="shared" si="6"/>
        <v>0</v>
      </c>
      <c r="K24">
        <f t="shared" si="0"/>
        <v>0</v>
      </c>
      <c r="L24">
        <f t="shared" si="1"/>
        <v>0</v>
      </c>
      <c r="M24">
        <f t="shared" si="2"/>
        <v>0</v>
      </c>
      <c r="N24">
        <f t="shared" si="3"/>
        <v>0</v>
      </c>
    </row>
    <row r="25" spans="1:14" x14ac:dyDescent="0.25">
      <c r="A25" t="s">
        <v>6</v>
      </c>
      <c r="B25" t="s">
        <v>5</v>
      </c>
      <c r="C25" s="2">
        <v>3</v>
      </c>
      <c r="D25" s="1">
        <v>0.5</v>
      </c>
      <c r="E25" s="4">
        <f t="shared" si="4"/>
        <v>1.5</v>
      </c>
      <c r="F25">
        <f>VLOOKUP(A25,Calories!$A$1:$B$15,2,FALSE)</f>
        <v>560</v>
      </c>
      <c r="H25">
        <v>0</v>
      </c>
      <c r="I25" s="2">
        <f t="shared" si="5"/>
        <v>0</v>
      </c>
      <c r="J25">
        <f t="shared" si="6"/>
        <v>0</v>
      </c>
      <c r="K25">
        <f t="shared" si="0"/>
        <v>0</v>
      </c>
      <c r="L25">
        <f t="shared" si="1"/>
        <v>0</v>
      </c>
      <c r="M25">
        <f t="shared" si="2"/>
        <v>0</v>
      </c>
      <c r="N25">
        <f t="shared" si="3"/>
        <v>0</v>
      </c>
    </row>
    <row r="26" spans="1:14" x14ac:dyDescent="0.25">
      <c r="A26" t="s">
        <v>6</v>
      </c>
      <c r="B26" t="s">
        <v>5</v>
      </c>
      <c r="C26" s="2">
        <v>3</v>
      </c>
      <c r="D26" s="1">
        <v>0.5</v>
      </c>
      <c r="E26" s="4">
        <f t="shared" si="4"/>
        <v>1.5</v>
      </c>
      <c r="F26">
        <f>VLOOKUP(A26,Calories!$A$1:$B$15,2,FALSE)</f>
        <v>560</v>
      </c>
      <c r="H26">
        <v>0</v>
      </c>
      <c r="I26" s="2">
        <f t="shared" si="5"/>
        <v>0</v>
      </c>
      <c r="J26">
        <f t="shared" si="6"/>
        <v>0</v>
      </c>
      <c r="K26">
        <f t="shared" si="0"/>
        <v>0</v>
      </c>
      <c r="L26">
        <f t="shared" si="1"/>
        <v>0</v>
      </c>
      <c r="M26">
        <f t="shared" si="2"/>
        <v>0</v>
      </c>
      <c r="N26">
        <f t="shared" si="3"/>
        <v>0</v>
      </c>
    </row>
    <row r="27" spans="1:14" x14ac:dyDescent="0.25">
      <c r="A27" t="s">
        <v>19</v>
      </c>
      <c r="B27" t="s">
        <v>21</v>
      </c>
      <c r="C27" s="2">
        <v>3</v>
      </c>
      <c r="D27" s="1">
        <v>0.5</v>
      </c>
      <c r="E27" s="4">
        <f t="shared" si="4"/>
        <v>1.5</v>
      </c>
      <c r="F27">
        <f>VLOOKUP(A27,Calories!$A$1:$B$15,2,FALSE)</f>
        <v>300</v>
      </c>
      <c r="H27">
        <v>0</v>
      </c>
      <c r="I27" s="2">
        <f t="shared" si="5"/>
        <v>0</v>
      </c>
      <c r="J27">
        <f t="shared" si="6"/>
        <v>0</v>
      </c>
      <c r="K27">
        <f t="shared" si="0"/>
        <v>0</v>
      </c>
      <c r="L27">
        <f t="shared" si="1"/>
        <v>0</v>
      </c>
      <c r="M27">
        <f t="shared" si="2"/>
        <v>0</v>
      </c>
      <c r="N27">
        <f t="shared" si="3"/>
        <v>0</v>
      </c>
    </row>
    <row r="28" spans="1:14" x14ac:dyDescent="0.25">
      <c r="A28" t="s">
        <v>14</v>
      </c>
      <c r="B28" t="s">
        <v>17</v>
      </c>
      <c r="C28" s="2">
        <v>2</v>
      </c>
      <c r="D28" s="1">
        <v>0.75</v>
      </c>
      <c r="E28" s="4">
        <f t="shared" si="4"/>
        <v>1.5</v>
      </c>
      <c r="F28">
        <f>VLOOKUP(A28,Calories!$A$1:$B$15,2,FALSE)</f>
        <v>255</v>
      </c>
      <c r="H28">
        <v>0</v>
      </c>
      <c r="I28" s="2">
        <f t="shared" si="5"/>
        <v>0</v>
      </c>
      <c r="J28">
        <f t="shared" si="6"/>
        <v>0</v>
      </c>
      <c r="K28">
        <f t="shared" si="0"/>
        <v>0</v>
      </c>
      <c r="L28">
        <f t="shared" si="1"/>
        <v>0</v>
      </c>
      <c r="M28">
        <f t="shared" si="2"/>
        <v>0</v>
      </c>
      <c r="N28">
        <f t="shared" si="3"/>
        <v>0</v>
      </c>
    </row>
    <row r="29" spans="1:14" x14ac:dyDescent="0.25">
      <c r="A29" t="s">
        <v>8</v>
      </c>
      <c r="B29" t="s">
        <v>5</v>
      </c>
      <c r="C29" s="2">
        <v>3</v>
      </c>
      <c r="D29" s="1">
        <v>0.66666666666666663</v>
      </c>
      <c r="E29" s="4">
        <f t="shared" si="4"/>
        <v>2</v>
      </c>
      <c r="F29">
        <f>VLOOKUP(A29,Calories!$A$1:$B$15,2,FALSE)</f>
        <v>320</v>
      </c>
      <c r="H29">
        <v>0</v>
      </c>
      <c r="I29" s="2">
        <f t="shared" si="5"/>
        <v>0</v>
      </c>
      <c r="J29">
        <f t="shared" si="6"/>
        <v>0</v>
      </c>
      <c r="K29">
        <f t="shared" si="0"/>
        <v>0</v>
      </c>
      <c r="L29">
        <f t="shared" si="1"/>
        <v>0</v>
      </c>
      <c r="M29">
        <f t="shared" si="2"/>
        <v>0</v>
      </c>
      <c r="N29">
        <f t="shared" si="3"/>
        <v>0</v>
      </c>
    </row>
    <row r="30" spans="1:14" x14ac:dyDescent="0.25">
      <c r="A30" t="s">
        <v>10</v>
      </c>
      <c r="B30" t="s">
        <v>16</v>
      </c>
      <c r="C30" s="2">
        <v>4</v>
      </c>
      <c r="D30" s="1">
        <v>0.5</v>
      </c>
      <c r="E30" s="4">
        <f t="shared" si="4"/>
        <v>2</v>
      </c>
      <c r="F30">
        <f>VLOOKUP(A30,Calories!$A$1:$B$15,2,FALSE)</f>
        <v>200</v>
      </c>
      <c r="H30">
        <v>0</v>
      </c>
      <c r="I30" s="2">
        <f t="shared" si="5"/>
        <v>0</v>
      </c>
      <c r="J30">
        <f t="shared" si="6"/>
        <v>0</v>
      </c>
      <c r="K30">
        <f t="shared" si="0"/>
        <v>0</v>
      </c>
      <c r="L30">
        <f t="shared" si="1"/>
        <v>0</v>
      </c>
      <c r="M30">
        <f t="shared" si="2"/>
        <v>0</v>
      </c>
      <c r="N30">
        <f t="shared" si="3"/>
        <v>0</v>
      </c>
    </row>
    <row r="31" spans="1:14" x14ac:dyDescent="0.25">
      <c r="A31" t="s">
        <v>19</v>
      </c>
      <c r="B31" t="s">
        <v>21</v>
      </c>
      <c r="C31" s="2">
        <v>3</v>
      </c>
      <c r="D31" s="1">
        <v>0.5</v>
      </c>
      <c r="E31" s="4">
        <f t="shared" si="4"/>
        <v>1.5</v>
      </c>
      <c r="F31">
        <f>VLOOKUP(A31,Calories!$A$1:$B$15,2,FALSE)</f>
        <v>300</v>
      </c>
      <c r="H31">
        <v>0</v>
      </c>
      <c r="I31" s="2">
        <f t="shared" si="5"/>
        <v>0</v>
      </c>
      <c r="J31">
        <f t="shared" si="6"/>
        <v>0</v>
      </c>
      <c r="K31">
        <f t="shared" si="0"/>
        <v>0</v>
      </c>
      <c r="L31">
        <f t="shared" si="1"/>
        <v>0</v>
      </c>
      <c r="M31">
        <f t="shared" si="2"/>
        <v>0</v>
      </c>
      <c r="N31">
        <f t="shared" si="3"/>
        <v>0</v>
      </c>
    </row>
    <row r="32" spans="1:14" x14ac:dyDescent="0.25">
      <c r="A32" t="s">
        <v>11</v>
      </c>
      <c r="B32" t="s">
        <v>16</v>
      </c>
      <c r="C32" s="2">
        <v>2.5</v>
      </c>
      <c r="D32" s="1">
        <v>0.8</v>
      </c>
      <c r="E32" s="4">
        <f t="shared" si="4"/>
        <v>2</v>
      </c>
      <c r="F32">
        <f>VLOOKUP(A32,Calories!$A$1:$B$15,2,FALSE)</f>
        <v>120</v>
      </c>
      <c r="H32">
        <v>0</v>
      </c>
      <c r="I32" s="2">
        <f t="shared" si="5"/>
        <v>0</v>
      </c>
      <c r="J32">
        <f t="shared" si="6"/>
        <v>0</v>
      </c>
      <c r="K32">
        <f t="shared" si="0"/>
        <v>0</v>
      </c>
      <c r="L32">
        <f t="shared" si="1"/>
        <v>0</v>
      </c>
      <c r="M32">
        <f t="shared" si="2"/>
        <v>0</v>
      </c>
      <c r="N32">
        <f t="shared" si="3"/>
        <v>0</v>
      </c>
    </row>
    <row r="33" spans="1:14" x14ac:dyDescent="0.25">
      <c r="A33" t="s">
        <v>15</v>
      </c>
      <c r="B33" t="s">
        <v>17</v>
      </c>
      <c r="C33" s="2">
        <v>2</v>
      </c>
      <c r="D33" s="1">
        <v>0.5</v>
      </c>
      <c r="E33" s="4">
        <f t="shared" si="4"/>
        <v>1</v>
      </c>
      <c r="F33">
        <f>VLOOKUP(A33,Calories!$A$1:$B$15,2,FALSE)</f>
        <v>300</v>
      </c>
      <c r="H33">
        <v>0</v>
      </c>
      <c r="I33" s="2">
        <f t="shared" si="5"/>
        <v>0</v>
      </c>
      <c r="J33">
        <f t="shared" si="6"/>
        <v>0</v>
      </c>
      <c r="K33">
        <f t="shared" si="0"/>
        <v>0</v>
      </c>
      <c r="L33">
        <f t="shared" si="1"/>
        <v>0</v>
      </c>
      <c r="M33">
        <f t="shared" si="2"/>
        <v>0</v>
      </c>
      <c r="N33">
        <f t="shared" si="3"/>
        <v>0</v>
      </c>
    </row>
    <row r="34" spans="1:14" x14ac:dyDescent="0.25">
      <c r="A34" t="s">
        <v>19</v>
      </c>
      <c r="B34" t="s">
        <v>21</v>
      </c>
      <c r="C34" s="2">
        <v>3</v>
      </c>
      <c r="D34" s="1">
        <v>0.5</v>
      </c>
      <c r="E34" s="4">
        <f t="shared" si="4"/>
        <v>1.5</v>
      </c>
      <c r="F34">
        <f>VLOOKUP(A34,Calories!$A$1:$B$15,2,FALSE)</f>
        <v>300</v>
      </c>
      <c r="H34">
        <v>0</v>
      </c>
      <c r="I34" s="2">
        <f t="shared" si="5"/>
        <v>0</v>
      </c>
      <c r="J34">
        <f t="shared" si="6"/>
        <v>0</v>
      </c>
      <c r="K34">
        <f t="shared" si="0"/>
        <v>0</v>
      </c>
      <c r="L34">
        <f t="shared" si="1"/>
        <v>0</v>
      </c>
      <c r="M34">
        <f t="shared" si="2"/>
        <v>0</v>
      </c>
      <c r="N34">
        <f t="shared" si="3"/>
        <v>0</v>
      </c>
    </row>
    <row r="35" spans="1:14" x14ac:dyDescent="0.25">
      <c r="A35" t="s">
        <v>13</v>
      </c>
      <c r="B35" t="s">
        <v>17</v>
      </c>
      <c r="C35" s="2">
        <v>2</v>
      </c>
      <c r="D35" s="1">
        <v>0.5</v>
      </c>
      <c r="E35" s="4">
        <f t="shared" si="4"/>
        <v>1</v>
      </c>
      <c r="F35">
        <f>VLOOKUP(A35,Calories!$A$1:$B$15,2,FALSE)</f>
        <v>280</v>
      </c>
      <c r="H35">
        <v>0</v>
      </c>
      <c r="I35" s="2">
        <f t="shared" si="5"/>
        <v>0</v>
      </c>
      <c r="J35">
        <f t="shared" si="6"/>
        <v>0</v>
      </c>
      <c r="K35">
        <f t="shared" si="0"/>
        <v>0</v>
      </c>
      <c r="L35">
        <f t="shared" si="1"/>
        <v>0</v>
      </c>
      <c r="M35">
        <f t="shared" si="2"/>
        <v>0</v>
      </c>
      <c r="N35">
        <f t="shared" si="3"/>
        <v>0</v>
      </c>
    </row>
    <row r="36" spans="1:14" x14ac:dyDescent="0.25">
      <c r="A36" t="s">
        <v>6</v>
      </c>
      <c r="B36" t="s">
        <v>5</v>
      </c>
      <c r="C36" s="2">
        <v>3</v>
      </c>
      <c r="D36" s="1">
        <v>0.5</v>
      </c>
      <c r="E36" s="4">
        <f t="shared" si="4"/>
        <v>1.5</v>
      </c>
      <c r="F36">
        <f>VLOOKUP(A36,Calories!$A$1:$B$15,2,FALSE)</f>
        <v>560</v>
      </c>
      <c r="H36">
        <v>0</v>
      </c>
      <c r="I36" s="2">
        <f t="shared" si="5"/>
        <v>0</v>
      </c>
      <c r="J36">
        <f t="shared" si="6"/>
        <v>0</v>
      </c>
      <c r="K36">
        <f t="shared" si="0"/>
        <v>0</v>
      </c>
      <c r="L36">
        <f t="shared" si="1"/>
        <v>0</v>
      </c>
      <c r="M36">
        <f t="shared" si="2"/>
        <v>0</v>
      </c>
      <c r="N36">
        <f t="shared" si="3"/>
        <v>0</v>
      </c>
    </row>
    <row r="37" spans="1:14" x14ac:dyDescent="0.25">
      <c r="A37" t="s">
        <v>12</v>
      </c>
      <c r="B37" t="s">
        <v>16</v>
      </c>
      <c r="C37" s="2">
        <v>3</v>
      </c>
      <c r="D37" s="1">
        <v>0.83333333333333337</v>
      </c>
      <c r="E37" s="4">
        <f t="shared" si="4"/>
        <v>2.5</v>
      </c>
      <c r="F37">
        <f>VLOOKUP(A37,Calories!$A$1:$B$15,2,FALSE)</f>
        <v>0</v>
      </c>
      <c r="H37">
        <v>0</v>
      </c>
      <c r="I37" s="2">
        <f t="shared" si="5"/>
        <v>0</v>
      </c>
      <c r="J37">
        <f t="shared" si="6"/>
        <v>0</v>
      </c>
      <c r="K37">
        <f t="shared" si="0"/>
        <v>0</v>
      </c>
      <c r="L37">
        <f t="shared" si="1"/>
        <v>0</v>
      </c>
      <c r="M37">
        <f t="shared" si="2"/>
        <v>0</v>
      </c>
      <c r="N37">
        <f t="shared" si="3"/>
        <v>0</v>
      </c>
    </row>
    <row r="38" spans="1:14" x14ac:dyDescent="0.25">
      <c r="A38" t="s">
        <v>12</v>
      </c>
      <c r="B38" t="s">
        <v>16</v>
      </c>
      <c r="C38" s="2">
        <v>3</v>
      </c>
      <c r="D38" s="1">
        <v>0.83333333333333337</v>
      </c>
      <c r="E38" s="4">
        <f t="shared" si="4"/>
        <v>2.5</v>
      </c>
      <c r="F38">
        <f>VLOOKUP(A38,Calories!$A$1:$B$15,2,FALSE)</f>
        <v>0</v>
      </c>
      <c r="H38">
        <v>0</v>
      </c>
      <c r="I38" s="2">
        <f t="shared" si="5"/>
        <v>0</v>
      </c>
      <c r="J38">
        <f t="shared" si="6"/>
        <v>0</v>
      </c>
      <c r="K38">
        <f t="shared" si="0"/>
        <v>0</v>
      </c>
      <c r="L38">
        <f t="shared" si="1"/>
        <v>0</v>
      </c>
      <c r="M38">
        <f t="shared" si="2"/>
        <v>0</v>
      </c>
      <c r="N38">
        <f t="shared" si="3"/>
        <v>0</v>
      </c>
    </row>
    <row r="39" spans="1:14" x14ac:dyDescent="0.25">
      <c r="A39" t="s">
        <v>9</v>
      </c>
      <c r="B39" t="s">
        <v>5</v>
      </c>
      <c r="C39" s="2">
        <v>5</v>
      </c>
      <c r="D39" s="1">
        <v>0.8</v>
      </c>
      <c r="E39" s="4">
        <f t="shared" si="4"/>
        <v>4</v>
      </c>
      <c r="F39">
        <f>VLOOKUP(A39,Calories!$A$1:$B$15,2,FALSE)</f>
        <v>500</v>
      </c>
      <c r="H39">
        <v>0</v>
      </c>
      <c r="I39" s="2">
        <f t="shared" si="5"/>
        <v>0</v>
      </c>
      <c r="J39">
        <f t="shared" si="6"/>
        <v>0</v>
      </c>
      <c r="K39">
        <f t="shared" si="0"/>
        <v>0</v>
      </c>
      <c r="L39">
        <f t="shared" si="1"/>
        <v>0</v>
      </c>
      <c r="M39">
        <f t="shared" si="2"/>
        <v>0</v>
      </c>
      <c r="N39">
        <f t="shared" si="3"/>
        <v>0</v>
      </c>
    </row>
    <row r="40" spans="1:14" x14ac:dyDescent="0.25">
      <c r="A40" t="s">
        <v>14</v>
      </c>
      <c r="B40" t="s">
        <v>17</v>
      </c>
      <c r="C40" s="2">
        <v>2</v>
      </c>
      <c r="D40" s="1">
        <v>0.75</v>
      </c>
      <c r="E40" s="4">
        <f t="shared" si="4"/>
        <v>1.5</v>
      </c>
      <c r="F40">
        <f>VLOOKUP(A40,Calories!$A$1:$B$15,2,FALSE)</f>
        <v>255</v>
      </c>
      <c r="H40">
        <v>0</v>
      </c>
      <c r="I40" s="2">
        <f t="shared" si="5"/>
        <v>0</v>
      </c>
      <c r="J40">
        <f t="shared" si="6"/>
        <v>0</v>
      </c>
      <c r="K40">
        <f t="shared" si="0"/>
        <v>0</v>
      </c>
      <c r="L40">
        <f t="shared" si="1"/>
        <v>0</v>
      </c>
      <c r="M40">
        <f t="shared" si="2"/>
        <v>0</v>
      </c>
      <c r="N40">
        <f t="shared" si="3"/>
        <v>0</v>
      </c>
    </row>
    <row r="41" spans="1:14" x14ac:dyDescent="0.25">
      <c r="A41" t="s">
        <v>19</v>
      </c>
      <c r="B41" t="s">
        <v>21</v>
      </c>
      <c r="C41" s="2">
        <v>3</v>
      </c>
      <c r="D41" s="1">
        <v>0.5</v>
      </c>
      <c r="E41" s="4">
        <f t="shared" si="4"/>
        <v>1.5</v>
      </c>
      <c r="F41">
        <f>VLOOKUP(A41,Calories!$A$1:$B$15,2,FALSE)</f>
        <v>300</v>
      </c>
      <c r="H41">
        <v>0</v>
      </c>
      <c r="I41" s="2">
        <f t="shared" si="5"/>
        <v>0</v>
      </c>
      <c r="J41">
        <f t="shared" si="6"/>
        <v>0</v>
      </c>
      <c r="K41">
        <f t="shared" si="0"/>
        <v>0</v>
      </c>
      <c r="L41">
        <f t="shared" si="1"/>
        <v>0</v>
      </c>
      <c r="M41">
        <f t="shared" si="2"/>
        <v>0</v>
      </c>
      <c r="N41">
        <f t="shared" si="3"/>
        <v>0</v>
      </c>
    </row>
    <row r="42" spans="1:14" x14ac:dyDescent="0.25">
      <c r="A42" t="s">
        <v>13</v>
      </c>
      <c r="B42" t="s">
        <v>17</v>
      </c>
      <c r="C42" s="2">
        <v>2</v>
      </c>
      <c r="D42" s="1">
        <v>0.5</v>
      </c>
      <c r="E42" s="4">
        <f t="shared" si="4"/>
        <v>1</v>
      </c>
      <c r="F42">
        <f>VLOOKUP(A42,Calories!$A$1:$B$15,2,FALSE)</f>
        <v>280</v>
      </c>
      <c r="H42">
        <v>0</v>
      </c>
      <c r="I42" s="2">
        <f t="shared" si="5"/>
        <v>0</v>
      </c>
      <c r="J42">
        <f t="shared" si="6"/>
        <v>0</v>
      </c>
      <c r="K42">
        <f t="shared" si="0"/>
        <v>0</v>
      </c>
      <c r="L42">
        <f t="shared" si="1"/>
        <v>0</v>
      </c>
      <c r="M42">
        <f t="shared" si="2"/>
        <v>0</v>
      </c>
      <c r="N42">
        <f t="shared" si="3"/>
        <v>0</v>
      </c>
    </row>
    <row r="43" spans="1:14" x14ac:dyDescent="0.25">
      <c r="A43" t="s">
        <v>10</v>
      </c>
      <c r="B43" t="s">
        <v>16</v>
      </c>
      <c r="C43" s="2">
        <v>4</v>
      </c>
      <c r="D43" s="1">
        <v>0.5</v>
      </c>
      <c r="E43" s="4">
        <f t="shared" si="4"/>
        <v>2</v>
      </c>
      <c r="F43">
        <f>VLOOKUP(A43,Calories!$A$1:$B$15,2,FALSE)</f>
        <v>200</v>
      </c>
      <c r="H43">
        <v>0</v>
      </c>
      <c r="I43" s="2">
        <f t="shared" si="5"/>
        <v>0</v>
      </c>
      <c r="J43">
        <f t="shared" si="6"/>
        <v>0</v>
      </c>
      <c r="K43">
        <f t="shared" si="0"/>
        <v>0</v>
      </c>
      <c r="L43">
        <f t="shared" si="1"/>
        <v>0</v>
      </c>
      <c r="M43">
        <f t="shared" si="2"/>
        <v>0</v>
      </c>
      <c r="N43">
        <f t="shared" si="3"/>
        <v>0</v>
      </c>
    </row>
    <row r="44" spans="1:14" x14ac:dyDescent="0.25">
      <c r="A44" t="s">
        <v>4</v>
      </c>
      <c r="B44" t="s">
        <v>5</v>
      </c>
      <c r="C44" s="2">
        <v>1.5</v>
      </c>
      <c r="D44" s="1">
        <v>0.66666666666666663</v>
      </c>
      <c r="E44" s="4">
        <f t="shared" si="4"/>
        <v>1</v>
      </c>
      <c r="F44">
        <f>VLOOKUP(A44,Calories!$A$1:$B$15,2,FALSE)</f>
        <v>265</v>
      </c>
      <c r="H44">
        <v>0</v>
      </c>
      <c r="I44" s="2">
        <f t="shared" si="5"/>
        <v>0</v>
      </c>
      <c r="J44">
        <f t="shared" si="6"/>
        <v>0</v>
      </c>
      <c r="K44">
        <f t="shared" si="0"/>
        <v>0</v>
      </c>
      <c r="L44">
        <f t="shared" si="1"/>
        <v>0</v>
      </c>
      <c r="M44">
        <f t="shared" si="2"/>
        <v>0</v>
      </c>
      <c r="N44">
        <f t="shared" si="3"/>
        <v>0</v>
      </c>
    </row>
    <row r="45" spans="1:14" x14ac:dyDescent="0.25">
      <c r="A45" t="s">
        <v>14</v>
      </c>
      <c r="B45" t="s">
        <v>17</v>
      </c>
      <c r="C45" s="2">
        <v>2</v>
      </c>
      <c r="D45" s="1">
        <v>0.75</v>
      </c>
      <c r="E45" s="4">
        <f t="shared" si="4"/>
        <v>1.5</v>
      </c>
      <c r="F45">
        <f>VLOOKUP(A45,Calories!$A$1:$B$15,2,FALSE)</f>
        <v>255</v>
      </c>
      <c r="H45">
        <v>0</v>
      </c>
      <c r="I45" s="2">
        <f t="shared" si="5"/>
        <v>0</v>
      </c>
      <c r="J45">
        <f t="shared" si="6"/>
        <v>0</v>
      </c>
      <c r="K45">
        <f t="shared" si="0"/>
        <v>0</v>
      </c>
      <c r="L45">
        <f t="shared" si="1"/>
        <v>0</v>
      </c>
      <c r="M45">
        <f t="shared" si="2"/>
        <v>0</v>
      </c>
      <c r="N45">
        <f t="shared" si="3"/>
        <v>0</v>
      </c>
    </row>
    <row r="46" spans="1:14" x14ac:dyDescent="0.25">
      <c r="A46" t="s">
        <v>7</v>
      </c>
      <c r="B46" t="s">
        <v>5</v>
      </c>
      <c r="C46" s="2">
        <v>2</v>
      </c>
      <c r="D46" s="1">
        <v>0.25</v>
      </c>
      <c r="E46" s="4">
        <f t="shared" si="4"/>
        <v>0.5</v>
      </c>
      <c r="F46">
        <f>VLOOKUP(A46,Calories!$A$1:$B$15,2,FALSE)</f>
        <v>480</v>
      </c>
      <c r="H46">
        <v>0</v>
      </c>
      <c r="I46" s="2">
        <f t="shared" si="5"/>
        <v>0</v>
      </c>
      <c r="J46">
        <f t="shared" si="6"/>
        <v>0</v>
      </c>
      <c r="K46">
        <f t="shared" si="0"/>
        <v>0</v>
      </c>
      <c r="L46">
        <f t="shared" si="1"/>
        <v>0</v>
      </c>
      <c r="M46">
        <f t="shared" si="2"/>
        <v>0</v>
      </c>
      <c r="N46">
        <f t="shared" si="3"/>
        <v>0</v>
      </c>
    </row>
    <row r="47" spans="1:14" x14ac:dyDescent="0.25">
      <c r="A47" t="s">
        <v>8</v>
      </c>
      <c r="B47" t="s">
        <v>5</v>
      </c>
      <c r="C47" s="2">
        <v>3</v>
      </c>
      <c r="D47" s="1">
        <v>0.66666666666666663</v>
      </c>
      <c r="E47" s="4">
        <f t="shared" si="4"/>
        <v>2</v>
      </c>
      <c r="F47">
        <f>VLOOKUP(A47,Calories!$A$1:$B$15,2,FALSE)</f>
        <v>320</v>
      </c>
      <c r="H47">
        <v>0</v>
      </c>
      <c r="I47" s="2">
        <f t="shared" si="5"/>
        <v>0</v>
      </c>
      <c r="J47">
        <f t="shared" si="6"/>
        <v>0</v>
      </c>
      <c r="K47">
        <f t="shared" si="0"/>
        <v>0</v>
      </c>
      <c r="L47">
        <f t="shared" si="1"/>
        <v>0</v>
      </c>
      <c r="M47">
        <f t="shared" si="2"/>
        <v>0</v>
      </c>
      <c r="N47">
        <f t="shared" si="3"/>
        <v>0</v>
      </c>
    </row>
    <row r="48" spans="1:14" x14ac:dyDescent="0.25">
      <c r="A48" t="s">
        <v>19</v>
      </c>
      <c r="B48" t="s">
        <v>21</v>
      </c>
      <c r="C48" s="2">
        <v>3</v>
      </c>
      <c r="D48" s="1">
        <v>0.5</v>
      </c>
      <c r="E48" s="4">
        <f t="shared" si="4"/>
        <v>1.5</v>
      </c>
      <c r="F48">
        <f>VLOOKUP(A48,Calories!$A$1:$B$15,2,FALSE)</f>
        <v>300</v>
      </c>
      <c r="H48">
        <v>0</v>
      </c>
      <c r="I48" s="2">
        <f t="shared" si="5"/>
        <v>0</v>
      </c>
      <c r="J48">
        <f t="shared" si="6"/>
        <v>0</v>
      </c>
      <c r="K48">
        <f t="shared" si="0"/>
        <v>0</v>
      </c>
      <c r="L48">
        <f t="shared" si="1"/>
        <v>0</v>
      </c>
      <c r="M48">
        <f t="shared" si="2"/>
        <v>0</v>
      </c>
      <c r="N48">
        <f t="shared" si="3"/>
        <v>0</v>
      </c>
    </row>
    <row r="49" spans="1:14" x14ac:dyDescent="0.25">
      <c r="A49" t="s">
        <v>13</v>
      </c>
      <c r="B49" t="s">
        <v>17</v>
      </c>
      <c r="C49" s="2">
        <v>2</v>
      </c>
      <c r="D49" s="1">
        <v>0.5</v>
      </c>
      <c r="E49" s="4">
        <f t="shared" si="4"/>
        <v>1</v>
      </c>
      <c r="F49">
        <f>VLOOKUP(A49,Calories!$A$1:$B$15,2,FALSE)</f>
        <v>280</v>
      </c>
      <c r="H49">
        <v>0</v>
      </c>
      <c r="I49" s="2">
        <f t="shared" si="5"/>
        <v>0</v>
      </c>
      <c r="J49">
        <f t="shared" si="6"/>
        <v>0</v>
      </c>
      <c r="K49">
        <f t="shared" si="0"/>
        <v>0</v>
      </c>
      <c r="L49">
        <f t="shared" si="1"/>
        <v>0</v>
      </c>
      <c r="M49">
        <f t="shared" si="2"/>
        <v>0</v>
      </c>
      <c r="N49">
        <f t="shared" si="3"/>
        <v>0</v>
      </c>
    </row>
    <row r="50" spans="1:14" x14ac:dyDescent="0.25">
      <c r="A50" t="s">
        <v>6</v>
      </c>
      <c r="B50" t="s">
        <v>5</v>
      </c>
      <c r="C50" s="2">
        <v>3</v>
      </c>
      <c r="D50" s="1">
        <v>0.5</v>
      </c>
      <c r="E50" s="4">
        <f t="shared" si="4"/>
        <v>1.5</v>
      </c>
      <c r="F50">
        <f>VLOOKUP(A50,Calories!$A$1:$B$15,2,FALSE)</f>
        <v>560</v>
      </c>
      <c r="H50">
        <v>0</v>
      </c>
      <c r="I50" s="2">
        <f t="shared" si="5"/>
        <v>0</v>
      </c>
      <c r="J50">
        <f t="shared" si="6"/>
        <v>0</v>
      </c>
      <c r="K50">
        <f t="shared" si="0"/>
        <v>0</v>
      </c>
      <c r="L50">
        <f t="shared" si="1"/>
        <v>0</v>
      </c>
      <c r="M50">
        <f t="shared" si="2"/>
        <v>0</v>
      </c>
      <c r="N50">
        <f t="shared" si="3"/>
        <v>0</v>
      </c>
    </row>
    <row r="51" spans="1:14" x14ac:dyDescent="0.25">
      <c r="A51" t="s">
        <v>9</v>
      </c>
      <c r="B51" t="s">
        <v>5</v>
      </c>
      <c r="C51" s="2">
        <v>5</v>
      </c>
      <c r="D51" s="1">
        <v>0.8</v>
      </c>
      <c r="E51" s="4">
        <f t="shared" si="4"/>
        <v>4</v>
      </c>
      <c r="F51">
        <f>VLOOKUP(A51,Calories!$A$1:$B$15,2,FALSE)</f>
        <v>500</v>
      </c>
      <c r="H51">
        <v>0</v>
      </c>
      <c r="I51" s="2">
        <f t="shared" si="5"/>
        <v>0</v>
      </c>
      <c r="J51">
        <f t="shared" si="6"/>
        <v>0</v>
      </c>
      <c r="K51">
        <f t="shared" si="0"/>
        <v>0</v>
      </c>
      <c r="L51">
        <f t="shared" si="1"/>
        <v>0</v>
      </c>
      <c r="M51">
        <f t="shared" si="2"/>
        <v>0</v>
      </c>
      <c r="N51">
        <f t="shared" si="3"/>
        <v>0</v>
      </c>
    </row>
    <row r="52" spans="1:14" x14ac:dyDescent="0.25">
      <c r="A52" t="s">
        <v>14</v>
      </c>
      <c r="B52" t="s">
        <v>17</v>
      </c>
      <c r="C52" s="2">
        <v>2</v>
      </c>
      <c r="D52" s="1">
        <v>0.75</v>
      </c>
      <c r="E52" s="4">
        <f t="shared" si="4"/>
        <v>1.5</v>
      </c>
      <c r="F52">
        <f>VLOOKUP(A52,Calories!$A$1:$B$15,2,FALSE)</f>
        <v>255</v>
      </c>
      <c r="H52">
        <v>0</v>
      </c>
      <c r="I52" s="2">
        <f t="shared" si="5"/>
        <v>0</v>
      </c>
      <c r="J52">
        <f t="shared" si="6"/>
        <v>0</v>
      </c>
      <c r="K52">
        <f t="shared" si="0"/>
        <v>0</v>
      </c>
      <c r="L52">
        <f t="shared" si="1"/>
        <v>0</v>
      </c>
      <c r="M52">
        <f t="shared" si="2"/>
        <v>0</v>
      </c>
      <c r="N52">
        <f t="shared" si="3"/>
        <v>0</v>
      </c>
    </row>
    <row r="53" spans="1:14" x14ac:dyDescent="0.25">
      <c r="A53" t="s">
        <v>4</v>
      </c>
      <c r="B53" t="s">
        <v>5</v>
      </c>
      <c r="C53" s="2">
        <v>1.5</v>
      </c>
      <c r="D53" s="1">
        <v>0.66666666666666663</v>
      </c>
      <c r="E53" s="4">
        <f t="shared" si="4"/>
        <v>1</v>
      </c>
      <c r="F53">
        <f>VLOOKUP(A53,Calories!$A$1:$B$15,2,FALSE)</f>
        <v>265</v>
      </c>
      <c r="H53">
        <v>0</v>
      </c>
      <c r="I53" s="2">
        <f t="shared" si="5"/>
        <v>0</v>
      </c>
      <c r="J53">
        <f t="shared" si="6"/>
        <v>0</v>
      </c>
      <c r="K53">
        <f t="shared" si="0"/>
        <v>0</v>
      </c>
      <c r="L53">
        <f t="shared" si="1"/>
        <v>0</v>
      </c>
      <c r="M53">
        <f t="shared" si="2"/>
        <v>0</v>
      </c>
      <c r="N53">
        <f t="shared" si="3"/>
        <v>0</v>
      </c>
    </row>
    <row r="54" spans="1:14" x14ac:dyDescent="0.25">
      <c r="A54" t="s">
        <v>9</v>
      </c>
      <c r="B54" t="s">
        <v>5</v>
      </c>
      <c r="C54" s="2">
        <v>5</v>
      </c>
      <c r="D54" s="1">
        <v>0.8</v>
      </c>
      <c r="E54" s="4">
        <f t="shared" si="4"/>
        <v>4</v>
      </c>
      <c r="F54">
        <f>VLOOKUP(A54,Calories!$A$1:$B$15,2,FALSE)</f>
        <v>500</v>
      </c>
      <c r="H54">
        <v>0</v>
      </c>
      <c r="I54" s="2">
        <f t="shared" si="5"/>
        <v>0</v>
      </c>
      <c r="J54">
        <f t="shared" si="6"/>
        <v>0</v>
      </c>
      <c r="K54">
        <f t="shared" si="0"/>
        <v>0</v>
      </c>
      <c r="L54">
        <f t="shared" si="1"/>
        <v>0</v>
      </c>
      <c r="M54">
        <f t="shared" si="2"/>
        <v>0</v>
      </c>
      <c r="N54">
        <f t="shared" si="3"/>
        <v>0</v>
      </c>
    </row>
    <row r="55" spans="1:14" x14ac:dyDescent="0.25">
      <c r="A55" t="s">
        <v>10</v>
      </c>
      <c r="B55" t="s">
        <v>16</v>
      </c>
      <c r="C55" s="2">
        <v>4</v>
      </c>
      <c r="D55" s="1">
        <v>0.5</v>
      </c>
      <c r="E55" s="4">
        <f t="shared" si="4"/>
        <v>2</v>
      </c>
      <c r="F55">
        <f>VLOOKUP(A55,Calories!$A$1:$B$15,2,FALSE)</f>
        <v>200</v>
      </c>
      <c r="H55">
        <v>0</v>
      </c>
      <c r="I55" s="2">
        <f t="shared" si="5"/>
        <v>0</v>
      </c>
      <c r="J55">
        <f t="shared" si="6"/>
        <v>0</v>
      </c>
      <c r="K55">
        <f t="shared" si="0"/>
        <v>0</v>
      </c>
      <c r="L55">
        <f t="shared" si="1"/>
        <v>0</v>
      </c>
      <c r="M55">
        <f t="shared" si="2"/>
        <v>0</v>
      </c>
      <c r="N55">
        <f t="shared" si="3"/>
        <v>0</v>
      </c>
    </row>
    <row r="56" spans="1:14" x14ac:dyDescent="0.25">
      <c r="A56" t="s">
        <v>19</v>
      </c>
      <c r="B56" t="s">
        <v>21</v>
      </c>
      <c r="C56" s="2">
        <v>3</v>
      </c>
      <c r="D56" s="1">
        <v>0.5</v>
      </c>
      <c r="E56" s="4">
        <f t="shared" si="4"/>
        <v>1.5</v>
      </c>
      <c r="F56">
        <f>VLOOKUP(A56,Calories!$A$1:$B$15,2,FALSE)</f>
        <v>300</v>
      </c>
      <c r="H56">
        <v>0</v>
      </c>
      <c r="I56" s="2">
        <f t="shared" si="5"/>
        <v>0</v>
      </c>
      <c r="J56">
        <f t="shared" si="6"/>
        <v>0</v>
      </c>
      <c r="K56">
        <f t="shared" si="0"/>
        <v>0</v>
      </c>
      <c r="L56">
        <f t="shared" si="1"/>
        <v>0</v>
      </c>
      <c r="M56">
        <f t="shared" si="2"/>
        <v>0</v>
      </c>
      <c r="N56">
        <f t="shared" si="3"/>
        <v>0</v>
      </c>
    </row>
    <row r="57" spans="1:14" x14ac:dyDescent="0.25">
      <c r="A57" t="s">
        <v>15</v>
      </c>
      <c r="B57" t="s">
        <v>17</v>
      </c>
      <c r="C57" s="2">
        <v>2</v>
      </c>
      <c r="D57" s="1">
        <v>0.5</v>
      </c>
      <c r="E57" s="4">
        <f t="shared" si="4"/>
        <v>1</v>
      </c>
      <c r="F57">
        <f>VLOOKUP(A57,Calories!$A$1:$B$15,2,FALSE)</f>
        <v>300</v>
      </c>
      <c r="H57">
        <v>0</v>
      </c>
      <c r="I57" s="2">
        <f t="shared" si="5"/>
        <v>0</v>
      </c>
      <c r="J57">
        <f t="shared" si="6"/>
        <v>0</v>
      </c>
      <c r="K57">
        <f t="shared" si="0"/>
        <v>0</v>
      </c>
      <c r="L57">
        <f t="shared" si="1"/>
        <v>0</v>
      </c>
      <c r="M57">
        <f t="shared" si="2"/>
        <v>0</v>
      </c>
      <c r="N57">
        <f t="shared" si="3"/>
        <v>0</v>
      </c>
    </row>
    <row r="58" spans="1:14" x14ac:dyDescent="0.25">
      <c r="A58" t="s">
        <v>13</v>
      </c>
      <c r="B58" t="s">
        <v>17</v>
      </c>
      <c r="C58" s="2">
        <v>2</v>
      </c>
      <c r="D58" s="1">
        <v>0.5</v>
      </c>
      <c r="E58" s="4">
        <f t="shared" si="4"/>
        <v>1</v>
      </c>
      <c r="F58">
        <f>VLOOKUP(A58,Calories!$A$1:$B$15,2,FALSE)</f>
        <v>280</v>
      </c>
      <c r="H58">
        <v>0</v>
      </c>
      <c r="I58" s="2">
        <f t="shared" si="5"/>
        <v>0</v>
      </c>
      <c r="J58">
        <f t="shared" si="6"/>
        <v>0</v>
      </c>
      <c r="K58">
        <f t="shared" si="0"/>
        <v>0</v>
      </c>
      <c r="L58">
        <f t="shared" si="1"/>
        <v>0</v>
      </c>
      <c r="M58">
        <f t="shared" si="2"/>
        <v>0</v>
      </c>
      <c r="N58">
        <f t="shared" si="3"/>
        <v>0</v>
      </c>
    </row>
    <row r="59" spans="1:14" x14ac:dyDescent="0.25">
      <c r="A59" t="s">
        <v>10</v>
      </c>
      <c r="B59" t="s">
        <v>16</v>
      </c>
      <c r="C59" s="2">
        <v>4</v>
      </c>
      <c r="D59" s="1">
        <v>0.5</v>
      </c>
      <c r="E59" s="4">
        <f t="shared" si="4"/>
        <v>2</v>
      </c>
      <c r="F59">
        <f>VLOOKUP(A59,Calories!$A$1:$B$15,2,FALSE)</f>
        <v>200</v>
      </c>
      <c r="H59">
        <v>0</v>
      </c>
      <c r="I59" s="2">
        <f t="shared" si="5"/>
        <v>0</v>
      </c>
      <c r="J59">
        <f t="shared" si="6"/>
        <v>0</v>
      </c>
      <c r="K59">
        <f t="shared" si="0"/>
        <v>0</v>
      </c>
      <c r="L59">
        <f t="shared" si="1"/>
        <v>0</v>
      </c>
      <c r="M59">
        <f t="shared" si="2"/>
        <v>0</v>
      </c>
      <c r="N59">
        <f t="shared" si="3"/>
        <v>0</v>
      </c>
    </row>
    <row r="60" spans="1:14" x14ac:dyDescent="0.25">
      <c r="A60" t="s">
        <v>13</v>
      </c>
      <c r="B60" t="s">
        <v>17</v>
      </c>
      <c r="C60" s="2">
        <v>2</v>
      </c>
      <c r="D60" s="1">
        <v>0.5</v>
      </c>
      <c r="E60" s="4">
        <f t="shared" si="4"/>
        <v>1</v>
      </c>
      <c r="F60">
        <f>VLOOKUP(A60,Calories!$A$1:$B$15,2,FALSE)</f>
        <v>280</v>
      </c>
      <c r="H60">
        <v>0</v>
      </c>
      <c r="I60" s="2">
        <f t="shared" si="5"/>
        <v>0</v>
      </c>
      <c r="J60">
        <f t="shared" si="6"/>
        <v>0</v>
      </c>
      <c r="K60">
        <f t="shared" si="0"/>
        <v>0</v>
      </c>
      <c r="L60">
        <f t="shared" si="1"/>
        <v>0</v>
      </c>
      <c r="M60">
        <f t="shared" si="2"/>
        <v>0</v>
      </c>
      <c r="N60">
        <f t="shared" si="3"/>
        <v>0</v>
      </c>
    </row>
    <row r="61" spans="1:14" x14ac:dyDescent="0.25">
      <c r="A61" t="s">
        <v>10</v>
      </c>
      <c r="B61" t="s">
        <v>16</v>
      </c>
      <c r="C61" s="2">
        <v>4</v>
      </c>
      <c r="D61" s="1">
        <v>0.5</v>
      </c>
      <c r="E61" s="4">
        <f t="shared" si="4"/>
        <v>2</v>
      </c>
      <c r="F61">
        <f>VLOOKUP(A61,Calories!$A$1:$B$15,2,FALSE)</f>
        <v>200</v>
      </c>
      <c r="H61">
        <v>0</v>
      </c>
      <c r="I61" s="2">
        <f t="shared" si="5"/>
        <v>0</v>
      </c>
      <c r="J61">
        <f t="shared" si="6"/>
        <v>0</v>
      </c>
      <c r="K61">
        <f t="shared" si="0"/>
        <v>0</v>
      </c>
      <c r="L61">
        <f t="shared" si="1"/>
        <v>0</v>
      </c>
      <c r="M61">
        <f t="shared" si="2"/>
        <v>0</v>
      </c>
      <c r="N61">
        <f t="shared" si="3"/>
        <v>0</v>
      </c>
    </row>
    <row r="62" spans="1:14" x14ac:dyDescent="0.25">
      <c r="A62" t="s">
        <v>11</v>
      </c>
      <c r="B62" t="s">
        <v>16</v>
      </c>
      <c r="C62" s="2">
        <v>2.5</v>
      </c>
      <c r="D62" s="1">
        <v>0.8</v>
      </c>
      <c r="E62" s="4">
        <f t="shared" si="4"/>
        <v>2</v>
      </c>
      <c r="F62">
        <f>VLOOKUP(A62,Calories!$A$1:$B$15,2,FALSE)</f>
        <v>120</v>
      </c>
      <c r="H62">
        <v>0</v>
      </c>
      <c r="I62" s="2">
        <f t="shared" si="5"/>
        <v>0</v>
      </c>
      <c r="J62">
        <f t="shared" si="6"/>
        <v>0</v>
      </c>
      <c r="K62">
        <f t="shared" si="0"/>
        <v>0</v>
      </c>
      <c r="L62">
        <f t="shared" si="1"/>
        <v>0</v>
      </c>
      <c r="M62">
        <f t="shared" si="2"/>
        <v>0</v>
      </c>
      <c r="N62">
        <f t="shared" si="3"/>
        <v>0</v>
      </c>
    </row>
    <row r="63" spans="1:14" x14ac:dyDescent="0.25">
      <c r="A63" t="s">
        <v>4</v>
      </c>
      <c r="B63" t="s">
        <v>5</v>
      </c>
      <c r="C63" s="2">
        <v>1.5</v>
      </c>
      <c r="D63" s="1">
        <v>0.66666666666666663</v>
      </c>
      <c r="E63" s="4">
        <f t="shared" si="4"/>
        <v>1</v>
      </c>
      <c r="F63">
        <f>VLOOKUP(A63,Calories!$A$1:$B$15,2,FALSE)</f>
        <v>265</v>
      </c>
      <c r="H63">
        <v>0</v>
      </c>
      <c r="I63" s="2">
        <f t="shared" si="5"/>
        <v>0</v>
      </c>
      <c r="J63">
        <f t="shared" si="6"/>
        <v>0</v>
      </c>
      <c r="K63">
        <f t="shared" si="0"/>
        <v>0</v>
      </c>
      <c r="L63">
        <f t="shared" si="1"/>
        <v>0</v>
      </c>
      <c r="M63">
        <f t="shared" si="2"/>
        <v>0</v>
      </c>
      <c r="N63">
        <f t="shared" si="3"/>
        <v>0</v>
      </c>
    </row>
    <row r="64" spans="1:14" x14ac:dyDescent="0.25">
      <c r="A64" t="s">
        <v>7</v>
      </c>
      <c r="B64" t="s">
        <v>5</v>
      </c>
      <c r="C64" s="2">
        <v>2</v>
      </c>
      <c r="D64" s="1">
        <v>0.25</v>
      </c>
      <c r="E64" s="4">
        <f t="shared" si="4"/>
        <v>0.5</v>
      </c>
      <c r="F64">
        <f>VLOOKUP(A64,Calories!$A$1:$B$15,2,FALSE)</f>
        <v>480</v>
      </c>
      <c r="H64">
        <v>0</v>
      </c>
      <c r="I64" s="2">
        <f t="shared" si="5"/>
        <v>0</v>
      </c>
      <c r="J64">
        <f t="shared" si="6"/>
        <v>0</v>
      </c>
      <c r="K64">
        <f t="shared" si="0"/>
        <v>0</v>
      </c>
      <c r="L64">
        <f t="shared" si="1"/>
        <v>0</v>
      </c>
      <c r="M64">
        <f t="shared" si="2"/>
        <v>0</v>
      </c>
      <c r="N64">
        <f t="shared" si="3"/>
        <v>0</v>
      </c>
    </row>
    <row r="65" spans="1:14" x14ac:dyDescent="0.25">
      <c r="A65" t="s">
        <v>11</v>
      </c>
      <c r="B65" t="s">
        <v>16</v>
      </c>
      <c r="C65" s="2">
        <v>2.5</v>
      </c>
      <c r="D65" s="1">
        <v>0.8</v>
      </c>
      <c r="E65" s="4">
        <f t="shared" si="4"/>
        <v>2</v>
      </c>
      <c r="F65">
        <f>VLOOKUP(A65,Calories!$A$1:$B$15,2,FALSE)</f>
        <v>120</v>
      </c>
      <c r="H65">
        <v>0</v>
      </c>
      <c r="I65" s="2">
        <f t="shared" si="5"/>
        <v>0</v>
      </c>
      <c r="J65">
        <f t="shared" si="6"/>
        <v>0</v>
      </c>
      <c r="K65">
        <f t="shared" si="0"/>
        <v>0</v>
      </c>
      <c r="L65">
        <f t="shared" si="1"/>
        <v>0</v>
      </c>
      <c r="M65">
        <f t="shared" si="2"/>
        <v>0</v>
      </c>
      <c r="N65">
        <f t="shared" si="3"/>
        <v>0</v>
      </c>
    </row>
    <row r="66" spans="1:14" x14ac:dyDescent="0.25">
      <c r="A66" t="s">
        <v>15</v>
      </c>
      <c r="B66" t="s">
        <v>17</v>
      </c>
      <c r="C66" s="2">
        <v>2</v>
      </c>
      <c r="D66" s="1">
        <v>0.5</v>
      </c>
      <c r="E66" s="4">
        <f t="shared" si="4"/>
        <v>1</v>
      </c>
      <c r="F66">
        <f>VLOOKUP(A66,Calories!$A$1:$B$15,2,FALSE)</f>
        <v>300</v>
      </c>
      <c r="H66">
        <v>0</v>
      </c>
      <c r="I66" s="2">
        <f t="shared" si="5"/>
        <v>0</v>
      </c>
      <c r="J66">
        <f t="shared" si="6"/>
        <v>0</v>
      </c>
      <c r="K66">
        <f t="shared" ref="K66:K129" si="7">H66*COUNTIF(B66, "Hot Food")</f>
        <v>0</v>
      </c>
      <c r="L66">
        <f t="shared" ref="L66:L129" si="8">H66 * COUNTIF(B66, "Frozen Treats")</f>
        <v>0</v>
      </c>
      <c r="M66">
        <f t="shared" ref="M66:M129" si="9">H66*COUNTIF(B66, "Candy")</f>
        <v>0</v>
      </c>
      <c r="N66">
        <f t="shared" ref="N66:N129" si="10">H66*COUNTIF(B66,"Beverages")</f>
        <v>0</v>
      </c>
    </row>
    <row r="67" spans="1:14" x14ac:dyDescent="0.25">
      <c r="A67" t="s">
        <v>19</v>
      </c>
      <c r="B67" t="s">
        <v>21</v>
      </c>
      <c r="C67" s="2">
        <v>3</v>
      </c>
      <c r="D67" s="1">
        <v>0.5</v>
      </c>
      <c r="E67" s="4">
        <f t="shared" ref="E67:E130" si="11">C67*D67</f>
        <v>1.5</v>
      </c>
      <c r="F67">
        <f>VLOOKUP(A67,Calories!$A$1:$B$15,2,FALSE)</f>
        <v>300</v>
      </c>
      <c r="H67">
        <v>0</v>
      </c>
      <c r="I67" s="2">
        <f t="shared" ref="I67:I130" si="12">(H67*C67)</f>
        <v>0</v>
      </c>
      <c r="J67">
        <f t="shared" ref="J67:J130" si="13">(H67*F67)</f>
        <v>0</v>
      </c>
      <c r="K67">
        <f t="shared" si="7"/>
        <v>0</v>
      </c>
      <c r="L67">
        <f t="shared" si="8"/>
        <v>0</v>
      </c>
      <c r="M67">
        <f t="shared" si="9"/>
        <v>0</v>
      </c>
      <c r="N67">
        <f t="shared" si="10"/>
        <v>0</v>
      </c>
    </row>
    <row r="68" spans="1:14" x14ac:dyDescent="0.25">
      <c r="A68" t="s">
        <v>11</v>
      </c>
      <c r="B68" t="s">
        <v>16</v>
      </c>
      <c r="C68" s="2">
        <v>2.5</v>
      </c>
      <c r="D68" s="1">
        <v>0.8</v>
      </c>
      <c r="E68" s="4">
        <f t="shared" si="11"/>
        <v>2</v>
      </c>
      <c r="F68">
        <f>VLOOKUP(A68,Calories!$A$1:$B$15,2,FALSE)</f>
        <v>120</v>
      </c>
      <c r="H68">
        <v>0</v>
      </c>
      <c r="I68" s="2">
        <f t="shared" si="12"/>
        <v>0</v>
      </c>
      <c r="J68">
        <f t="shared" si="13"/>
        <v>0</v>
      </c>
      <c r="K68">
        <f t="shared" si="7"/>
        <v>0</v>
      </c>
      <c r="L68">
        <f t="shared" si="8"/>
        <v>0</v>
      </c>
      <c r="M68">
        <f t="shared" si="9"/>
        <v>0</v>
      </c>
      <c r="N68">
        <f t="shared" si="10"/>
        <v>0</v>
      </c>
    </row>
    <row r="69" spans="1:14" x14ac:dyDescent="0.25">
      <c r="A69" t="s">
        <v>14</v>
      </c>
      <c r="B69" t="s">
        <v>17</v>
      </c>
      <c r="C69" s="2">
        <v>2</v>
      </c>
      <c r="D69" s="1">
        <v>0.75</v>
      </c>
      <c r="E69" s="4">
        <f t="shared" si="11"/>
        <v>1.5</v>
      </c>
      <c r="F69">
        <f>VLOOKUP(A69,Calories!$A$1:$B$15,2,FALSE)</f>
        <v>255</v>
      </c>
      <c r="H69">
        <v>0</v>
      </c>
      <c r="I69" s="2">
        <f t="shared" si="12"/>
        <v>0</v>
      </c>
      <c r="J69">
        <f t="shared" si="13"/>
        <v>0</v>
      </c>
      <c r="K69">
        <f t="shared" si="7"/>
        <v>0</v>
      </c>
      <c r="L69">
        <f t="shared" si="8"/>
        <v>0</v>
      </c>
      <c r="M69">
        <f t="shared" si="9"/>
        <v>0</v>
      </c>
      <c r="N69">
        <f t="shared" si="10"/>
        <v>0</v>
      </c>
    </row>
    <row r="70" spans="1:14" x14ac:dyDescent="0.25">
      <c r="A70" t="s">
        <v>10</v>
      </c>
      <c r="B70" t="s">
        <v>16</v>
      </c>
      <c r="C70" s="2">
        <v>4</v>
      </c>
      <c r="D70" s="1">
        <v>0.5</v>
      </c>
      <c r="E70" s="4">
        <f t="shared" si="11"/>
        <v>2</v>
      </c>
      <c r="F70">
        <f>VLOOKUP(A70,Calories!$A$1:$B$15,2,FALSE)</f>
        <v>200</v>
      </c>
      <c r="H70">
        <v>0</v>
      </c>
      <c r="I70" s="2">
        <f t="shared" si="12"/>
        <v>0</v>
      </c>
      <c r="J70">
        <f t="shared" si="13"/>
        <v>0</v>
      </c>
      <c r="K70">
        <f t="shared" si="7"/>
        <v>0</v>
      </c>
      <c r="L70">
        <f t="shared" si="8"/>
        <v>0</v>
      </c>
      <c r="M70">
        <f t="shared" si="9"/>
        <v>0</v>
      </c>
      <c r="N70">
        <f t="shared" si="10"/>
        <v>0</v>
      </c>
    </row>
    <row r="71" spans="1:14" x14ac:dyDescent="0.25">
      <c r="A71" t="s">
        <v>19</v>
      </c>
      <c r="B71" t="s">
        <v>21</v>
      </c>
      <c r="C71" s="2">
        <v>3</v>
      </c>
      <c r="D71" s="1">
        <v>0.5</v>
      </c>
      <c r="E71" s="4">
        <f t="shared" si="11"/>
        <v>1.5</v>
      </c>
      <c r="F71">
        <f>VLOOKUP(A71,Calories!$A$1:$B$15,2,FALSE)</f>
        <v>300</v>
      </c>
      <c r="H71">
        <v>0</v>
      </c>
      <c r="I71" s="2">
        <f t="shared" si="12"/>
        <v>0</v>
      </c>
      <c r="J71">
        <f t="shared" si="13"/>
        <v>0</v>
      </c>
      <c r="K71">
        <f t="shared" si="7"/>
        <v>0</v>
      </c>
      <c r="L71">
        <f t="shared" si="8"/>
        <v>0</v>
      </c>
      <c r="M71">
        <f t="shared" si="9"/>
        <v>0</v>
      </c>
      <c r="N71">
        <f t="shared" si="10"/>
        <v>0</v>
      </c>
    </row>
    <row r="72" spans="1:14" x14ac:dyDescent="0.25">
      <c r="A72" t="s">
        <v>10</v>
      </c>
      <c r="B72" t="s">
        <v>16</v>
      </c>
      <c r="C72" s="2">
        <v>4</v>
      </c>
      <c r="D72" s="1">
        <v>0.5</v>
      </c>
      <c r="E72" s="4">
        <f t="shared" si="11"/>
        <v>2</v>
      </c>
      <c r="F72">
        <f>VLOOKUP(A72,Calories!$A$1:$B$15,2,FALSE)</f>
        <v>200</v>
      </c>
      <c r="H72">
        <v>0</v>
      </c>
      <c r="I72" s="2">
        <f t="shared" si="12"/>
        <v>0</v>
      </c>
      <c r="J72">
        <f t="shared" si="13"/>
        <v>0</v>
      </c>
      <c r="K72">
        <f t="shared" si="7"/>
        <v>0</v>
      </c>
      <c r="L72">
        <f t="shared" si="8"/>
        <v>0</v>
      </c>
      <c r="M72">
        <f t="shared" si="9"/>
        <v>0</v>
      </c>
      <c r="N72">
        <f t="shared" si="10"/>
        <v>0</v>
      </c>
    </row>
    <row r="73" spans="1:14" x14ac:dyDescent="0.25">
      <c r="A73" t="s">
        <v>6</v>
      </c>
      <c r="B73" t="s">
        <v>5</v>
      </c>
      <c r="C73" s="2">
        <v>3</v>
      </c>
      <c r="D73" s="1">
        <v>0.5</v>
      </c>
      <c r="E73" s="4">
        <f t="shared" si="11"/>
        <v>1.5</v>
      </c>
      <c r="F73">
        <f>VLOOKUP(A73,Calories!$A$1:$B$15,2,FALSE)</f>
        <v>560</v>
      </c>
      <c r="H73">
        <v>0</v>
      </c>
      <c r="I73" s="2">
        <f t="shared" si="12"/>
        <v>0</v>
      </c>
      <c r="J73">
        <f t="shared" si="13"/>
        <v>0</v>
      </c>
      <c r="K73">
        <f t="shared" si="7"/>
        <v>0</v>
      </c>
      <c r="L73">
        <f t="shared" si="8"/>
        <v>0</v>
      </c>
      <c r="M73">
        <f t="shared" si="9"/>
        <v>0</v>
      </c>
      <c r="N73">
        <f t="shared" si="10"/>
        <v>0</v>
      </c>
    </row>
    <row r="74" spans="1:14" x14ac:dyDescent="0.25">
      <c r="A74" t="s">
        <v>6</v>
      </c>
      <c r="B74" t="s">
        <v>5</v>
      </c>
      <c r="C74" s="2">
        <v>3</v>
      </c>
      <c r="D74" s="1">
        <v>0.5</v>
      </c>
      <c r="E74" s="4">
        <f t="shared" si="11"/>
        <v>1.5</v>
      </c>
      <c r="F74">
        <f>VLOOKUP(A74,Calories!$A$1:$B$15,2,FALSE)</f>
        <v>560</v>
      </c>
      <c r="H74">
        <v>0</v>
      </c>
      <c r="I74" s="2">
        <f t="shared" si="12"/>
        <v>0</v>
      </c>
      <c r="J74">
        <f t="shared" si="13"/>
        <v>0</v>
      </c>
      <c r="K74">
        <f t="shared" si="7"/>
        <v>0</v>
      </c>
      <c r="L74">
        <f t="shared" si="8"/>
        <v>0</v>
      </c>
      <c r="M74">
        <f t="shared" si="9"/>
        <v>0</v>
      </c>
      <c r="N74">
        <f t="shared" si="10"/>
        <v>0</v>
      </c>
    </row>
    <row r="75" spans="1:14" x14ac:dyDescent="0.25">
      <c r="A75" t="s">
        <v>6</v>
      </c>
      <c r="B75" t="s">
        <v>5</v>
      </c>
      <c r="C75" s="2">
        <v>3</v>
      </c>
      <c r="D75" s="1">
        <v>0.5</v>
      </c>
      <c r="E75" s="4">
        <f t="shared" si="11"/>
        <v>1.5</v>
      </c>
      <c r="F75">
        <f>VLOOKUP(A75,Calories!$A$1:$B$15,2,FALSE)</f>
        <v>560</v>
      </c>
      <c r="H75">
        <v>0</v>
      </c>
      <c r="I75" s="2">
        <f t="shared" si="12"/>
        <v>0</v>
      </c>
      <c r="J75">
        <f t="shared" si="13"/>
        <v>0</v>
      </c>
      <c r="K75">
        <f t="shared" si="7"/>
        <v>0</v>
      </c>
      <c r="L75">
        <f t="shared" si="8"/>
        <v>0</v>
      </c>
      <c r="M75">
        <f t="shared" si="9"/>
        <v>0</v>
      </c>
      <c r="N75">
        <f t="shared" si="10"/>
        <v>0</v>
      </c>
    </row>
    <row r="76" spans="1:14" x14ac:dyDescent="0.25">
      <c r="A76" t="s">
        <v>15</v>
      </c>
      <c r="B76" t="s">
        <v>17</v>
      </c>
      <c r="C76" s="2">
        <v>2</v>
      </c>
      <c r="D76" s="1">
        <v>0.5</v>
      </c>
      <c r="E76" s="4">
        <f t="shared" si="11"/>
        <v>1</v>
      </c>
      <c r="F76">
        <f>VLOOKUP(A76,Calories!$A$1:$B$15,2,FALSE)</f>
        <v>300</v>
      </c>
      <c r="H76">
        <v>0</v>
      </c>
      <c r="I76" s="2">
        <f t="shared" si="12"/>
        <v>0</v>
      </c>
      <c r="J76">
        <f t="shared" si="13"/>
        <v>0</v>
      </c>
      <c r="K76">
        <f t="shared" si="7"/>
        <v>0</v>
      </c>
      <c r="L76">
        <f t="shared" si="8"/>
        <v>0</v>
      </c>
      <c r="M76">
        <f t="shared" si="9"/>
        <v>0</v>
      </c>
      <c r="N76">
        <f t="shared" si="10"/>
        <v>0</v>
      </c>
    </row>
    <row r="77" spans="1:14" x14ac:dyDescent="0.25">
      <c r="A77" t="s">
        <v>4</v>
      </c>
      <c r="B77" t="s">
        <v>5</v>
      </c>
      <c r="C77" s="2">
        <v>1.5</v>
      </c>
      <c r="D77" s="1">
        <v>0.66666666666666663</v>
      </c>
      <c r="E77" s="4">
        <f t="shared" si="11"/>
        <v>1</v>
      </c>
      <c r="F77">
        <f>VLOOKUP(A77,Calories!$A$1:$B$15,2,FALSE)</f>
        <v>265</v>
      </c>
      <c r="H77">
        <v>0</v>
      </c>
      <c r="I77" s="2">
        <f t="shared" si="12"/>
        <v>0</v>
      </c>
      <c r="J77">
        <f t="shared" si="13"/>
        <v>0</v>
      </c>
      <c r="K77">
        <f t="shared" si="7"/>
        <v>0</v>
      </c>
      <c r="L77">
        <f t="shared" si="8"/>
        <v>0</v>
      </c>
      <c r="M77">
        <f t="shared" si="9"/>
        <v>0</v>
      </c>
      <c r="N77">
        <f t="shared" si="10"/>
        <v>0</v>
      </c>
    </row>
    <row r="78" spans="1:14" x14ac:dyDescent="0.25">
      <c r="A78" t="s">
        <v>7</v>
      </c>
      <c r="B78" t="s">
        <v>5</v>
      </c>
      <c r="C78" s="2">
        <v>2</v>
      </c>
      <c r="D78" s="1">
        <v>0.25</v>
      </c>
      <c r="E78" s="4">
        <f t="shared" si="11"/>
        <v>0.5</v>
      </c>
      <c r="F78">
        <f>VLOOKUP(A78,Calories!$A$1:$B$15,2,FALSE)</f>
        <v>480</v>
      </c>
      <c r="H78">
        <v>0</v>
      </c>
      <c r="I78" s="2">
        <f t="shared" si="12"/>
        <v>0</v>
      </c>
      <c r="J78">
        <f t="shared" si="13"/>
        <v>0</v>
      </c>
      <c r="K78">
        <f t="shared" si="7"/>
        <v>0</v>
      </c>
      <c r="L78">
        <f t="shared" si="8"/>
        <v>0</v>
      </c>
      <c r="M78">
        <f t="shared" si="9"/>
        <v>0</v>
      </c>
      <c r="N78">
        <f t="shared" si="10"/>
        <v>0</v>
      </c>
    </row>
    <row r="79" spans="1:14" x14ac:dyDescent="0.25">
      <c r="A79" t="s">
        <v>12</v>
      </c>
      <c r="B79" t="s">
        <v>16</v>
      </c>
      <c r="C79" s="2">
        <v>3</v>
      </c>
      <c r="D79" s="1">
        <v>0.83333333333333337</v>
      </c>
      <c r="E79" s="4">
        <f t="shared" si="11"/>
        <v>2.5</v>
      </c>
      <c r="F79">
        <f>VLOOKUP(A79,Calories!$A$1:$B$15,2,FALSE)</f>
        <v>0</v>
      </c>
      <c r="H79">
        <v>0</v>
      </c>
      <c r="I79" s="2">
        <f t="shared" si="12"/>
        <v>0</v>
      </c>
      <c r="J79">
        <f t="shared" si="13"/>
        <v>0</v>
      </c>
      <c r="K79">
        <f t="shared" si="7"/>
        <v>0</v>
      </c>
      <c r="L79">
        <f t="shared" si="8"/>
        <v>0</v>
      </c>
      <c r="M79">
        <f t="shared" si="9"/>
        <v>0</v>
      </c>
      <c r="N79">
        <f t="shared" si="10"/>
        <v>0</v>
      </c>
    </row>
    <row r="80" spans="1:14" x14ac:dyDescent="0.25">
      <c r="A80" t="s">
        <v>8</v>
      </c>
      <c r="B80" t="s">
        <v>5</v>
      </c>
      <c r="C80" s="2">
        <v>3</v>
      </c>
      <c r="D80" s="1">
        <v>0.66666666666666663</v>
      </c>
      <c r="E80" s="4">
        <f t="shared" si="11"/>
        <v>2</v>
      </c>
      <c r="F80">
        <f>VLOOKUP(A80,Calories!$A$1:$B$15,2,FALSE)</f>
        <v>320</v>
      </c>
      <c r="H80">
        <v>0</v>
      </c>
      <c r="I80" s="2">
        <f t="shared" si="12"/>
        <v>0</v>
      </c>
      <c r="J80">
        <f t="shared" si="13"/>
        <v>0</v>
      </c>
      <c r="K80">
        <f t="shared" si="7"/>
        <v>0</v>
      </c>
      <c r="L80">
        <f t="shared" si="8"/>
        <v>0</v>
      </c>
      <c r="M80">
        <f t="shared" si="9"/>
        <v>0</v>
      </c>
      <c r="N80">
        <f t="shared" si="10"/>
        <v>0</v>
      </c>
    </row>
    <row r="81" spans="1:14" x14ac:dyDescent="0.25">
      <c r="A81" t="s">
        <v>19</v>
      </c>
      <c r="B81" t="s">
        <v>21</v>
      </c>
      <c r="C81" s="2">
        <v>3</v>
      </c>
      <c r="D81" s="1">
        <v>0.5</v>
      </c>
      <c r="E81" s="4">
        <f t="shared" si="11"/>
        <v>1.5</v>
      </c>
      <c r="F81">
        <f>VLOOKUP(A81,Calories!$A$1:$B$15,2,FALSE)</f>
        <v>300</v>
      </c>
      <c r="H81">
        <v>0</v>
      </c>
      <c r="I81" s="2">
        <f t="shared" si="12"/>
        <v>0</v>
      </c>
      <c r="J81">
        <f t="shared" si="13"/>
        <v>0</v>
      </c>
      <c r="K81">
        <f t="shared" si="7"/>
        <v>0</v>
      </c>
      <c r="L81">
        <f t="shared" si="8"/>
        <v>0</v>
      </c>
      <c r="M81">
        <f t="shared" si="9"/>
        <v>0</v>
      </c>
      <c r="N81">
        <f t="shared" si="10"/>
        <v>0</v>
      </c>
    </row>
    <row r="82" spans="1:14" x14ac:dyDescent="0.25">
      <c r="A82" t="s">
        <v>9</v>
      </c>
      <c r="B82" t="s">
        <v>5</v>
      </c>
      <c r="C82" s="2">
        <v>5</v>
      </c>
      <c r="D82" s="1">
        <v>0.8</v>
      </c>
      <c r="E82" s="4">
        <f t="shared" si="11"/>
        <v>4</v>
      </c>
      <c r="F82">
        <f>VLOOKUP(A82,Calories!$A$1:$B$15,2,FALSE)</f>
        <v>500</v>
      </c>
      <c r="H82">
        <v>0</v>
      </c>
      <c r="I82" s="2">
        <f t="shared" si="12"/>
        <v>0</v>
      </c>
      <c r="J82">
        <f t="shared" si="13"/>
        <v>0</v>
      </c>
      <c r="K82">
        <f t="shared" si="7"/>
        <v>0</v>
      </c>
      <c r="L82">
        <f t="shared" si="8"/>
        <v>0</v>
      </c>
      <c r="M82">
        <f t="shared" si="9"/>
        <v>0</v>
      </c>
      <c r="N82">
        <f t="shared" si="10"/>
        <v>0</v>
      </c>
    </row>
    <row r="83" spans="1:14" x14ac:dyDescent="0.25">
      <c r="A83" t="s">
        <v>4</v>
      </c>
      <c r="B83" t="s">
        <v>5</v>
      </c>
      <c r="C83" s="2">
        <v>1.5</v>
      </c>
      <c r="D83" s="1">
        <v>0.66666666666666663</v>
      </c>
      <c r="E83" s="4">
        <f t="shared" si="11"/>
        <v>1</v>
      </c>
      <c r="F83">
        <f>VLOOKUP(A83,Calories!$A$1:$B$15,2,FALSE)</f>
        <v>265</v>
      </c>
      <c r="H83">
        <v>0</v>
      </c>
      <c r="I83" s="2">
        <f t="shared" si="12"/>
        <v>0</v>
      </c>
      <c r="J83">
        <f t="shared" si="13"/>
        <v>0</v>
      </c>
      <c r="K83">
        <f t="shared" si="7"/>
        <v>0</v>
      </c>
      <c r="L83">
        <f t="shared" si="8"/>
        <v>0</v>
      </c>
      <c r="M83">
        <f t="shared" si="9"/>
        <v>0</v>
      </c>
      <c r="N83">
        <f t="shared" si="10"/>
        <v>0</v>
      </c>
    </row>
    <row r="84" spans="1:14" x14ac:dyDescent="0.25">
      <c r="A84" t="s">
        <v>18</v>
      </c>
      <c r="B84" t="s">
        <v>21</v>
      </c>
      <c r="C84" s="2">
        <v>3</v>
      </c>
      <c r="D84" s="1">
        <v>0.66666666666666663</v>
      </c>
      <c r="E84" s="4">
        <f t="shared" si="11"/>
        <v>2</v>
      </c>
      <c r="F84">
        <f>VLOOKUP(A84,Calories!$A$1:$B$15,2,FALSE)</f>
        <v>240</v>
      </c>
      <c r="H84">
        <v>0</v>
      </c>
      <c r="I84" s="2">
        <f t="shared" si="12"/>
        <v>0</v>
      </c>
      <c r="J84">
        <f t="shared" si="13"/>
        <v>0</v>
      </c>
      <c r="K84">
        <f t="shared" si="7"/>
        <v>0</v>
      </c>
      <c r="L84">
        <f t="shared" si="8"/>
        <v>0</v>
      </c>
      <c r="M84">
        <f t="shared" si="9"/>
        <v>0</v>
      </c>
      <c r="N84">
        <f t="shared" si="10"/>
        <v>0</v>
      </c>
    </row>
    <row r="85" spans="1:14" x14ac:dyDescent="0.25">
      <c r="A85" t="s">
        <v>14</v>
      </c>
      <c r="B85" t="s">
        <v>17</v>
      </c>
      <c r="C85" s="2">
        <v>2</v>
      </c>
      <c r="D85" s="1">
        <v>0.75</v>
      </c>
      <c r="E85" s="4">
        <f t="shared" si="11"/>
        <v>1.5</v>
      </c>
      <c r="F85">
        <f>VLOOKUP(A85,Calories!$A$1:$B$15,2,FALSE)</f>
        <v>255</v>
      </c>
      <c r="H85">
        <v>0</v>
      </c>
      <c r="I85" s="2">
        <f t="shared" si="12"/>
        <v>0</v>
      </c>
      <c r="J85">
        <f t="shared" si="13"/>
        <v>0</v>
      </c>
      <c r="K85">
        <f t="shared" si="7"/>
        <v>0</v>
      </c>
      <c r="L85">
        <f t="shared" si="8"/>
        <v>0</v>
      </c>
      <c r="M85">
        <f t="shared" si="9"/>
        <v>0</v>
      </c>
      <c r="N85">
        <f t="shared" si="10"/>
        <v>0</v>
      </c>
    </row>
    <row r="86" spans="1:14" x14ac:dyDescent="0.25">
      <c r="A86" t="s">
        <v>13</v>
      </c>
      <c r="B86" t="s">
        <v>17</v>
      </c>
      <c r="C86" s="2">
        <v>2</v>
      </c>
      <c r="D86" s="1">
        <v>0.5</v>
      </c>
      <c r="E86" s="4">
        <f t="shared" si="11"/>
        <v>1</v>
      </c>
      <c r="F86">
        <f>VLOOKUP(A86,Calories!$A$1:$B$15,2,FALSE)</f>
        <v>280</v>
      </c>
      <c r="H86">
        <v>0</v>
      </c>
      <c r="I86" s="2">
        <f t="shared" si="12"/>
        <v>0</v>
      </c>
      <c r="J86">
        <f t="shared" si="13"/>
        <v>0</v>
      </c>
      <c r="K86">
        <f t="shared" si="7"/>
        <v>0</v>
      </c>
      <c r="L86">
        <f t="shared" si="8"/>
        <v>0</v>
      </c>
      <c r="M86">
        <f t="shared" si="9"/>
        <v>0</v>
      </c>
      <c r="N86">
        <f t="shared" si="10"/>
        <v>0</v>
      </c>
    </row>
    <row r="87" spans="1:14" x14ac:dyDescent="0.25">
      <c r="A87" t="s">
        <v>10</v>
      </c>
      <c r="B87" t="s">
        <v>16</v>
      </c>
      <c r="C87" s="2">
        <v>4</v>
      </c>
      <c r="D87" s="1">
        <v>0.5</v>
      </c>
      <c r="E87" s="4">
        <f t="shared" si="11"/>
        <v>2</v>
      </c>
      <c r="F87">
        <f>VLOOKUP(A87,Calories!$A$1:$B$15,2,FALSE)</f>
        <v>200</v>
      </c>
      <c r="H87">
        <v>0</v>
      </c>
      <c r="I87" s="2">
        <f t="shared" si="12"/>
        <v>0</v>
      </c>
      <c r="J87">
        <f t="shared" si="13"/>
        <v>0</v>
      </c>
      <c r="K87">
        <f t="shared" si="7"/>
        <v>0</v>
      </c>
      <c r="L87">
        <f t="shared" si="8"/>
        <v>0</v>
      </c>
      <c r="M87">
        <f t="shared" si="9"/>
        <v>0</v>
      </c>
      <c r="N87">
        <f t="shared" si="10"/>
        <v>0</v>
      </c>
    </row>
    <row r="88" spans="1:14" x14ac:dyDescent="0.25">
      <c r="A88" t="s">
        <v>4</v>
      </c>
      <c r="B88" t="s">
        <v>5</v>
      </c>
      <c r="C88" s="2">
        <v>1.5</v>
      </c>
      <c r="D88" s="1">
        <v>0.66666666666666663</v>
      </c>
      <c r="E88" s="4">
        <f t="shared" si="11"/>
        <v>1</v>
      </c>
      <c r="F88">
        <f>VLOOKUP(A88,Calories!$A$1:$B$15,2,FALSE)</f>
        <v>265</v>
      </c>
      <c r="H88">
        <v>0</v>
      </c>
      <c r="I88" s="2">
        <f t="shared" si="12"/>
        <v>0</v>
      </c>
      <c r="J88">
        <f t="shared" si="13"/>
        <v>0</v>
      </c>
      <c r="K88">
        <f t="shared" si="7"/>
        <v>0</v>
      </c>
      <c r="L88">
        <f t="shared" si="8"/>
        <v>0</v>
      </c>
      <c r="M88">
        <f t="shared" si="9"/>
        <v>0</v>
      </c>
      <c r="N88">
        <f t="shared" si="10"/>
        <v>0</v>
      </c>
    </row>
    <row r="89" spans="1:14" x14ac:dyDescent="0.25">
      <c r="A89" t="s">
        <v>18</v>
      </c>
      <c r="B89" t="s">
        <v>21</v>
      </c>
      <c r="C89" s="2">
        <v>3</v>
      </c>
      <c r="D89" s="1">
        <v>0.66666666666666663</v>
      </c>
      <c r="E89" s="4">
        <f t="shared" si="11"/>
        <v>2</v>
      </c>
      <c r="F89">
        <f>VLOOKUP(A89,Calories!$A$1:$B$15,2,FALSE)</f>
        <v>240</v>
      </c>
      <c r="H89">
        <v>0</v>
      </c>
      <c r="I89" s="2">
        <f t="shared" si="12"/>
        <v>0</v>
      </c>
      <c r="J89">
        <f t="shared" si="13"/>
        <v>0</v>
      </c>
      <c r="K89">
        <f t="shared" si="7"/>
        <v>0</v>
      </c>
      <c r="L89">
        <f t="shared" si="8"/>
        <v>0</v>
      </c>
      <c r="M89">
        <f t="shared" si="9"/>
        <v>0</v>
      </c>
      <c r="N89">
        <f t="shared" si="10"/>
        <v>0</v>
      </c>
    </row>
    <row r="90" spans="1:14" x14ac:dyDescent="0.25">
      <c r="A90" t="s">
        <v>4</v>
      </c>
      <c r="B90" t="s">
        <v>5</v>
      </c>
      <c r="C90" s="2">
        <v>1.5</v>
      </c>
      <c r="D90" s="1">
        <v>0.66666666666666663</v>
      </c>
      <c r="E90" s="4">
        <f t="shared" si="11"/>
        <v>1</v>
      </c>
      <c r="F90">
        <f>VLOOKUP(A90,Calories!$A$1:$B$15,2,FALSE)</f>
        <v>265</v>
      </c>
      <c r="H90">
        <v>0</v>
      </c>
      <c r="I90" s="2">
        <f t="shared" si="12"/>
        <v>0</v>
      </c>
      <c r="J90">
        <f t="shared" si="13"/>
        <v>0</v>
      </c>
      <c r="K90">
        <f t="shared" si="7"/>
        <v>0</v>
      </c>
      <c r="L90">
        <f t="shared" si="8"/>
        <v>0</v>
      </c>
      <c r="M90">
        <f t="shared" si="9"/>
        <v>0</v>
      </c>
      <c r="N90">
        <f t="shared" si="10"/>
        <v>0</v>
      </c>
    </row>
    <row r="91" spans="1:14" x14ac:dyDescent="0.25">
      <c r="A91" t="s">
        <v>18</v>
      </c>
      <c r="B91" t="s">
        <v>21</v>
      </c>
      <c r="C91" s="2">
        <v>3</v>
      </c>
      <c r="D91" s="1">
        <v>0.66666666666666663</v>
      </c>
      <c r="E91" s="4">
        <f t="shared" si="11"/>
        <v>2</v>
      </c>
      <c r="F91">
        <f>VLOOKUP(A91,Calories!$A$1:$B$15,2,FALSE)</f>
        <v>240</v>
      </c>
      <c r="H91">
        <v>0</v>
      </c>
      <c r="I91" s="2">
        <f t="shared" si="12"/>
        <v>0</v>
      </c>
      <c r="J91">
        <f t="shared" si="13"/>
        <v>0</v>
      </c>
      <c r="K91">
        <f t="shared" si="7"/>
        <v>0</v>
      </c>
      <c r="L91">
        <f t="shared" si="8"/>
        <v>0</v>
      </c>
      <c r="M91">
        <f t="shared" si="9"/>
        <v>0</v>
      </c>
      <c r="N91">
        <f t="shared" si="10"/>
        <v>0</v>
      </c>
    </row>
    <row r="92" spans="1:14" x14ac:dyDescent="0.25">
      <c r="A92" t="s">
        <v>11</v>
      </c>
      <c r="B92" t="s">
        <v>16</v>
      </c>
      <c r="C92" s="2">
        <v>2.5</v>
      </c>
      <c r="D92" s="1">
        <v>0.8</v>
      </c>
      <c r="E92" s="4">
        <f t="shared" si="11"/>
        <v>2</v>
      </c>
      <c r="F92">
        <f>VLOOKUP(A92,Calories!$A$1:$B$15,2,FALSE)</f>
        <v>120</v>
      </c>
      <c r="H92">
        <v>0</v>
      </c>
      <c r="I92" s="2">
        <f t="shared" si="12"/>
        <v>0</v>
      </c>
      <c r="J92">
        <f t="shared" si="13"/>
        <v>0</v>
      </c>
      <c r="K92">
        <f t="shared" si="7"/>
        <v>0</v>
      </c>
      <c r="L92">
        <f t="shared" si="8"/>
        <v>0</v>
      </c>
      <c r="M92">
        <f t="shared" si="9"/>
        <v>0</v>
      </c>
      <c r="N92">
        <f t="shared" si="10"/>
        <v>0</v>
      </c>
    </row>
    <row r="93" spans="1:14" x14ac:dyDescent="0.25">
      <c r="A93" t="s">
        <v>14</v>
      </c>
      <c r="B93" t="s">
        <v>17</v>
      </c>
      <c r="C93" s="2">
        <v>2</v>
      </c>
      <c r="D93" s="1">
        <v>0.75</v>
      </c>
      <c r="E93" s="4">
        <f t="shared" si="11"/>
        <v>1.5</v>
      </c>
      <c r="F93">
        <f>VLOOKUP(A93,Calories!$A$1:$B$15,2,FALSE)</f>
        <v>255</v>
      </c>
      <c r="H93">
        <v>0</v>
      </c>
      <c r="I93" s="2">
        <f t="shared" si="12"/>
        <v>0</v>
      </c>
      <c r="J93">
        <f t="shared" si="13"/>
        <v>0</v>
      </c>
      <c r="K93">
        <f t="shared" si="7"/>
        <v>0</v>
      </c>
      <c r="L93">
        <f t="shared" si="8"/>
        <v>0</v>
      </c>
      <c r="M93">
        <f t="shared" si="9"/>
        <v>0</v>
      </c>
      <c r="N93">
        <f t="shared" si="10"/>
        <v>0</v>
      </c>
    </row>
    <row r="94" spans="1:14" x14ac:dyDescent="0.25">
      <c r="A94" t="s">
        <v>15</v>
      </c>
      <c r="B94" t="s">
        <v>17</v>
      </c>
      <c r="C94" s="2">
        <v>2</v>
      </c>
      <c r="D94" s="1">
        <v>0.5</v>
      </c>
      <c r="E94" s="4">
        <f t="shared" si="11"/>
        <v>1</v>
      </c>
      <c r="F94">
        <f>VLOOKUP(A94,Calories!$A$1:$B$15,2,FALSE)</f>
        <v>300</v>
      </c>
      <c r="H94">
        <v>0</v>
      </c>
      <c r="I94" s="2">
        <f t="shared" si="12"/>
        <v>0</v>
      </c>
      <c r="J94">
        <f t="shared" si="13"/>
        <v>0</v>
      </c>
      <c r="K94">
        <f t="shared" si="7"/>
        <v>0</v>
      </c>
      <c r="L94">
        <f t="shared" si="8"/>
        <v>0</v>
      </c>
      <c r="M94">
        <f t="shared" si="9"/>
        <v>0</v>
      </c>
      <c r="N94">
        <f t="shared" si="10"/>
        <v>0</v>
      </c>
    </row>
    <row r="95" spans="1:14" x14ac:dyDescent="0.25">
      <c r="A95" t="s">
        <v>7</v>
      </c>
      <c r="B95" t="s">
        <v>5</v>
      </c>
      <c r="C95" s="2">
        <v>2</v>
      </c>
      <c r="D95" s="1">
        <v>0.25</v>
      </c>
      <c r="E95" s="4">
        <f t="shared" si="11"/>
        <v>0.5</v>
      </c>
      <c r="F95">
        <f>VLOOKUP(A95,Calories!$A$1:$B$15,2,FALSE)</f>
        <v>480</v>
      </c>
      <c r="H95">
        <v>0</v>
      </c>
      <c r="I95" s="2">
        <f t="shared" si="12"/>
        <v>0</v>
      </c>
      <c r="J95">
        <f t="shared" si="13"/>
        <v>0</v>
      </c>
      <c r="K95">
        <f t="shared" si="7"/>
        <v>0</v>
      </c>
      <c r="L95">
        <f t="shared" si="8"/>
        <v>0</v>
      </c>
      <c r="M95">
        <f t="shared" si="9"/>
        <v>0</v>
      </c>
      <c r="N95">
        <f t="shared" si="10"/>
        <v>0</v>
      </c>
    </row>
    <row r="96" spans="1:14" x14ac:dyDescent="0.25">
      <c r="A96" t="s">
        <v>4</v>
      </c>
      <c r="B96" t="s">
        <v>5</v>
      </c>
      <c r="C96" s="2">
        <v>1.5</v>
      </c>
      <c r="D96" s="1">
        <v>0.66666666666666663</v>
      </c>
      <c r="E96" s="4">
        <f t="shared" si="11"/>
        <v>1</v>
      </c>
      <c r="F96">
        <f>VLOOKUP(A96,Calories!$A$1:$B$15,2,FALSE)</f>
        <v>265</v>
      </c>
      <c r="H96">
        <v>0</v>
      </c>
      <c r="I96" s="2">
        <f t="shared" si="12"/>
        <v>0</v>
      </c>
      <c r="J96">
        <f t="shared" si="13"/>
        <v>0</v>
      </c>
      <c r="K96">
        <f t="shared" si="7"/>
        <v>0</v>
      </c>
      <c r="L96">
        <f t="shared" si="8"/>
        <v>0</v>
      </c>
      <c r="M96">
        <f t="shared" si="9"/>
        <v>0</v>
      </c>
      <c r="N96">
        <f t="shared" si="10"/>
        <v>0</v>
      </c>
    </row>
    <row r="97" spans="1:14" x14ac:dyDescent="0.25">
      <c r="A97" t="s">
        <v>15</v>
      </c>
      <c r="B97" t="s">
        <v>17</v>
      </c>
      <c r="C97" s="2">
        <v>2</v>
      </c>
      <c r="D97" s="1">
        <v>0.5</v>
      </c>
      <c r="E97" s="4">
        <f t="shared" si="11"/>
        <v>1</v>
      </c>
      <c r="F97">
        <f>VLOOKUP(A97,Calories!$A$1:$B$15,2,FALSE)</f>
        <v>300</v>
      </c>
      <c r="H97">
        <v>0</v>
      </c>
      <c r="I97" s="2">
        <f t="shared" si="12"/>
        <v>0</v>
      </c>
      <c r="J97">
        <f t="shared" si="13"/>
        <v>0</v>
      </c>
      <c r="K97">
        <f t="shared" si="7"/>
        <v>0</v>
      </c>
      <c r="L97">
        <f t="shared" si="8"/>
        <v>0</v>
      </c>
      <c r="M97">
        <f t="shared" si="9"/>
        <v>0</v>
      </c>
      <c r="N97">
        <f t="shared" si="10"/>
        <v>0</v>
      </c>
    </row>
    <row r="98" spans="1:14" x14ac:dyDescent="0.25">
      <c r="A98" t="s">
        <v>18</v>
      </c>
      <c r="B98" t="s">
        <v>21</v>
      </c>
      <c r="C98" s="2">
        <v>3</v>
      </c>
      <c r="D98" s="1">
        <v>0.66666666666666663</v>
      </c>
      <c r="E98" s="4">
        <f t="shared" si="11"/>
        <v>2</v>
      </c>
      <c r="F98">
        <f>VLOOKUP(A98,Calories!$A$1:$B$15,2,FALSE)</f>
        <v>240</v>
      </c>
      <c r="H98">
        <v>0</v>
      </c>
      <c r="I98" s="2">
        <f t="shared" si="12"/>
        <v>0</v>
      </c>
      <c r="J98">
        <f t="shared" si="13"/>
        <v>0</v>
      </c>
      <c r="K98">
        <f t="shared" si="7"/>
        <v>0</v>
      </c>
      <c r="L98">
        <f t="shared" si="8"/>
        <v>0</v>
      </c>
      <c r="M98">
        <f t="shared" si="9"/>
        <v>0</v>
      </c>
      <c r="N98">
        <f t="shared" si="10"/>
        <v>0</v>
      </c>
    </row>
    <row r="99" spans="1:14" x14ac:dyDescent="0.25">
      <c r="A99" t="s">
        <v>13</v>
      </c>
      <c r="B99" t="s">
        <v>17</v>
      </c>
      <c r="C99" s="2">
        <v>2</v>
      </c>
      <c r="D99" s="1">
        <v>0.5</v>
      </c>
      <c r="E99" s="4">
        <f t="shared" si="11"/>
        <v>1</v>
      </c>
      <c r="F99">
        <f>VLOOKUP(A99,Calories!$A$1:$B$15,2,FALSE)</f>
        <v>280</v>
      </c>
      <c r="H99">
        <v>0</v>
      </c>
      <c r="I99" s="2">
        <f t="shared" si="12"/>
        <v>0</v>
      </c>
      <c r="J99">
        <f t="shared" si="13"/>
        <v>0</v>
      </c>
      <c r="K99">
        <f t="shared" si="7"/>
        <v>0</v>
      </c>
      <c r="L99">
        <f t="shared" si="8"/>
        <v>0</v>
      </c>
      <c r="M99">
        <f t="shared" si="9"/>
        <v>0</v>
      </c>
      <c r="N99">
        <f t="shared" si="10"/>
        <v>0</v>
      </c>
    </row>
    <row r="100" spans="1:14" x14ac:dyDescent="0.25">
      <c r="A100" t="s">
        <v>10</v>
      </c>
      <c r="B100" t="s">
        <v>16</v>
      </c>
      <c r="C100" s="2">
        <v>4</v>
      </c>
      <c r="D100" s="1">
        <v>0.5</v>
      </c>
      <c r="E100" s="4">
        <f t="shared" si="11"/>
        <v>2</v>
      </c>
      <c r="F100">
        <f>VLOOKUP(A100,Calories!$A$1:$B$15,2,FALSE)</f>
        <v>200</v>
      </c>
      <c r="H100">
        <v>0</v>
      </c>
      <c r="I100" s="2">
        <f t="shared" si="12"/>
        <v>0</v>
      </c>
      <c r="J100">
        <f t="shared" si="13"/>
        <v>0</v>
      </c>
      <c r="K100">
        <f t="shared" si="7"/>
        <v>0</v>
      </c>
      <c r="L100">
        <f t="shared" si="8"/>
        <v>0</v>
      </c>
      <c r="M100">
        <f t="shared" si="9"/>
        <v>0</v>
      </c>
      <c r="N100">
        <f t="shared" si="10"/>
        <v>0</v>
      </c>
    </row>
    <row r="101" spans="1:14" x14ac:dyDescent="0.25">
      <c r="A101" t="s">
        <v>8</v>
      </c>
      <c r="B101" t="s">
        <v>5</v>
      </c>
      <c r="C101" s="2">
        <v>3</v>
      </c>
      <c r="D101" s="1">
        <v>0.66666666666666663</v>
      </c>
      <c r="E101" s="4">
        <f t="shared" si="11"/>
        <v>2</v>
      </c>
      <c r="F101">
        <f>VLOOKUP(A101,Calories!$A$1:$B$15,2,FALSE)</f>
        <v>320</v>
      </c>
      <c r="H101">
        <v>0</v>
      </c>
      <c r="I101" s="2">
        <f t="shared" si="12"/>
        <v>0</v>
      </c>
      <c r="J101">
        <f t="shared" si="13"/>
        <v>0</v>
      </c>
      <c r="K101">
        <f t="shared" si="7"/>
        <v>0</v>
      </c>
      <c r="L101">
        <f t="shared" si="8"/>
        <v>0</v>
      </c>
      <c r="M101">
        <f t="shared" si="9"/>
        <v>0</v>
      </c>
      <c r="N101">
        <f t="shared" si="10"/>
        <v>0</v>
      </c>
    </row>
    <row r="102" spans="1:14" x14ac:dyDescent="0.25">
      <c r="A102" t="s">
        <v>10</v>
      </c>
      <c r="B102" t="s">
        <v>16</v>
      </c>
      <c r="C102" s="2">
        <v>4</v>
      </c>
      <c r="D102" s="1">
        <v>0.5</v>
      </c>
      <c r="E102" s="4">
        <f t="shared" si="11"/>
        <v>2</v>
      </c>
      <c r="F102">
        <f>VLOOKUP(A102,Calories!$A$1:$B$15,2,FALSE)</f>
        <v>200</v>
      </c>
      <c r="H102">
        <v>0</v>
      </c>
      <c r="I102" s="2">
        <f t="shared" si="12"/>
        <v>0</v>
      </c>
      <c r="J102">
        <f t="shared" si="13"/>
        <v>0</v>
      </c>
      <c r="K102">
        <f t="shared" si="7"/>
        <v>0</v>
      </c>
      <c r="L102">
        <f t="shared" si="8"/>
        <v>0</v>
      </c>
      <c r="M102">
        <f t="shared" si="9"/>
        <v>0</v>
      </c>
      <c r="N102">
        <f t="shared" si="10"/>
        <v>0</v>
      </c>
    </row>
    <row r="103" spans="1:14" x14ac:dyDescent="0.25">
      <c r="A103" t="s">
        <v>18</v>
      </c>
      <c r="B103" t="s">
        <v>21</v>
      </c>
      <c r="C103" s="2">
        <v>3</v>
      </c>
      <c r="D103" s="1">
        <v>0.66666666666666663</v>
      </c>
      <c r="E103" s="4">
        <f t="shared" si="11"/>
        <v>2</v>
      </c>
      <c r="F103">
        <f>VLOOKUP(A103,Calories!$A$1:$B$15,2,FALSE)</f>
        <v>240</v>
      </c>
      <c r="H103">
        <v>0</v>
      </c>
      <c r="I103" s="2">
        <f t="shared" si="12"/>
        <v>0</v>
      </c>
      <c r="J103">
        <f t="shared" si="13"/>
        <v>0</v>
      </c>
      <c r="K103">
        <f t="shared" si="7"/>
        <v>0</v>
      </c>
      <c r="L103">
        <f t="shared" si="8"/>
        <v>0</v>
      </c>
      <c r="M103">
        <f t="shared" si="9"/>
        <v>0</v>
      </c>
      <c r="N103">
        <f t="shared" si="10"/>
        <v>0</v>
      </c>
    </row>
    <row r="104" spans="1:14" x14ac:dyDescent="0.25">
      <c r="A104" t="s">
        <v>15</v>
      </c>
      <c r="B104" t="s">
        <v>17</v>
      </c>
      <c r="C104" s="2">
        <v>2</v>
      </c>
      <c r="D104" s="1">
        <v>0.5</v>
      </c>
      <c r="E104" s="4">
        <f t="shared" si="11"/>
        <v>1</v>
      </c>
      <c r="F104">
        <f>VLOOKUP(A104,Calories!$A$1:$B$15,2,FALSE)</f>
        <v>300</v>
      </c>
      <c r="H104">
        <v>0</v>
      </c>
      <c r="I104" s="2">
        <f t="shared" si="12"/>
        <v>0</v>
      </c>
      <c r="J104">
        <f t="shared" si="13"/>
        <v>0</v>
      </c>
      <c r="K104">
        <f t="shared" si="7"/>
        <v>0</v>
      </c>
      <c r="L104">
        <f t="shared" si="8"/>
        <v>0</v>
      </c>
      <c r="M104">
        <f t="shared" si="9"/>
        <v>0</v>
      </c>
      <c r="N104">
        <f t="shared" si="10"/>
        <v>0</v>
      </c>
    </row>
    <row r="105" spans="1:14" x14ac:dyDescent="0.25">
      <c r="A105" t="s">
        <v>8</v>
      </c>
      <c r="B105" t="s">
        <v>5</v>
      </c>
      <c r="C105" s="2">
        <v>3</v>
      </c>
      <c r="D105" s="1">
        <v>0.66666666666666663</v>
      </c>
      <c r="E105" s="4">
        <f t="shared" si="11"/>
        <v>2</v>
      </c>
      <c r="F105">
        <f>VLOOKUP(A105,Calories!$A$1:$B$15,2,FALSE)</f>
        <v>320</v>
      </c>
      <c r="H105">
        <v>0</v>
      </c>
      <c r="I105" s="2">
        <f t="shared" si="12"/>
        <v>0</v>
      </c>
      <c r="J105">
        <f t="shared" si="13"/>
        <v>0</v>
      </c>
      <c r="K105">
        <f t="shared" si="7"/>
        <v>0</v>
      </c>
      <c r="L105">
        <f t="shared" si="8"/>
        <v>0</v>
      </c>
      <c r="M105">
        <f t="shared" si="9"/>
        <v>0</v>
      </c>
      <c r="N105">
        <f t="shared" si="10"/>
        <v>0</v>
      </c>
    </row>
    <row r="106" spans="1:14" x14ac:dyDescent="0.25">
      <c r="A106" t="s">
        <v>13</v>
      </c>
      <c r="B106" t="s">
        <v>17</v>
      </c>
      <c r="C106" s="2">
        <v>2</v>
      </c>
      <c r="D106" s="1">
        <v>0.5</v>
      </c>
      <c r="E106" s="4">
        <f t="shared" si="11"/>
        <v>1</v>
      </c>
      <c r="F106">
        <f>VLOOKUP(A106,Calories!$A$1:$B$15,2,FALSE)</f>
        <v>280</v>
      </c>
      <c r="H106">
        <v>0</v>
      </c>
      <c r="I106" s="2">
        <f t="shared" si="12"/>
        <v>0</v>
      </c>
      <c r="J106">
        <f t="shared" si="13"/>
        <v>0</v>
      </c>
      <c r="K106">
        <f t="shared" si="7"/>
        <v>0</v>
      </c>
      <c r="L106">
        <f t="shared" si="8"/>
        <v>0</v>
      </c>
      <c r="M106">
        <f t="shared" si="9"/>
        <v>0</v>
      </c>
      <c r="N106">
        <f t="shared" si="10"/>
        <v>0</v>
      </c>
    </row>
    <row r="107" spans="1:14" x14ac:dyDescent="0.25">
      <c r="A107" t="s">
        <v>8</v>
      </c>
      <c r="B107" t="s">
        <v>5</v>
      </c>
      <c r="C107" s="2">
        <v>3</v>
      </c>
      <c r="D107" s="1">
        <v>0.66666666666666663</v>
      </c>
      <c r="E107" s="4">
        <f t="shared" si="11"/>
        <v>2</v>
      </c>
      <c r="F107">
        <f>VLOOKUP(A107,Calories!$A$1:$B$15,2,FALSE)</f>
        <v>320</v>
      </c>
      <c r="H107">
        <v>0</v>
      </c>
      <c r="I107" s="2">
        <f t="shared" si="12"/>
        <v>0</v>
      </c>
      <c r="J107">
        <f t="shared" si="13"/>
        <v>0</v>
      </c>
      <c r="K107">
        <f t="shared" si="7"/>
        <v>0</v>
      </c>
      <c r="L107">
        <f t="shared" si="8"/>
        <v>0</v>
      </c>
      <c r="M107">
        <f t="shared" si="9"/>
        <v>0</v>
      </c>
      <c r="N107">
        <f t="shared" si="10"/>
        <v>0</v>
      </c>
    </row>
    <row r="108" spans="1:14" x14ac:dyDescent="0.25">
      <c r="A108" t="s">
        <v>11</v>
      </c>
      <c r="B108" t="s">
        <v>16</v>
      </c>
      <c r="C108" s="2">
        <v>2.5</v>
      </c>
      <c r="D108" s="1">
        <v>0.8</v>
      </c>
      <c r="E108" s="4">
        <f t="shared" si="11"/>
        <v>2</v>
      </c>
      <c r="F108">
        <f>VLOOKUP(A108,Calories!$A$1:$B$15,2,FALSE)</f>
        <v>120</v>
      </c>
      <c r="H108">
        <v>0</v>
      </c>
      <c r="I108" s="2">
        <f t="shared" si="12"/>
        <v>0</v>
      </c>
      <c r="J108">
        <f t="shared" si="13"/>
        <v>0</v>
      </c>
      <c r="K108">
        <f t="shared" si="7"/>
        <v>0</v>
      </c>
      <c r="L108">
        <f t="shared" si="8"/>
        <v>0</v>
      </c>
      <c r="M108">
        <f t="shared" si="9"/>
        <v>0</v>
      </c>
      <c r="N108">
        <f t="shared" si="10"/>
        <v>0</v>
      </c>
    </row>
    <row r="109" spans="1:14" x14ac:dyDescent="0.25">
      <c r="A109" t="s">
        <v>12</v>
      </c>
      <c r="B109" t="s">
        <v>16</v>
      </c>
      <c r="C109" s="2">
        <v>3</v>
      </c>
      <c r="D109" s="1">
        <v>0.83333333333333337</v>
      </c>
      <c r="E109" s="4">
        <f t="shared" si="11"/>
        <v>2.5</v>
      </c>
      <c r="F109">
        <f>VLOOKUP(A109,Calories!$A$1:$B$15,2,FALSE)</f>
        <v>0</v>
      </c>
      <c r="H109">
        <v>0</v>
      </c>
      <c r="I109" s="2">
        <f t="shared" si="12"/>
        <v>0</v>
      </c>
      <c r="J109">
        <f t="shared" si="13"/>
        <v>0</v>
      </c>
      <c r="K109">
        <f t="shared" si="7"/>
        <v>0</v>
      </c>
      <c r="L109">
        <f t="shared" si="8"/>
        <v>0</v>
      </c>
      <c r="M109">
        <f t="shared" si="9"/>
        <v>0</v>
      </c>
      <c r="N109">
        <f t="shared" si="10"/>
        <v>0</v>
      </c>
    </row>
    <row r="110" spans="1:14" x14ac:dyDescent="0.25">
      <c r="A110" t="s">
        <v>8</v>
      </c>
      <c r="B110" t="s">
        <v>5</v>
      </c>
      <c r="C110" s="2">
        <v>3</v>
      </c>
      <c r="D110" s="1">
        <v>0.66666666666666663</v>
      </c>
      <c r="E110" s="4">
        <f t="shared" si="11"/>
        <v>2</v>
      </c>
      <c r="F110">
        <f>VLOOKUP(A110,Calories!$A$1:$B$15,2,FALSE)</f>
        <v>320</v>
      </c>
      <c r="H110">
        <v>0</v>
      </c>
      <c r="I110" s="2">
        <f t="shared" si="12"/>
        <v>0</v>
      </c>
      <c r="J110">
        <f t="shared" si="13"/>
        <v>0</v>
      </c>
      <c r="K110">
        <f t="shared" si="7"/>
        <v>0</v>
      </c>
      <c r="L110">
        <f t="shared" si="8"/>
        <v>0</v>
      </c>
      <c r="M110">
        <f t="shared" si="9"/>
        <v>0</v>
      </c>
      <c r="N110">
        <f t="shared" si="10"/>
        <v>0</v>
      </c>
    </row>
    <row r="111" spans="1:14" x14ac:dyDescent="0.25">
      <c r="A111" t="s">
        <v>18</v>
      </c>
      <c r="B111" t="s">
        <v>21</v>
      </c>
      <c r="C111" s="2">
        <v>3</v>
      </c>
      <c r="D111" s="1">
        <v>0.66666666666666663</v>
      </c>
      <c r="E111" s="4">
        <f t="shared" si="11"/>
        <v>2</v>
      </c>
      <c r="F111">
        <f>VLOOKUP(A111,Calories!$A$1:$B$15,2,FALSE)</f>
        <v>240</v>
      </c>
      <c r="H111">
        <v>0</v>
      </c>
      <c r="I111" s="2">
        <f t="shared" si="12"/>
        <v>0</v>
      </c>
      <c r="J111">
        <f t="shared" si="13"/>
        <v>0</v>
      </c>
      <c r="K111">
        <f t="shared" si="7"/>
        <v>0</v>
      </c>
      <c r="L111">
        <f t="shared" si="8"/>
        <v>0</v>
      </c>
      <c r="M111">
        <f t="shared" si="9"/>
        <v>0</v>
      </c>
      <c r="N111">
        <f t="shared" si="10"/>
        <v>0</v>
      </c>
    </row>
    <row r="112" spans="1:14" x14ac:dyDescent="0.25">
      <c r="A112" t="s">
        <v>15</v>
      </c>
      <c r="B112" t="s">
        <v>17</v>
      </c>
      <c r="C112" s="2">
        <v>2</v>
      </c>
      <c r="D112" s="1">
        <v>0.5</v>
      </c>
      <c r="E112" s="4">
        <f t="shared" si="11"/>
        <v>1</v>
      </c>
      <c r="F112">
        <f>VLOOKUP(A112,Calories!$A$1:$B$15,2,FALSE)</f>
        <v>300</v>
      </c>
      <c r="H112">
        <v>0</v>
      </c>
      <c r="I112" s="2">
        <f t="shared" si="12"/>
        <v>0</v>
      </c>
      <c r="J112">
        <f t="shared" si="13"/>
        <v>0</v>
      </c>
      <c r="K112">
        <f t="shared" si="7"/>
        <v>0</v>
      </c>
      <c r="L112">
        <f t="shared" si="8"/>
        <v>0</v>
      </c>
      <c r="M112">
        <f t="shared" si="9"/>
        <v>0</v>
      </c>
      <c r="N112">
        <f t="shared" si="10"/>
        <v>0</v>
      </c>
    </row>
    <row r="113" spans="1:14" x14ac:dyDescent="0.25">
      <c r="A113" t="s">
        <v>12</v>
      </c>
      <c r="B113" t="s">
        <v>16</v>
      </c>
      <c r="C113" s="2">
        <v>3</v>
      </c>
      <c r="D113" s="1">
        <v>0.83333333333333337</v>
      </c>
      <c r="E113" s="4">
        <f t="shared" si="11"/>
        <v>2.5</v>
      </c>
      <c r="F113">
        <f>VLOOKUP(A113,Calories!$A$1:$B$15,2,FALSE)</f>
        <v>0</v>
      </c>
      <c r="H113">
        <v>0</v>
      </c>
      <c r="I113" s="2">
        <f t="shared" si="12"/>
        <v>0</v>
      </c>
      <c r="J113">
        <f t="shared" si="13"/>
        <v>0</v>
      </c>
      <c r="K113">
        <f t="shared" si="7"/>
        <v>0</v>
      </c>
      <c r="L113">
        <f t="shared" si="8"/>
        <v>0</v>
      </c>
      <c r="M113">
        <f t="shared" si="9"/>
        <v>0</v>
      </c>
      <c r="N113">
        <f t="shared" si="10"/>
        <v>0</v>
      </c>
    </row>
    <row r="114" spans="1:14" x14ac:dyDescent="0.25">
      <c r="A114" t="s">
        <v>4</v>
      </c>
      <c r="B114" t="s">
        <v>5</v>
      </c>
      <c r="C114" s="2">
        <v>1.5</v>
      </c>
      <c r="D114" s="1">
        <v>0.66666666666666663</v>
      </c>
      <c r="E114" s="4">
        <f t="shared" si="11"/>
        <v>1</v>
      </c>
      <c r="F114">
        <f>VLOOKUP(A114,Calories!$A$1:$B$15,2,FALSE)</f>
        <v>265</v>
      </c>
      <c r="H114">
        <v>0</v>
      </c>
      <c r="I114" s="2">
        <f t="shared" si="12"/>
        <v>0</v>
      </c>
      <c r="J114">
        <f t="shared" si="13"/>
        <v>0</v>
      </c>
      <c r="K114">
        <f t="shared" si="7"/>
        <v>0</v>
      </c>
      <c r="L114">
        <f t="shared" si="8"/>
        <v>0</v>
      </c>
      <c r="M114">
        <f t="shared" si="9"/>
        <v>0</v>
      </c>
      <c r="N114">
        <f t="shared" si="10"/>
        <v>0</v>
      </c>
    </row>
    <row r="115" spans="1:14" x14ac:dyDescent="0.25">
      <c r="A115" t="s">
        <v>11</v>
      </c>
      <c r="B115" t="s">
        <v>16</v>
      </c>
      <c r="C115" s="2">
        <v>2.5</v>
      </c>
      <c r="D115" s="1">
        <v>0.8</v>
      </c>
      <c r="E115" s="4">
        <f t="shared" si="11"/>
        <v>2</v>
      </c>
      <c r="F115">
        <f>VLOOKUP(A115,Calories!$A$1:$B$15,2,FALSE)</f>
        <v>120</v>
      </c>
      <c r="H115">
        <v>0</v>
      </c>
      <c r="I115" s="2">
        <f t="shared" si="12"/>
        <v>0</v>
      </c>
      <c r="J115">
        <f t="shared" si="13"/>
        <v>0</v>
      </c>
      <c r="K115">
        <f t="shared" si="7"/>
        <v>0</v>
      </c>
      <c r="L115">
        <f t="shared" si="8"/>
        <v>0</v>
      </c>
      <c r="M115">
        <f t="shared" si="9"/>
        <v>0</v>
      </c>
      <c r="N115">
        <f t="shared" si="10"/>
        <v>0</v>
      </c>
    </row>
    <row r="116" spans="1:14" x14ac:dyDescent="0.25">
      <c r="A116" t="s">
        <v>7</v>
      </c>
      <c r="B116" t="s">
        <v>5</v>
      </c>
      <c r="C116" s="2">
        <v>2</v>
      </c>
      <c r="D116" s="1">
        <v>0.25</v>
      </c>
      <c r="E116" s="4">
        <f t="shared" si="11"/>
        <v>0.5</v>
      </c>
      <c r="F116">
        <f>VLOOKUP(A116,Calories!$A$1:$B$15,2,FALSE)</f>
        <v>480</v>
      </c>
      <c r="H116">
        <v>0</v>
      </c>
      <c r="I116" s="2">
        <f t="shared" si="12"/>
        <v>0</v>
      </c>
      <c r="J116">
        <f t="shared" si="13"/>
        <v>0</v>
      </c>
      <c r="K116">
        <f t="shared" si="7"/>
        <v>0</v>
      </c>
      <c r="L116">
        <f t="shared" si="8"/>
        <v>0</v>
      </c>
      <c r="M116">
        <f t="shared" si="9"/>
        <v>0</v>
      </c>
      <c r="N116">
        <f t="shared" si="10"/>
        <v>0</v>
      </c>
    </row>
    <row r="117" spans="1:14" x14ac:dyDescent="0.25">
      <c r="A117" t="s">
        <v>9</v>
      </c>
      <c r="B117" t="s">
        <v>5</v>
      </c>
      <c r="C117" s="2">
        <v>5</v>
      </c>
      <c r="D117" s="1">
        <v>0.8</v>
      </c>
      <c r="E117" s="4">
        <f t="shared" si="11"/>
        <v>4</v>
      </c>
      <c r="F117">
        <f>VLOOKUP(A117,Calories!$A$1:$B$15,2,FALSE)</f>
        <v>500</v>
      </c>
      <c r="H117">
        <v>0</v>
      </c>
      <c r="I117" s="2">
        <f t="shared" si="12"/>
        <v>0</v>
      </c>
      <c r="J117">
        <f t="shared" si="13"/>
        <v>0</v>
      </c>
      <c r="K117">
        <f t="shared" si="7"/>
        <v>0</v>
      </c>
      <c r="L117">
        <f t="shared" si="8"/>
        <v>0</v>
      </c>
      <c r="M117">
        <f t="shared" si="9"/>
        <v>0</v>
      </c>
      <c r="N117">
        <f t="shared" si="10"/>
        <v>0</v>
      </c>
    </row>
    <row r="118" spans="1:14" x14ac:dyDescent="0.25">
      <c r="A118" t="s">
        <v>9</v>
      </c>
      <c r="B118" t="s">
        <v>5</v>
      </c>
      <c r="C118" s="2">
        <v>5</v>
      </c>
      <c r="D118" s="1">
        <v>0.8</v>
      </c>
      <c r="E118" s="4">
        <f t="shared" si="11"/>
        <v>4</v>
      </c>
      <c r="F118">
        <f>VLOOKUP(A118,Calories!$A$1:$B$15,2,FALSE)</f>
        <v>500</v>
      </c>
      <c r="H118">
        <v>0</v>
      </c>
      <c r="I118" s="2">
        <f t="shared" si="12"/>
        <v>0</v>
      </c>
      <c r="J118">
        <f t="shared" si="13"/>
        <v>0</v>
      </c>
      <c r="K118">
        <f t="shared" si="7"/>
        <v>0</v>
      </c>
      <c r="L118">
        <f t="shared" si="8"/>
        <v>0</v>
      </c>
      <c r="M118">
        <f t="shared" si="9"/>
        <v>0</v>
      </c>
      <c r="N118">
        <f t="shared" si="10"/>
        <v>0</v>
      </c>
    </row>
    <row r="119" spans="1:14" x14ac:dyDescent="0.25">
      <c r="A119" t="s">
        <v>18</v>
      </c>
      <c r="B119" t="s">
        <v>21</v>
      </c>
      <c r="C119" s="2">
        <v>3</v>
      </c>
      <c r="D119" s="1">
        <v>0.66666666666666663</v>
      </c>
      <c r="E119" s="4">
        <f t="shared" si="11"/>
        <v>2</v>
      </c>
      <c r="F119">
        <f>VLOOKUP(A119,Calories!$A$1:$B$15,2,FALSE)</f>
        <v>240</v>
      </c>
      <c r="H119">
        <v>0</v>
      </c>
      <c r="I119" s="2">
        <f t="shared" si="12"/>
        <v>0</v>
      </c>
      <c r="J119">
        <f t="shared" si="13"/>
        <v>0</v>
      </c>
      <c r="K119">
        <f t="shared" si="7"/>
        <v>0</v>
      </c>
      <c r="L119">
        <f t="shared" si="8"/>
        <v>0</v>
      </c>
      <c r="M119">
        <f t="shared" si="9"/>
        <v>0</v>
      </c>
      <c r="N119">
        <f t="shared" si="10"/>
        <v>0</v>
      </c>
    </row>
    <row r="120" spans="1:14" x14ac:dyDescent="0.25">
      <c r="A120" t="s">
        <v>9</v>
      </c>
      <c r="B120" t="s">
        <v>5</v>
      </c>
      <c r="C120" s="2">
        <v>5</v>
      </c>
      <c r="D120" s="1">
        <v>0.8</v>
      </c>
      <c r="E120" s="4">
        <f t="shared" si="11"/>
        <v>4</v>
      </c>
      <c r="F120">
        <f>VLOOKUP(A120,Calories!$A$1:$B$15,2,FALSE)</f>
        <v>500</v>
      </c>
      <c r="H120">
        <v>0</v>
      </c>
      <c r="I120" s="2">
        <f t="shared" si="12"/>
        <v>0</v>
      </c>
      <c r="J120">
        <f t="shared" si="13"/>
        <v>0</v>
      </c>
      <c r="K120">
        <f t="shared" si="7"/>
        <v>0</v>
      </c>
      <c r="L120">
        <f t="shared" si="8"/>
        <v>0</v>
      </c>
      <c r="M120">
        <f t="shared" si="9"/>
        <v>0</v>
      </c>
      <c r="N120">
        <f t="shared" si="10"/>
        <v>0</v>
      </c>
    </row>
    <row r="121" spans="1:14" x14ac:dyDescent="0.25">
      <c r="A121" t="s">
        <v>12</v>
      </c>
      <c r="B121" t="s">
        <v>16</v>
      </c>
      <c r="C121" s="2">
        <v>3</v>
      </c>
      <c r="D121" s="1">
        <v>0.83333333333333337</v>
      </c>
      <c r="E121" s="4">
        <f t="shared" si="11"/>
        <v>2.5</v>
      </c>
      <c r="F121">
        <f>VLOOKUP(A121,Calories!$A$1:$B$15,2,FALSE)</f>
        <v>0</v>
      </c>
      <c r="H121">
        <v>0</v>
      </c>
      <c r="I121" s="2">
        <f t="shared" si="12"/>
        <v>0</v>
      </c>
      <c r="J121">
        <f t="shared" si="13"/>
        <v>0</v>
      </c>
      <c r="K121">
        <f t="shared" si="7"/>
        <v>0</v>
      </c>
      <c r="L121">
        <f t="shared" si="8"/>
        <v>0</v>
      </c>
      <c r="M121">
        <f t="shared" si="9"/>
        <v>0</v>
      </c>
      <c r="N121">
        <f t="shared" si="10"/>
        <v>0</v>
      </c>
    </row>
    <row r="122" spans="1:14" x14ac:dyDescent="0.25">
      <c r="A122" t="s">
        <v>13</v>
      </c>
      <c r="B122" t="s">
        <v>17</v>
      </c>
      <c r="C122" s="2">
        <v>2</v>
      </c>
      <c r="D122" s="1">
        <v>0.5</v>
      </c>
      <c r="E122" s="4">
        <f t="shared" si="11"/>
        <v>1</v>
      </c>
      <c r="F122">
        <f>VLOOKUP(A122,Calories!$A$1:$B$15,2,FALSE)</f>
        <v>280</v>
      </c>
      <c r="H122">
        <v>0</v>
      </c>
      <c r="I122" s="2">
        <f t="shared" si="12"/>
        <v>0</v>
      </c>
      <c r="J122">
        <f t="shared" si="13"/>
        <v>0</v>
      </c>
      <c r="K122">
        <f t="shared" si="7"/>
        <v>0</v>
      </c>
      <c r="L122">
        <f t="shared" si="8"/>
        <v>0</v>
      </c>
      <c r="M122">
        <f t="shared" si="9"/>
        <v>0</v>
      </c>
      <c r="N122">
        <f t="shared" si="10"/>
        <v>0</v>
      </c>
    </row>
    <row r="123" spans="1:14" x14ac:dyDescent="0.25">
      <c r="A123" t="s">
        <v>12</v>
      </c>
      <c r="B123" t="s">
        <v>16</v>
      </c>
      <c r="C123" s="2">
        <v>3</v>
      </c>
      <c r="D123" s="1">
        <v>0.83333333333333337</v>
      </c>
      <c r="E123" s="4">
        <f t="shared" si="11"/>
        <v>2.5</v>
      </c>
      <c r="F123">
        <f>VLOOKUP(A123,Calories!$A$1:$B$15,2,FALSE)</f>
        <v>0</v>
      </c>
      <c r="H123">
        <v>0</v>
      </c>
      <c r="I123" s="2">
        <f t="shared" si="12"/>
        <v>0</v>
      </c>
      <c r="J123">
        <f t="shared" si="13"/>
        <v>0</v>
      </c>
      <c r="K123">
        <f t="shared" si="7"/>
        <v>0</v>
      </c>
      <c r="L123">
        <f t="shared" si="8"/>
        <v>0</v>
      </c>
      <c r="M123">
        <f t="shared" si="9"/>
        <v>0</v>
      </c>
      <c r="N123">
        <f t="shared" si="10"/>
        <v>0</v>
      </c>
    </row>
    <row r="124" spans="1:14" x14ac:dyDescent="0.25">
      <c r="A124" t="s">
        <v>18</v>
      </c>
      <c r="B124" t="s">
        <v>21</v>
      </c>
      <c r="C124" s="2">
        <v>3</v>
      </c>
      <c r="D124" s="1">
        <v>0.66666666666666663</v>
      </c>
      <c r="E124" s="4">
        <f t="shared" si="11"/>
        <v>2</v>
      </c>
      <c r="F124">
        <f>VLOOKUP(A124,Calories!$A$1:$B$15,2,FALSE)</f>
        <v>240</v>
      </c>
      <c r="H124">
        <v>0</v>
      </c>
      <c r="I124" s="2">
        <f t="shared" si="12"/>
        <v>0</v>
      </c>
      <c r="J124">
        <f t="shared" si="13"/>
        <v>0</v>
      </c>
      <c r="K124">
        <f t="shared" si="7"/>
        <v>0</v>
      </c>
      <c r="L124">
        <f t="shared" si="8"/>
        <v>0</v>
      </c>
      <c r="M124">
        <f t="shared" si="9"/>
        <v>0</v>
      </c>
      <c r="N124">
        <f t="shared" si="10"/>
        <v>0</v>
      </c>
    </row>
    <row r="125" spans="1:14" x14ac:dyDescent="0.25">
      <c r="A125" t="s">
        <v>7</v>
      </c>
      <c r="B125" t="s">
        <v>5</v>
      </c>
      <c r="C125" s="2">
        <v>2</v>
      </c>
      <c r="D125" s="1">
        <v>0.25</v>
      </c>
      <c r="E125" s="4">
        <f t="shared" si="11"/>
        <v>0.5</v>
      </c>
      <c r="F125">
        <f>VLOOKUP(A125,Calories!$A$1:$B$15,2,FALSE)</f>
        <v>480</v>
      </c>
      <c r="H125">
        <v>0</v>
      </c>
      <c r="I125" s="2">
        <f t="shared" si="12"/>
        <v>0</v>
      </c>
      <c r="J125">
        <f t="shared" si="13"/>
        <v>0</v>
      </c>
      <c r="K125">
        <f t="shared" si="7"/>
        <v>0</v>
      </c>
      <c r="L125">
        <f t="shared" si="8"/>
        <v>0</v>
      </c>
      <c r="M125">
        <f t="shared" si="9"/>
        <v>0</v>
      </c>
      <c r="N125">
        <f t="shared" si="10"/>
        <v>0</v>
      </c>
    </row>
    <row r="126" spans="1:14" x14ac:dyDescent="0.25">
      <c r="A126" t="s">
        <v>7</v>
      </c>
      <c r="B126" t="s">
        <v>5</v>
      </c>
      <c r="C126" s="2">
        <v>2</v>
      </c>
      <c r="D126" s="1">
        <v>0.25</v>
      </c>
      <c r="E126" s="4">
        <f t="shared" si="11"/>
        <v>0.5</v>
      </c>
      <c r="F126">
        <f>VLOOKUP(A126,Calories!$A$1:$B$15,2,FALSE)</f>
        <v>480</v>
      </c>
      <c r="H126">
        <v>0</v>
      </c>
      <c r="I126" s="2">
        <f t="shared" si="12"/>
        <v>0</v>
      </c>
      <c r="J126">
        <f t="shared" si="13"/>
        <v>0</v>
      </c>
      <c r="K126">
        <f t="shared" si="7"/>
        <v>0</v>
      </c>
      <c r="L126">
        <f t="shared" si="8"/>
        <v>0</v>
      </c>
      <c r="M126">
        <f t="shared" si="9"/>
        <v>0</v>
      </c>
      <c r="N126">
        <f t="shared" si="10"/>
        <v>0</v>
      </c>
    </row>
    <row r="127" spans="1:14" x14ac:dyDescent="0.25">
      <c r="A127" t="s">
        <v>18</v>
      </c>
      <c r="B127" t="s">
        <v>21</v>
      </c>
      <c r="C127" s="2">
        <v>3</v>
      </c>
      <c r="D127" s="1">
        <v>0.66666666666666663</v>
      </c>
      <c r="E127" s="4">
        <f t="shared" si="11"/>
        <v>2</v>
      </c>
      <c r="F127">
        <f>VLOOKUP(A127,Calories!$A$1:$B$15,2,FALSE)</f>
        <v>240</v>
      </c>
      <c r="H127">
        <v>0</v>
      </c>
      <c r="I127" s="2">
        <f t="shared" si="12"/>
        <v>0</v>
      </c>
      <c r="J127">
        <f t="shared" si="13"/>
        <v>0</v>
      </c>
      <c r="K127">
        <f t="shared" si="7"/>
        <v>0</v>
      </c>
      <c r="L127">
        <f t="shared" si="8"/>
        <v>0</v>
      </c>
      <c r="M127">
        <f t="shared" si="9"/>
        <v>0</v>
      </c>
      <c r="N127">
        <f t="shared" si="10"/>
        <v>0</v>
      </c>
    </row>
    <row r="128" spans="1:14" x14ac:dyDescent="0.25">
      <c r="A128" t="s">
        <v>7</v>
      </c>
      <c r="B128" t="s">
        <v>5</v>
      </c>
      <c r="C128" s="2">
        <v>2</v>
      </c>
      <c r="D128" s="1">
        <v>0.25</v>
      </c>
      <c r="E128" s="4">
        <f t="shared" si="11"/>
        <v>0.5</v>
      </c>
      <c r="F128">
        <f>VLOOKUP(A128,Calories!$A$1:$B$15,2,FALSE)</f>
        <v>480</v>
      </c>
      <c r="H128">
        <v>0</v>
      </c>
      <c r="I128" s="2">
        <f t="shared" si="12"/>
        <v>0</v>
      </c>
      <c r="J128">
        <f t="shared" si="13"/>
        <v>0</v>
      </c>
      <c r="K128">
        <f t="shared" si="7"/>
        <v>0</v>
      </c>
      <c r="L128">
        <f t="shared" si="8"/>
        <v>0</v>
      </c>
      <c r="M128">
        <f t="shared" si="9"/>
        <v>0</v>
      </c>
      <c r="N128">
        <f t="shared" si="10"/>
        <v>0</v>
      </c>
    </row>
    <row r="129" spans="1:14" x14ac:dyDescent="0.25">
      <c r="A129" t="s">
        <v>15</v>
      </c>
      <c r="B129" t="s">
        <v>17</v>
      </c>
      <c r="C129" s="2">
        <v>2</v>
      </c>
      <c r="D129" s="1">
        <v>0.5</v>
      </c>
      <c r="E129" s="4">
        <f t="shared" si="11"/>
        <v>1</v>
      </c>
      <c r="F129">
        <f>VLOOKUP(A129,Calories!$A$1:$B$15,2,FALSE)</f>
        <v>300</v>
      </c>
      <c r="H129">
        <v>0</v>
      </c>
      <c r="I129" s="2">
        <f t="shared" si="12"/>
        <v>0</v>
      </c>
      <c r="J129">
        <f t="shared" si="13"/>
        <v>0</v>
      </c>
      <c r="K129">
        <f t="shared" si="7"/>
        <v>0</v>
      </c>
      <c r="L129">
        <f t="shared" si="8"/>
        <v>0</v>
      </c>
      <c r="M129">
        <f t="shared" si="9"/>
        <v>0</v>
      </c>
      <c r="N129">
        <f t="shared" si="10"/>
        <v>0</v>
      </c>
    </row>
    <row r="130" spans="1:14" x14ac:dyDescent="0.25">
      <c r="A130" t="s">
        <v>14</v>
      </c>
      <c r="B130" t="s">
        <v>17</v>
      </c>
      <c r="C130" s="2">
        <v>2</v>
      </c>
      <c r="D130" s="1">
        <v>0.75</v>
      </c>
      <c r="E130" s="4">
        <f t="shared" si="11"/>
        <v>1.5</v>
      </c>
      <c r="F130">
        <f>VLOOKUP(A130,Calories!$A$1:$B$15,2,FALSE)</f>
        <v>255</v>
      </c>
      <c r="H130">
        <v>0</v>
      </c>
      <c r="I130" s="2">
        <f t="shared" si="12"/>
        <v>0</v>
      </c>
      <c r="J130">
        <f t="shared" si="13"/>
        <v>0</v>
      </c>
      <c r="K130">
        <f t="shared" ref="K130:K193" si="14">H130*COUNTIF(B130, "Hot Food")</f>
        <v>0</v>
      </c>
      <c r="L130">
        <f t="shared" ref="L130:L193" si="15">H130 * COUNTIF(B130, "Frozen Treats")</f>
        <v>0</v>
      </c>
      <c r="M130">
        <f t="shared" ref="M130:M193" si="16">H130*COUNTIF(B130, "Candy")</f>
        <v>0</v>
      </c>
      <c r="N130">
        <f t="shared" ref="N130:N193" si="17">H130*COUNTIF(B130,"Beverages")</f>
        <v>0</v>
      </c>
    </row>
    <row r="131" spans="1:14" x14ac:dyDescent="0.25">
      <c r="A131" t="s">
        <v>10</v>
      </c>
      <c r="B131" t="s">
        <v>16</v>
      </c>
      <c r="C131" s="2">
        <v>4</v>
      </c>
      <c r="D131" s="1">
        <v>0.5</v>
      </c>
      <c r="E131" s="4">
        <f t="shared" ref="E131:E194" si="18">C131*D131</f>
        <v>2</v>
      </c>
      <c r="F131">
        <f>VLOOKUP(A131,Calories!$A$1:$B$15,2,FALSE)</f>
        <v>200</v>
      </c>
      <c r="H131">
        <v>0</v>
      </c>
      <c r="I131" s="2">
        <f t="shared" ref="I131:I194" si="19">(H131*C131)</f>
        <v>0</v>
      </c>
      <c r="J131">
        <f t="shared" ref="J131:J194" si="20">(H131*F131)</f>
        <v>0</v>
      </c>
      <c r="K131">
        <f t="shared" si="14"/>
        <v>0</v>
      </c>
      <c r="L131">
        <f t="shared" si="15"/>
        <v>0</v>
      </c>
      <c r="M131">
        <f t="shared" si="16"/>
        <v>0</v>
      </c>
      <c r="N131">
        <f t="shared" si="17"/>
        <v>0</v>
      </c>
    </row>
    <row r="132" spans="1:14" x14ac:dyDescent="0.25">
      <c r="A132" t="s">
        <v>18</v>
      </c>
      <c r="B132" t="s">
        <v>21</v>
      </c>
      <c r="C132" s="2">
        <v>3</v>
      </c>
      <c r="D132" s="1">
        <v>0.66666666666666663</v>
      </c>
      <c r="E132" s="4">
        <f t="shared" si="18"/>
        <v>2</v>
      </c>
      <c r="F132">
        <f>VLOOKUP(A132,Calories!$A$1:$B$15,2,FALSE)</f>
        <v>240</v>
      </c>
      <c r="H132">
        <v>0</v>
      </c>
      <c r="I132" s="2">
        <f t="shared" si="19"/>
        <v>0</v>
      </c>
      <c r="J132">
        <f t="shared" si="20"/>
        <v>0</v>
      </c>
      <c r="K132">
        <f t="shared" si="14"/>
        <v>0</v>
      </c>
      <c r="L132">
        <f t="shared" si="15"/>
        <v>0</v>
      </c>
      <c r="M132">
        <f t="shared" si="16"/>
        <v>0</v>
      </c>
      <c r="N132">
        <f t="shared" si="17"/>
        <v>0</v>
      </c>
    </row>
    <row r="133" spans="1:14" x14ac:dyDescent="0.25">
      <c r="A133" t="s">
        <v>6</v>
      </c>
      <c r="B133" t="s">
        <v>5</v>
      </c>
      <c r="C133" s="2">
        <v>3</v>
      </c>
      <c r="D133" s="1">
        <v>0.5</v>
      </c>
      <c r="E133" s="4">
        <f t="shared" si="18"/>
        <v>1.5</v>
      </c>
      <c r="F133">
        <f>VLOOKUP(A133,Calories!$A$1:$B$15,2,FALSE)</f>
        <v>560</v>
      </c>
      <c r="H133">
        <v>0</v>
      </c>
      <c r="I133" s="2">
        <f t="shared" si="19"/>
        <v>0</v>
      </c>
      <c r="J133">
        <f t="shared" si="20"/>
        <v>0</v>
      </c>
      <c r="K133">
        <f t="shared" si="14"/>
        <v>0</v>
      </c>
      <c r="L133">
        <f t="shared" si="15"/>
        <v>0</v>
      </c>
      <c r="M133">
        <f t="shared" si="16"/>
        <v>0</v>
      </c>
      <c r="N133">
        <f t="shared" si="17"/>
        <v>0</v>
      </c>
    </row>
    <row r="134" spans="1:14" x14ac:dyDescent="0.25">
      <c r="A134" t="s">
        <v>12</v>
      </c>
      <c r="B134" t="s">
        <v>16</v>
      </c>
      <c r="C134" s="2">
        <v>3</v>
      </c>
      <c r="D134" s="1">
        <v>0.83333333333333337</v>
      </c>
      <c r="E134" s="4">
        <f t="shared" si="18"/>
        <v>2.5</v>
      </c>
      <c r="F134">
        <f>VLOOKUP(A134,Calories!$A$1:$B$15,2,FALSE)</f>
        <v>0</v>
      </c>
      <c r="H134">
        <v>0</v>
      </c>
      <c r="I134" s="2">
        <f t="shared" si="19"/>
        <v>0</v>
      </c>
      <c r="J134">
        <f t="shared" si="20"/>
        <v>0</v>
      </c>
      <c r="K134">
        <f t="shared" si="14"/>
        <v>0</v>
      </c>
      <c r="L134">
        <f t="shared" si="15"/>
        <v>0</v>
      </c>
      <c r="M134">
        <f t="shared" si="16"/>
        <v>0</v>
      </c>
      <c r="N134">
        <f t="shared" si="17"/>
        <v>0</v>
      </c>
    </row>
    <row r="135" spans="1:14" x14ac:dyDescent="0.25">
      <c r="A135" t="s">
        <v>10</v>
      </c>
      <c r="B135" t="s">
        <v>16</v>
      </c>
      <c r="C135" s="2">
        <v>4</v>
      </c>
      <c r="D135" s="1">
        <v>0.5</v>
      </c>
      <c r="E135" s="4">
        <f t="shared" si="18"/>
        <v>2</v>
      </c>
      <c r="F135">
        <f>VLOOKUP(A135,Calories!$A$1:$B$15,2,FALSE)</f>
        <v>200</v>
      </c>
      <c r="H135">
        <v>0</v>
      </c>
      <c r="I135" s="2">
        <f t="shared" si="19"/>
        <v>0</v>
      </c>
      <c r="J135">
        <f t="shared" si="20"/>
        <v>0</v>
      </c>
      <c r="K135">
        <f t="shared" si="14"/>
        <v>0</v>
      </c>
      <c r="L135">
        <f t="shared" si="15"/>
        <v>0</v>
      </c>
      <c r="M135">
        <f t="shared" si="16"/>
        <v>0</v>
      </c>
      <c r="N135">
        <f t="shared" si="17"/>
        <v>0</v>
      </c>
    </row>
    <row r="136" spans="1:14" x14ac:dyDescent="0.25">
      <c r="A136" t="s">
        <v>8</v>
      </c>
      <c r="B136" t="s">
        <v>5</v>
      </c>
      <c r="C136" s="2">
        <v>3</v>
      </c>
      <c r="D136" s="1">
        <v>0.66666666666666663</v>
      </c>
      <c r="E136" s="4">
        <f t="shared" si="18"/>
        <v>2</v>
      </c>
      <c r="F136">
        <f>VLOOKUP(A136,Calories!$A$1:$B$15,2,FALSE)</f>
        <v>320</v>
      </c>
      <c r="H136">
        <v>0</v>
      </c>
      <c r="I136" s="2">
        <f t="shared" si="19"/>
        <v>0</v>
      </c>
      <c r="J136">
        <f t="shared" si="20"/>
        <v>0</v>
      </c>
      <c r="K136">
        <f t="shared" si="14"/>
        <v>0</v>
      </c>
      <c r="L136">
        <f t="shared" si="15"/>
        <v>0</v>
      </c>
      <c r="M136">
        <f t="shared" si="16"/>
        <v>0</v>
      </c>
      <c r="N136">
        <f t="shared" si="17"/>
        <v>0</v>
      </c>
    </row>
    <row r="137" spans="1:14" x14ac:dyDescent="0.25">
      <c r="A137" t="s">
        <v>14</v>
      </c>
      <c r="B137" t="s">
        <v>17</v>
      </c>
      <c r="C137" s="2">
        <v>2</v>
      </c>
      <c r="D137" s="1">
        <v>0.75</v>
      </c>
      <c r="E137" s="4">
        <f t="shared" si="18"/>
        <v>1.5</v>
      </c>
      <c r="F137">
        <f>VLOOKUP(A137,Calories!$A$1:$B$15,2,FALSE)</f>
        <v>255</v>
      </c>
      <c r="H137">
        <v>0</v>
      </c>
      <c r="I137" s="2">
        <f t="shared" si="19"/>
        <v>0</v>
      </c>
      <c r="J137">
        <f t="shared" si="20"/>
        <v>0</v>
      </c>
      <c r="K137">
        <f t="shared" si="14"/>
        <v>0</v>
      </c>
      <c r="L137">
        <f t="shared" si="15"/>
        <v>0</v>
      </c>
      <c r="M137">
        <f t="shared" si="16"/>
        <v>0</v>
      </c>
      <c r="N137">
        <f t="shared" si="17"/>
        <v>0</v>
      </c>
    </row>
    <row r="138" spans="1:14" x14ac:dyDescent="0.25">
      <c r="A138" t="s">
        <v>9</v>
      </c>
      <c r="B138" t="s">
        <v>5</v>
      </c>
      <c r="C138" s="2">
        <v>5</v>
      </c>
      <c r="D138" s="1">
        <v>0.8</v>
      </c>
      <c r="E138" s="4">
        <f t="shared" si="18"/>
        <v>4</v>
      </c>
      <c r="F138">
        <f>VLOOKUP(A138,Calories!$A$1:$B$15,2,FALSE)</f>
        <v>500</v>
      </c>
      <c r="H138">
        <v>0</v>
      </c>
      <c r="I138" s="2">
        <f t="shared" si="19"/>
        <v>0</v>
      </c>
      <c r="J138">
        <f t="shared" si="20"/>
        <v>0</v>
      </c>
      <c r="K138">
        <f t="shared" si="14"/>
        <v>0</v>
      </c>
      <c r="L138">
        <f t="shared" si="15"/>
        <v>0</v>
      </c>
      <c r="M138">
        <f t="shared" si="16"/>
        <v>0</v>
      </c>
      <c r="N138">
        <f t="shared" si="17"/>
        <v>0</v>
      </c>
    </row>
    <row r="139" spans="1:14" x14ac:dyDescent="0.25">
      <c r="A139" t="s">
        <v>8</v>
      </c>
      <c r="B139" t="s">
        <v>5</v>
      </c>
      <c r="C139" s="2">
        <v>3</v>
      </c>
      <c r="D139" s="1">
        <v>0.66666666666666663</v>
      </c>
      <c r="E139" s="4">
        <f t="shared" si="18"/>
        <v>2</v>
      </c>
      <c r="F139">
        <f>VLOOKUP(A139,Calories!$A$1:$B$15,2,FALSE)</f>
        <v>320</v>
      </c>
      <c r="H139">
        <v>0</v>
      </c>
      <c r="I139" s="2">
        <f t="shared" si="19"/>
        <v>0</v>
      </c>
      <c r="J139">
        <f t="shared" si="20"/>
        <v>0</v>
      </c>
      <c r="K139">
        <f t="shared" si="14"/>
        <v>0</v>
      </c>
      <c r="L139">
        <f t="shared" si="15"/>
        <v>0</v>
      </c>
      <c r="M139">
        <f t="shared" si="16"/>
        <v>0</v>
      </c>
      <c r="N139">
        <f t="shared" si="17"/>
        <v>0</v>
      </c>
    </row>
    <row r="140" spans="1:14" x14ac:dyDescent="0.25">
      <c r="A140" t="s">
        <v>11</v>
      </c>
      <c r="B140" t="s">
        <v>16</v>
      </c>
      <c r="C140" s="2">
        <v>2.5</v>
      </c>
      <c r="D140" s="1">
        <v>0.8</v>
      </c>
      <c r="E140" s="4">
        <f t="shared" si="18"/>
        <v>2</v>
      </c>
      <c r="F140">
        <f>VLOOKUP(A140,Calories!$A$1:$B$15,2,FALSE)</f>
        <v>120</v>
      </c>
      <c r="H140">
        <v>0</v>
      </c>
      <c r="I140" s="2">
        <f t="shared" si="19"/>
        <v>0</v>
      </c>
      <c r="J140">
        <f t="shared" si="20"/>
        <v>0</v>
      </c>
      <c r="K140">
        <f t="shared" si="14"/>
        <v>0</v>
      </c>
      <c r="L140">
        <f t="shared" si="15"/>
        <v>0</v>
      </c>
      <c r="M140">
        <f t="shared" si="16"/>
        <v>0</v>
      </c>
      <c r="N140">
        <f t="shared" si="17"/>
        <v>0</v>
      </c>
    </row>
    <row r="141" spans="1:14" x14ac:dyDescent="0.25">
      <c r="A141" t="s">
        <v>7</v>
      </c>
      <c r="B141" t="s">
        <v>5</v>
      </c>
      <c r="C141" s="2">
        <v>2</v>
      </c>
      <c r="D141" s="1">
        <v>0.25</v>
      </c>
      <c r="E141" s="4">
        <f t="shared" si="18"/>
        <v>0.5</v>
      </c>
      <c r="F141">
        <f>VLOOKUP(A141,Calories!$A$1:$B$15,2,FALSE)</f>
        <v>480</v>
      </c>
      <c r="H141">
        <v>0</v>
      </c>
      <c r="I141" s="2">
        <f t="shared" si="19"/>
        <v>0</v>
      </c>
      <c r="J141">
        <f t="shared" si="20"/>
        <v>0</v>
      </c>
      <c r="K141">
        <f t="shared" si="14"/>
        <v>0</v>
      </c>
      <c r="L141">
        <f t="shared" si="15"/>
        <v>0</v>
      </c>
      <c r="M141">
        <f t="shared" si="16"/>
        <v>0</v>
      </c>
      <c r="N141">
        <f t="shared" si="17"/>
        <v>0</v>
      </c>
    </row>
    <row r="142" spans="1:14" x14ac:dyDescent="0.25">
      <c r="A142" t="s">
        <v>4</v>
      </c>
      <c r="B142" t="s">
        <v>5</v>
      </c>
      <c r="C142" s="2">
        <v>1.5</v>
      </c>
      <c r="D142" s="1">
        <v>0.66666666666666663</v>
      </c>
      <c r="E142" s="4">
        <f t="shared" si="18"/>
        <v>1</v>
      </c>
      <c r="F142">
        <f>VLOOKUP(A142,Calories!$A$1:$B$15,2,FALSE)</f>
        <v>265</v>
      </c>
      <c r="H142">
        <v>0</v>
      </c>
      <c r="I142" s="2">
        <f t="shared" si="19"/>
        <v>0</v>
      </c>
      <c r="J142">
        <f t="shared" si="20"/>
        <v>0</v>
      </c>
      <c r="K142">
        <f t="shared" si="14"/>
        <v>0</v>
      </c>
      <c r="L142">
        <f t="shared" si="15"/>
        <v>0</v>
      </c>
      <c r="M142">
        <f t="shared" si="16"/>
        <v>0</v>
      </c>
      <c r="N142">
        <f t="shared" si="17"/>
        <v>0</v>
      </c>
    </row>
    <row r="143" spans="1:14" x14ac:dyDescent="0.25">
      <c r="A143" t="s">
        <v>4</v>
      </c>
      <c r="B143" t="s">
        <v>5</v>
      </c>
      <c r="C143" s="2">
        <v>1.5</v>
      </c>
      <c r="D143" s="1">
        <v>0.66666666666666663</v>
      </c>
      <c r="E143" s="4">
        <f t="shared" si="18"/>
        <v>1</v>
      </c>
      <c r="F143">
        <f>VLOOKUP(A143,Calories!$A$1:$B$15,2,FALSE)</f>
        <v>265</v>
      </c>
      <c r="H143">
        <v>0</v>
      </c>
      <c r="I143" s="2">
        <f t="shared" si="19"/>
        <v>0</v>
      </c>
      <c r="J143">
        <f t="shared" si="20"/>
        <v>0</v>
      </c>
      <c r="K143">
        <f t="shared" si="14"/>
        <v>0</v>
      </c>
      <c r="L143">
        <f t="shared" si="15"/>
        <v>0</v>
      </c>
      <c r="M143">
        <f t="shared" si="16"/>
        <v>0</v>
      </c>
      <c r="N143">
        <f t="shared" si="17"/>
        <v>0</v>
      </c>
    </row>
    <row r="144" spans="1:14" x14ac:dyDescent="0.25">
      <c r="A144" t="s">
        <v>6</v>
      </c>
      <c r="B144" t="s">
        <v>5</v>
      </c>
      <c r="C144" s="2">
        <v>3</v>
      </c>
      <c r="D144" s="1">
        <v>0.5</v>
      </c>
      <c r="E144" s="4">
        <f t="shared" si="18"/>
        <v>1.5</v>
      </c>
      <c r="F144">
        <f>VLOOKUP(A144,Calories!$A$1:$B$15,2,FALSE)</f>
        <v>560</v>
      </c>
      <c r="H144">
        <v>0</v>
      </c>
      <c r="I144" s="2">
        <f t="shared" si="19"/>
        <v>0</v>
      </c>
      <c r="J144">
        <f t="shared" si="20"/>
        <v>0</v>
      </c>
      <c r="K144">
        <f t="shared" si="14"/>
        <v>0</v>
      </c>
      <c r="L144">
        <f t="shared" si="15"/>
        <v>0</v>
      </c>
      <c r="M144">
        <f t="shared" si="16"/>
        <v>0</v>
      </c>
      <c r="N144">
        <f t="shared" si="17"/>
        <v>0</v>
      </c>
    </row>
    <row r="145" spans="1:14" x14ac:dyDescent="0.25">
      <c r="A145" t="s">
        <v>8</v>
      </c>
      <c r="B145" t="s">
        <v>5</v>
      </c>
      <c r="C145" s="2">
        <v>3</v>
      </c>
      <c r="D145" s="1">
        <v>0.66666666666666663</v>
      </c>
      <c r="E145" s="4">
        <f t="shared" si="18"/>
        <v>2</v>
      </c>
      <c r="F145">
        <f>VLOOKUP(A145,Calories!$A$1:$B$15,2,FALSE)</f>
        <v>320</v>
      </c>
      <c r="H145">
        <v>0</v>
      </c>
      <c r="I145" s="2">
        <f t="shared" si="19"/>
        <v>0</v>
      </c>
      <c r="J145">
        <f t="shared" si="20"/>
        <v>0</v>
      </c>
      <c r="K145">
        <f t="shared" si="14"/>
        <v>0</v>
      </c>
      <c r="L145">
        <f t="shared" si="15"/>
        <v>0</v>
      </c>
      <c r="M145">
        <f t="shared" si="16"/>
        <v>0</v>
      </c>
      <c r="N145">
        <f t="shared" si="17"/>
        <v>0</v>
      </c>
    </row>
    <row r="146" spans="1:14" x14ac:dyDescent="0.25">
      <c r="A146" t="s">
        <v>6</v>
      </c>
      <c r="B146" t="s">
        <v>5</v>
      </c>
      <c r="C146" s="2">
        <v>3</v>
      </c>
      <c r="D146" s="1">
        <v>0.5</v>
      </c>
      <c r="E146" s="4">
        <f t="shared" si="18"/>
        <v>1.5</v>
      </c>
      <c r="F146">
        <f>VLOOKUP(A146,Calories!$A$1:$B$15,2,FALSE)</f>
        <v>560</v>
      </c>
      <c r="H146">
        <v>0</v>
      </c>
      <c r="I146" s="2">
        <f t="shared" si="19"/>
        <v>0</v>
      </c>
      <c r="J146">
        <f t="shared" si="20"/>
        <v>0</v>
      </c>
      <c r="K146">
        <f t="shared" si="14"/>
        <v>0</v>
      </c>
      <c r="L146">
        <f t="shared" si="15"/>
        <v>0</v>
      </c>
      <c r="M146">
        <f t="shared" si="16"/>
        <v>0</v>
      </c>
      <c r="N146">
        <f t="shared" si="17"/>
        <v>0</v>
      </c>
    </row>
    <row r="147" spans="1:14" x14ac:dyDescent="0.25">
      <c r="A147" t="s">
        <v>8</v>
      </c>
      <c r="B147" t="s">
        <v>5</v>
      </c>
      <c r="C147" s="2">
        <v>3</v>
      </c>
      <c r="D147" s="1">
        <v>0.66666666666666663</v>
      </c>
      <c r="E147" s="4">
        <f t="shared" si="18"/>
        <v>2</v>
      </c>
      <c r="F147">
        <f>VLOOKUP(A147,Calories!$A$1:$B$15,2,FALSE)</f>
        <v>320</v>
      </c>
      <c r="H147">
        <v>0</v>
      </c>
      <c r="I147" s="2">
        <f t="shared" si="19"/>
        <v>0</v>
      </c>
      <c r="J147">
        <f t="shared" si="20"/>
        <v>0</v>
      </c>
      <c r="K147">
        <f t="shared" si="14"/>
        <v>0</v>
      </c>
      <c r="L147">
        <f t="shared" si="15"/>
        <v>0</v>
      </c>
      <c r="M147">
        <f t="shared" si="16"/>
        <v>0</v>
      </c>
      <c r="N147">
        <f t="shared" si="17"/>
        <v>0</v>
      </c>
    </row>
    <row r="148" spans="1:14" x14ac:dyDescent="0.25">
      <c r="A148" t="s">
        <v>4</v>
      </c>
      <c r="B148" t="s">
        <v>5</v>
      </c>
      <c r="C148" s="2">
        <v>1.5</v>
      </c>
      <c r="D148" s="1">
        <v>0.66666666666666663</v>
      </c>
      <c r="E148" s="4">
        <f t="shared" si="18"/>
        <v>1</v>
      </c>
      <c r="F148">
        <f>VLOOKUP(A148,Calories!$A$1:$B$15,2,FALSE)</f>
        <v>265</v>
      </c>
      <c r="H148">
        <v>0</v>
      </c>
      <c r="I148" s="2">
        <f t="shared" si="19"/>
        <v>0</v>
      </c>
      <c r="J148">
        <f t="shared" si="20"/>
        <v>0</v>
      </c>
      <c r="K148">
        <f t="shared" si="14"/>
        <v>0</v>
      </c>
      <c r="L148">
        <f t="shared" si="15"/>
        <v>0</v>
      </c>
      <c r="M148">
        <f t="shared" si="16"/>
        <v>0</v>
      </c>
      <c r="N148">
        <f t="shared" si="17"/>
        <v>0</v>
      </c>
    </row>
    <row r="149" spans="1:14" x14ac:dyDescent="0.25">
      <c r="A149" t="s">
        <v>6</v>
      </c>
      <c r="B149" t="s">
        <v>5</v>
      </c>
      <c r="C149" s="2">
        <v>3</v>
      </c>
      <c r="D149" s="1">
        <v>0.5</v>
      </c>
      <c r="E149" s="4">
        <f t="shared" si="18"/>
        <v>1.5</v>
      </c>
      <c r="F149">
        <f>VLOOKUP(A149,Calories!$A$1:$B$15,2,FALSE)</f>
        <v>560</v>
      </c>
      <c r="H149">
        <v>0</v>
      </c>
      <c r="I149" s="2">
        <f t="shared" si="19"/>
        <v>0</v>
      </c>
      <c r="J149">
        <f t="shared" si="20"/>
        <v>0</v>
      </c>
      <c r="K149">
        <f t="shared" si="14"/>
        <v>0</v>
      </c>
      <c r="L149">
        <f t="shared" si="15"/>
        <v>0</v>
      </c>
      <c r="M149">
        <f t="shared" si="16"/>
        <v>0</v>
      </c>
      <c r="N149">
        <f t="shared" si="17"/>
        <v>0</v>
      </c>
    </row>
    <row r="150" spans="1:14" x14ac:dyDescent="0.25">
      <c r="A150" t="s">
        <v>20</v>
      </c>
      <c r="B150" t="s">
        <v>21</v>
      </c>
      <c r="C150" s="2">
        <v>3</v>
      </c>
      <c r="D150" s="1">
        <v>0.83333333333333337</v>
      </c>
      <c r="E150" s="4">
        <f t="shared" si="18"/>
        <v>2.5</v>
      </c>
      <c r="F150">
        <f>VLOOKUP(A150,Calories!$A$1:$B$15,2,FALSE)</f>
        <v>150</v>
      </c>
      <c r="H150">
        <v>0</v>
      </c>
      <c r="I150" s="2">
        <f t="shared" si="19"/>
        <v>0</v>
      </c>
      <c r="J150">
        <f t="shared" si="20"/>
        <v>0</v>
      </c>
      <c r="K150">
        <f t="shared" si="14"/>
        <v>0</v>
      </c>
      <c r="L150">
        <f t="shared" si="15"/>
        <v>0</v>
      </c>
      <c r="M150">
        <f t="shared" si="16"/>
        <v>0</v>
      </c>
      <c r="N150">
        <f t="shared" si="17"/>
        <v>0</v>
      </c>
    </row>
    <row r="151" spans="1:14" x14ac:dyDescent="0.25">
      <c r="A151" t="s">
        <v>9</v>
      </c>
      <c r="B151" t="s">
        <v>5</v>
      </c>
      <c r="C151" s="2">
        <v>5</v>
      </c>
      <c r="D151" s="1">
        <v>0.8</v>
      </c>
      <c r="E151" s="4">
        <f t="shared" si="18"/>
        <v>4</v>
      </c>
      <c r="F151">
        <f>VLOOKUP(A151,Calories!$A$1:$B$15,2,FALSE)</f>
        <v>500</v>
      </c>
      <c r="H151">
        <v>0</v>
      </c>
      <c r="I151" s="2">
        <f t="shared" si="19"/>
        <v>0</v>
      </c>
      <c r="J151">
        <f t="shared" si="20"/>
        <v>0</v>
      </c>
      <c r="K151">
        <f t="shared" si="14"/>
        <v>0</v>
      </c>
      <c r="L151">
        <f t="shared" si="15"/>
        <v>0</v>
      </c>
      <c r="M151">
        <f t="shared" si="16"/>
        <v>0</v>
      </c>
      <c r="N151">
        <f t="shared" si="17"/>
        <v>0</v>
      </c>
    </row>
    <row r="152" spans="1:14" x14ac:dyDescent="0.25">
      <c r="A152" t="s">
        <v>9</v>
      </c>
      <c r="B152" t="s">
        <v>5</v>
      </c>
      <c r="C152" s="2">
        <v>5</v>
      </c>
      <c r="D152" s="1">
        <v>0.8</v>
      </c>
      <c r="E152" s="4">
        <f t="shared" si="18"/>
        <v>4</v>
      </c>
      <c r="F152">
        <f>VLOOKUP(A152,Calories!$A$1:$B$15,2,FALSE)</f>
        <v>500</v>
      </c>
      <c r="H152">
        <v>0</v>
      </c>
      <c r="I152" s="2">
        <f t="shared" si="19"/>
        <v>0</v>
      </c>
      <c r="J152">
        <f t="shared" si="20"/>
        <v>0</v>
      </c>
      <c r="K152">
        <f t="shared" si="14"/>
        <v>0</v>
      </c>
      <c r="L152">
        <f t="shared" si="15"/>
        <v>0</v>
      </c>
      <c r="M152">
        <f t="shared" si="16"/>
        <v>0</v>
      </c>
      <c r="N152">
        <f t="shared" si="17"/>
        <v>0</v>
      </c>
    </row>
    <row r="153" spans="1:14" x14ac:dyDescent="0.25">
      <c r="A153" t="s">
        <v>12</v>
      </c>
      <c r="B153" t="s">
        <v>16</v>
      </c>
      <c r="C153" s="2">
        <v>3</v>
      </c>
      <c r="D153" s="1">
        <v>0.83333333333333337</v>
      </c>
      <c r="E153" s="4">
        <f t="shared" si="18"/>
        <v>2.5</v>
      </c>
      <c r="F153">
        <f>VLOOKUP(A153,Calories!$A$1:$B$15,2,FALSE)</f>
        <v>0</v>
      </c>
      <c r="H153">
        <v>0</v>
      </c>
      <c r="I153" s="2">
        <f t="shared" si="19"/>
        <v>0</v>
      </c>
      <c r="J153">
        <f t="shared" si="20"/>
        <v>0</v>
      </c>
      <c r="K153">
        <f t="shared" si="14"/>
        <v>0</v>
      </c>
      <c r="L153">
        <f t="shared" si="15"/>
        <v>0</v>
      </c>
      <c r="M153">
        <f t="shared" si="16"/>
        <v>0</v>
      </c>
      <c r="N153">
        <f t="shared" si="17"/>
        <v>0</v>
      </c>
    </row>
    <row r="154" spans="1:14" x14ac:dyDescent="0.25">
      <c r="A154" t="s">
        <v>8</v>
      </c>
      <c r="B154" t="s">
        <v>5</v>
      </c>
      <c r="C154" s="2">
        <v>3</v>
      </c>
      <c r="D154" s="1">
        <v>0.66666666666666663</v>
      </c>
      <c r="E154" s="4">
        <f t="shared" si="18"/>
        <v>2</v>
      </c>
      <c r="F154">
        <f>VLOOKUP(A154,Calories!$A$1:$B$15,2,FALSE)</f>
        <v>320</v>
      </c>
      <c r="H154">
        <v>0</v>
      </c>
      <c r="I154" s="2">
        <f t="shared" si="19"/>
        <v>0</v>
      </c>
      <c r="J154">
        <f t="shared" si="20"/>
        <v>0</v>
      </c>
      <c r="K154">
        <f t="shared" si="14"/>
        <v>0</v>
      </c>
      <c r="L154">
        <f t="shared" si="15"/>
        <v>0</v>
      </c>
      <c r="M154">
        <f t="shared" si="16"/>
        <v>0</v>
      </c>
      <c r="N154">
        <f t="shared" si="17"/>
        <v>0</v>
      </c>
    </row>
    <row r="155" spans="1:14" x14ac:dyDescent="0.25">
      <c r="A155" t="s">
        <v>7</v>
      </c>
      <c r="B155" t="s">
        <v>5</v>
      </c>
      <c r="C155" s="2">
        <v>2</v>
      </c>
      <c r="D155" s="1">
        <v>0.25</v>
      </c>
      <c r="E155" s="4">
        <f t="shared" si="18"/>
        <v>0.5</v>
      </c>
      <c r="F155">
        <f>VLOOKUP(A155,Calories!$A$1:$B$15,2,FALSE)</f>
        <v>480</v>
      </c>
      <c r="H155">
        <v>0</v>
      </c>
      <c r="I155" s="2">
        <f t="shared" si="19"/>
        <v>0</v>
      </c>
      <c r="J155">
        <f t="shared" si="20"/>
        <v>0</v>
      </c>
      <c r="K155">
        <f t="shared" si="14"/>
        <v>0</v>
      </c>
      <c r="L155">
        <f t="shared" si="15"/>
        <v>0</v>
      </c>
      <c r="M155">
        <f t="shared" si="16"/>
        <v>0</v>
      </c>
      <c r="N155">
        <f t="shared" si="17"/>
        <v>0</v>
      </c>
    </row>
    <row r="156" spans="1:14" x14ac:dyDescent="0.25">
      <c r="A156" t="s">
        <v>20</v>
      </c>
      <c r="B156" t="s">
        <v>21</v>
      </c>
      <c r="C156" s="2">
        <v>3</v>
      </c>
      <c r="D156" s="1">
        <v>0.83333333333333337</v>
      </c>
      <c r="E156" s="4">
        <f t="shared" si="18"/>
        <v>2.5</v>
      </c>
      <c r="F156">
        <f>VLOOKUP(A156,Calories!$A$1:$B$15,2,FALSE)</f>
        <v>150</v>
      </c>
      <c r="H156">
        <v>0</v>
      </c>
      <c r="I156" s="2">
        <f t="shared" si="19"/>
        <v>0</v>
      </c>
      <c r="J156">
        <f t="shared" si="20"/>
        <v>0</v>
      </c>
      <c r="K156">
        <f t="shared" si="14"/>
        <v>0</v>
      </c>
      <c r="L156">
        <f t="shared" si="15"/>
        <v>0</v>
      </c>
      <c r="M156">
        <f t="shared" si="16"/>
        <v>0</v>
      </c>
      <c r="N156">
        <f t="shared" si="17"/>
        <v>0</v>
      </c>
    </row>
    <row r="157" spans="1:14" x14ac:dyDescent="0.25">
      <c r="A157" t="s">
        <v>7</v>
      </c>
      <c r="B157" t="s">
        <v>5</v>
      </c>
      <c r="C157" s="2">
        <v>2</v>
      </c>
      <c r="D157" s="1">
        <v>0.25</v>
      </c>
      <c r="E157" s="4">
        <f t="shared" si="18"/>
        <v>0.5</v>
      </c>
      <c r="F157">
        <f>VLOOKUP(A157,Calories!$A$1:$B$15,2,FALSE)</f>
        <v>480</v>
      </c>
      <c r="H157">
        <v>0</v>
      </c>
      <c r="I157" s="2">
        <f t="shared" si="19"/>
        <v>0</v>
      </c>
      <c r="J157">
        <f t="shared" si="20"/>
        <v>0</v>
      </c>
      <c r="K157">
        <f t="shared" si="14"/>
        <v>0</v>
      </c>
      <c r="L157">
        <f t="shared" si="15"/>
        <v>0</v>
      </c>
      <c r="M157">
        <f t="shared" si="16"/>
        <v>0</v>
      </c>
      <c r="N157">
        <f t="shared" si="17"/>
        <v>0</v>
      </c>
    </row>
    <row r="158" spans="1:14" x14ac:dyDescent="0.25">
      <c r="A158" t="s">
        <v>9</v>
      </c>
      <c r="B158" t="s">
        <v>5</v>
      </c>
      <c r="C158" s="2">
        <v>5</v>
      </c>
      <c r="D158" s="1">
        <v>0.8</v>
      </c>
      <c r="E158" s="4">
        <f t="shared" si="18"/>
        <v>4</v>
      </c>
      <c r="F158">
        <f>VLOOKUP(A158,Calories!$A$1:$B$15,2,FALSE)</f>
        <v>500</v>
      </c>
      <c r="H158">
        <v>0</v>
      </c>
      <c r="I158" s="2">
        <f t="shared" si="19"/>
        <v>0</v>
      </c>
      <c r="J158">
        <f t="shared" si="20"/>
        <v>0</v>
      </c>
      <c r="K158">
        <f t="shared" si="14"/>
        <v>0</v>
      </c>
      <c r="L158">
        <f t="shared" si="15"/>
        <v>0</v>
      </c>
      <c r="M158">
        <f t="shared" si="16"/>
        <v>0</v>
      </c>
      <c r="N158">
        <f t="shared" si="17"/>
        <v>0</v>
      </c>
    </row>
    <row r="159" spans="1:14" x14ac:dyDescent="0.25">
      <c r="A159" t="s">
        <v>11</v>
      </c>
      <c r="B159" t="s">
        <v>16</v>
      </c>
      <c r="C159" s="2">
        <v>2.5</v>
      </c>
      <c r="D159" s="1">
        <v>0.8</v>
      </c>
      <c r="E159" s="4">
        <f t="shared" si="18"/>
        <v>2</v>
      </c>
      <c r="F159">
        <f>VLOOKUP(A159,Calories!$A$1:$B$15,2,FALSE)</f>
        <v>120</v>
      </c>
      <c r="H159">
        <v>0</v>
      </c>
      <c r="I159" s="2">
        <f t="shared" si="19"/>
        <v>0</v>
      </c>
      <c r="J159">
        <f t="shared" si="20"/>
        <v>0</v>
      </c>
      <c r="K159">
        <f t="shared" si="14"/>
        <v>0</v>
      </c>
      <c r="L159">
        <f t="shared" si="15"/>
        <v>0</v>
      </c>
      <c r="M159">
        <f t="shared" si="16"/>
        <v>0</v>
      </c>
      <c r="N159">
        <f t="shared" si="17"/>
        <v>0</v>
      </c>
    </row>
    <row r="160" spans="1:14" x14ac:dyDescent="0.25">
      <c r="A160" t="s">
        <v>6</v>
      </c>
      <c r="B160" t="s">
        <v>5</v>
      </c>
      <c r="C160" s="2">
        <v>3</v>
      </c>
      <c r="D160" s="1">
        <v>0.5</v>
      </c>
      <c r="E160" s="4">
        <f t="shared" si="18"/>
        <v>1.5</v>
      </c>
      <c r="F160">
        <f>VLOOKUP(A160,Calories!$A$1:$B$15,2,FALSE)</f>
        <v>560</v>
      </c>
      <c r="H160">
        <v>0</v>
      </c>
      <c r="I160" s="2">
        <f t="shared" si="19"/>
        <v>0</v>
      </c>
      <c r="J160">
        <f t="shared" si="20"/>
        <v>0</v>
      </c>
      <c r="K160">
        <f t="shared" si="14"/>
        <v>0</v>
      </c>
      <c r="L160">
        <f t="shared" si="15"/>
        <v>0</v>
      </c>
      <c r="M160">
        <f t="shared" si="16"/>
        <v>0</v>
      </c>
      <c r="N160">
        <f t="shared" si="17"/>
        <v>0</v>
      </c>
    </row>
    <row r="161" spans="1:14" x14ac:dyDescent="0.25">
      <c r="A161" t="s">
        <v>15</v>
      </c>
      <c r="B161" t="s">
        <v>17</v>
      </c>
      <c r="C161" s="2">
        <v>2</v>
      </c>
      <c r="D161" s="1">
        <v>0.5</v>
      </c>
      <c r="E161" s="4">
        <f t="shared" si="18"/>
        <v>1</v>
      </c>
      <c r="F161">
        <f>VLOOKUP(A161,Calories!$A$1:$B$15,2,FALSE)</f>
        <v>300</v>
      </c>
      <c r="H161">
        <v>0</v>
      </c>
      <c r="I161" s="2">
        <f t="shared" si="19"/>
        <v>0</v>
      </c>
      <c r="J161">
        <f t="shared" si="20"/>
        <v>0</v>
      </c>
      <c r="K161">
        <f t="shared" si="14"/>
        <v>0</v>
      </c>
      <c r="L161">
        <f t="shared" si="15"/>
        <v>0</v>
      </c>
      <c r="M161">
        <f t="shared" si="16"/>
        <v>0</v>
      </c>
      <c r="N161">
        <f t="shared" si="17"/>
        <v>0</v>
      </c>
    </row>
    <row r="162" spans="1:14" x14ac:dyDescent="0.25">
      <c r="A162" t="s">
        <v>6</v>
      </c>
      <c r="B162" t="s">
        <v>5</v>
      </c>
      <c r="C162" s="2">
        <v>3</v>
      </c>
      <c r="D162" s="1">
        <v>0.5</v>
      </c>
      <c r="E162" s="4">
        <f t="shared" si="18"/>
        <v>1.5</v>
      </c>
      <c r="F162">
        <f>VLOOKUP(A162,Calories!$A$1:$B$15,2,FALSE)</f>
        <v>560</v>
      </c>
      <c r="H162">
        <v>0</v>
      </c>
      <c r="I162" s="2">
        <f t="shared" si="19"/>
        <v>0</v>
      </c>
      <c r="J162">
        <f t="shared" si="20"/>
        <v>0</v>
      </c>
      <c r="K162">
        <f t="shared" si="14"/>
        <v>0</v>
      </c>
      <c r="L162">
        <f t="shared" si="15"/>
        <v>0</v>
      </c>
      <c r="M162">
        <f t="shared" si="16"/>
        <v>0</v>
      </c>
      <c r="N162">
        <f t="shared" si="17"/>
        <v>0</v>
      </c>
    </row>
    <row r="163" spans="1:14" x14ac:dyDescent="0.25">
      <c r="A163" t="s">
        <v>13</v>
      </c>
      <c r="B163" t="s">
        <v>17</v>
      </c>
      <c r="C163" s="2">
        <v>2</v>
      </c>
      <c r="D163" s="1">
        <v>0.5</v>
      </c>
      <c r="E163" s="4">
        <f t="shared" si="18"/>
        <v>1</v>
      </c>
      <c r="F163">
        <f>VLOOKUP(A163,Calories!$A$1:$B$15,2,FALSE)</f>
        <v>280</v>
      </c>
      <c r="H163">
        <v>0</v>
      </c>
      <c r="I163" s="2">
        <f t="shared" si="19"/>
        <v>0</v>
      </c>
      <c r="J163">
        <f t="shared" si="20"/>
        <v>0</v>
      </c>
      <c r="K163">
        <f t="shared" si="14"/>
        <v>0</v>
      </c>
      <c r="L163">
        <f t="shared" si="15"/>
        <v>0</v>
      </c>
      <c r="M163">
        <f t="shared" si="16"/>
        <v>0</v>
      </c>
      <c r="N163">
        <f t="shared" si="17"/>
        <v>0</v>
      </c>
    </row>
    <row r="164" spans="1:14" x14ac:dyDescent="0.25">
      <c r="A164" t="s">
        <v>20</v>
      </c>
      <c r="B164" t="s">
        <v>21</v>
      </c>
      <c r="C164" s="2">
        <v>3</v>
      </c>
      <c r="D164" s="1">
        <v>0.83333333333333337</v>
      </c>
      <c r="E164" s="4">
        <f t="shared" si="18"/>
        <v>2.5</v>
      </c>
      <c r="F164">
        <f>VLOOKUP(A164,Calories!$A$1:$B$15,2,FALSE)</f>
        <v>150</v>
      </c>
      <c r="H164">
        <v>0</v>
      </c>
      <c r="I164" s="2">
        <f t="shared" si="19"/>
        <v>0</v>
      </c>
      <c r="J164">
        <f t="shared" si="20"/>
        <v>0</v>
      </c>
      <c r="K164">
        <f t="shared" si="14"/>
        <v>0</v>
      </c>
      <c r="L164">
        <f t="shared" si="15"/>
        <v>0</v>
      </c>
      <c r="M164">
        <f t="shared" si="16"/>
        <v>0</v>
      </c>
      <c r="N164">
        <f t="shared" si="17"/>
        <v>0</v>
      </c>
    </row>
    <row r="165" spans="1:14" x14ac:dyDescent="0.25">
      <c r="A165" t="s">
        <v>9</v>
      </c>
      <c r="B165" t="s">
        <v>5</v>
      </c>
      <c r="C165" s="2">
        <v>5</v>
      </c>
      <c r="D165" s="1">
        <v>0.8</v>
      </c>
      <c r="E165" s="4">
        <f t="shared" si="18"/>
        <v>4</v>
      </c>
      <c r="F165">
        <f>VLOOKUP(A165,Calories!$A$1:$B$15,2,FALSE)</f>
        <v>500</v>
      </c>
      <c r="H165">
        <v>0</v>
      </c>
      <c r="I165" s="2">
        <f t="shared" si="19"/>
        <v>0</v>
      </c>
      <c r="J165">
        <f t="shared" si="20"/>
        <v>0</v>
      </c>
      <c r="K165">
        <f t="shared" si="14"/>
        <v>0</v>
      </c>
      <c r="L165">
        <f t="shared" si="15"/>
        <v>0</v>
      </c>
      <c r="M165">
        <f t="shared" si="16"/>
        <v>0</v>
      </c>
      <c r="N165">
        <f t="shared" si="17"/>
        <v>0</v>
      </c>
    </row>
    <row r="166" spans="1:14" x14ac:dyDescent="0.25">
      <c r="A166" t="s">
        <v>20</v>
      </c>
      <c r="B166" t="s">
        <v>21</v>
      </c>
      <c r="C166" s="2">
        <v>3</v>
      </c>
      <c r="D166" s="1">
        <v>0.83333333333333337</v>
      </c>
      <c r="E166" s="4">
        <f t="shared" si="18"/>
        <v>2.5</v>
      </c>
      <c r="F166">
        <f>VLOOKUP(A166,Calories!$A$1:$B$15,2,FALSE)</f>
        <v>150</v>
      </c>
      <c r="H166">
        <v>0</v>
      </c>
      <c r="I166" s="2">
        <f t="shared" si="19"/>
        <v>0</v>
      </c>
      <c r="J166">
        <f t="shared" si="20"/>
        <v>0</v>
      </c>
      <c r="K166">
        <f t="shared" si="14"/>
        <v>0</v>
      </c>
      <c r="L166">
        <f t="shared" si="15"/>
        <v>0</v>
      </c>
      <c r="M166">
        <f t="shared" si="16"/>
        <v>0</v>
      </c>
      <c r="N166">
        <f t="shared" si="17"/>
        <v>0</v>
      </c>
    </row>
    <row r="167" spans="1:14" x14ac:dyDescent="0.25">
      <c r="A167" t="s">
        <v>11</v>
      </c>
      <c r="B167" t="s">
        <v>16</v>
      </c>
      <c r="C167" s="2">
        <v>2.5</v>
      </c>
      <c r="D167" s="1">
        <v>0.8</v>
      </c>
      <c r="E167" s="4">
        <f t="shared" si="18"/>
        <v>2</v>
      </c>
      <c r="F167">
        <f>VLOOKUP(A167,Calories!$A$1:$B$15,2,FALSE)</f>
        <v>120</v>
      </c>
      <c r="H167">
        <v>0</v>
      </c>
      <c r="I167" s="2">
        <f t="shared" si="19"/>
        <v>0</v>
      </c>
      <c r="J167">
        <f t="shared" si="20"/>
        <v>0</v>
      </c>
      <c r="K167">
        <f t="shared" si="14"/>
        <v>0</v>
      </c>
      <c r="L167">
        <f t="shared" si="15"/>
        <v>0</v>
      </c>
      <c r="M167">
        <f t="shared" si="16"/>
        <v>0</v>
      </c>
      <c r="N167">
        <f t="shared" si="17"/>
        <v>0</v>
      </c>
    </row>
    <row r="168" spans="1:14" x14ac:dyDescent="0.25">
      <c r="A168" t="s">
        <v>14</v>
      </c>
      <c r="B168" t="s">
        <v>17</v>
      </c>
      <c r="C168" s="2">
        <v>2</v>
      </c>
      <c r="D168" s="1">
        <v>0.75</v>
      </c>
      <c r="E168" s="4">
        <f t="shared" si="18"/>
        <v>1.5</v>
      </c>
      <c r="F168">
        <f>VLOOKUP(A168,Calories!$A$1:$B$15,2,FALSE)</f>
        <v>255</v>
      </c>
      <c r="H168">
        <v>0</v>
      </c>
      <c r="I168" s="2">
        <f t="shared" si="19"/>
        <v>0</v>
      </c>
      <c r="J168">
        <f t="shared" si="20"/>
        <v>0</v>
      </c>
      <c r="K168">
        <f t="shared" si="14"/>
        <v>0</v>
      </c>
      <c r="L168">
        <f t="shared" si="15"/>
        <v>0</v>
      </c>
      <c r="M168">
        <f t="shared" si="16"/>
        <v>0</v>
      </c>
      <c r="N168">
        <f t="shared" si="17"/>
        <v>0</v>
      </c>
    </row>
    <row r="169" spans="1:14" x14ac:dyDescent="0.25">
      <c r="A169" t="s">
        <v>20</v>
      </c>
      <c r="B169" t="s">
        <v>21</v>
      </c>
      <c r="C169" s="2">
        <v>3</v>
      </c>
      <c r="D169" s="1">
        <v>0.83333333333333337</v>
      </c>
      <c r="E169" s="4">
        <f t="shared" si="18"/>
        <v>2.5</v>
      </c>
      <c r="F169">
        <f>VLOOKUP(A169,Calories!$A$1:$B$15,2,FALSE)</f>
        <v>150</v>
      </c>
      <c r="H169">
        <v>0</v>
      </c>
      <c r="I169" s="2">
        <f t="shared" si="19"/>
        <v>0</v>
      </c>
      <c r="J169">
        <f t="shared" si="20"/>
        <v>0</v>
      </c>
      <c r="K169">
        <f t="shared" si="14"/>
        <v>0</v>
      </c>
      <c r="L169">
        <f t="shared" si="15"/>
        <v>0</v>
      </c>
      <c r="M169">
        <f t="shared" si="16"/>
        <v>0</v>
      </c>
      <c r="N169">
        <f t="shared" si="17"/>
        <v>0</v>
      </c>
    </row>
    <row r="170" spans="1:14" x14ac:dyDescent="0.25">
      <c r="A170" t="s">
        <v>15</v>
      </c>
      <c r="B170" t="s">
        <v>17</v>
      </c>
      <c r="C170" s="2">
        <v>2</v>
      </c>
      <c r="D170" s="1">
        <v>0.5</v>
      </c>
      <c r="E170" s="4">
        <f t="shared" si="18"/>
        <v>1</v>
      </c>
      <c r="F170">
        <f>VLOOKUP(A170,Calories!$A$1:$B$15,2,FALSE)</f>
        <v>300</v>
      </c>
      <c r="H170">
        <v>0</v>
      </c>
      <c r="I170" s="2">
        <f t="shared" si="19"/>
        <v>0</v>
      </c>
      <c r="J170">
        <f t="shared" si="20"/>
        <v>0</v>
      </c>
      <c r="K170">
        <f t="shared" si="14"/>
        <v>0</v>
      </c>
      <c r="L170">
        <f t="shared" si="15"/>
        <v>0</v>
      </c>
      <c r="M170">
        <f t="shared" si="16"/>
        <v>0</v>
      </c>
      <c r="N170">
        <f t="shared" si="17"/>
        <v>0</v>
      </c>
    </row>
    <row r="171" spans="1:14" x14ac:dyDescent="0.25">
      <c r="A171" t="s">
        <v>14</v>
      </c>
      <c r="B171" t="s">
        <v>17</v>
      </c>
      <c r="C171" s="2">
        <v>2</v>
      </c>
      <c r="D171" s="1">
        <v>0.75</v>
      </c>
      <c r="E171" s="4">
        <f t="shared" si="18"/>
        <v>1.5</v>
      </c>
      <c r="F171">
        <f>VLOOKUP(A171,Calories!$A$1:$B$15,2,FALSE)</f>
        <v>255</v>
      </c>
      <c r="H171">
        <v>0</v>
      </c>
      <c r="I171" s="2">
        <f t="shared" si="19"/>
        <v>0</v>
      </c>
      <c r="J171">
        <f t="shared" si="20"/>
        <v>0</v>
      </c>
      <c r="K171">
        <f t="shared" si="14"/>
        <v>0</v>
      </c>
      <c r="L171">
        <f t="shared" si="15"/>
        <v>0</v>
      </c>
      <c r="M171">
        <f t="shared" si="16"/>
        <v>0</v>
      </c>
      <c r="N171">
        <f t="shared" si="17"/>
        <v>0</v>
      </c>
    </row>
    <row r="172" spans="1:14" x14ac:dyDescent="0.25">
      <c r="A172" t="s">
        <v>6</v>
      </c>
      <c r="B172" t="s">
        <v>5</v>
      </c>
      <c r="C172" s="2">
        <v>3</v>
      </c>
      <c r="D172" s="1">
        <v>0.5</v>
      </c>
      <c r="E172" s="4">
        <f t="shared" si="18"/>
        <v>1.5</v>
      </c>
      <c r="F172">
        <f>VLOOKUP(A172,Calories!$A$1:$B$15,2,FALSE)</f>
        <v>560</v>
      </c>
      <c r="H172">
        <v>0</v>
      </c>
      <c r="I172" s="2">
        <f t="shared" si="19"/>
        <v>0</v>
      </c>
      <c r="J172">
        <f t="shared" si="20"/>
        <v>0</v>
      </c>
      <c r="K172">
        <f t="shared" si="14"/>
        <v>0</v>
      </c>
      <c r="L172">
        <f t="shared" si="15"/>
        <v>0</v>
      </c>
      <c r="M172">
        <f t="shared" si="16"/>
        <v>0</v>
      </c>
      <c r="N172">
        <f t="shared" si="17"/>
        <v>0</v>
      </c>
    </row>
    <row r="173" spans="1:14" x14ac:dyDescent="0.25">
      <c r="A173" t="s">
        <v>13</v>
      </c>
      <c r="B173" t="s">
        <v>17</v>
      </c>
      <c r="C173" s="2">
        <v>2</v>
      </c>
      <c r="D173" s="1">
        <v>0.5</v>
      </c>
      <c r="E173" s="4">
        <f t="shared" si="18"/>
        <v>1</v>
      </c>
      <c r="F173">
        <f>VLOOKUP(A173,Calories!$A$1:$B$15,2,FALSE)</f>
        <v>280</v>
      </c>
      <c r="H173">
        <v>0</v>
      </c>
      <c r="I173" s="2">
        <f t="shared" si="19"/>
        <v>0</v>
      </c>
      <c r="J173">
        <f t="shared" si="20"/>
        <v>0</v>
      </c>
      <c r="K173">
        <f t="shared" si="14"/>
        <v>0</v>
      </c>
      <c r="L173">
        <f t="shared" si="15"/>
        <v>0</v>
      </c>
      <c r="M173">
        <f t="shared" si="16"/>
        <v>0</v>
      </c>
      <c r="N173">
        <f t="shared" si="17"/>
        <v>0</v>
      </c>
    </row>
    <row r="174" spans="1:14" x14ac:dyDescent="0.25">
      <c r="A174" t="s">
        <v>10</v>
      </c>
      <c r="B174" t="s">
        <v>16</v>
      </c>
      <c r="C174" s="2">
        <v>4</v>
      </c>
      <c r="D174" s="1">
        <v>0.5</v>
      </c>
      <c r="E174" s="4">
        <f t="shared" si="18"/>
        <v>2</v>
      </c>
      <c r="F174">
        <f>VLOOKUP(A174,Calories!$A$1:$B$15,2,FALSE)</f>
        <v>200</v>
      </c>
      <c r="H174">
        <v>0</v>
      </c>
      <c r="I174" s="2">
        <f t="shared" si="19"/>
        <v>0</v>
      </c>
      <c r="J174">
        <f t="shared" si="20"/>
        <v>0</v>
      </c>
      <c r="K174">
        <f t="shared" si="14"/>
        <v>0</v>
      </c>
      <c r="L174">
        <f t="shared" si="15"/>
        <v>0</v>
      </c>
      <c r="M174">
        <f t="shared" si="16"/>
        <v>0</v>
      </c>
      <c r="N174">
        <f t="shared" si="17"/>
        <v>0</v>
      </c>
    </row>
    <row r="175" spans="1:14" x14ac:dyDescent="0.25">
      <c r="A175" t="s">
        <v>20</v>
      </c>
      <c r="B175" t="s">
        <v>21</v>
      </c>
      <c r="C175" s="2">
        <v>3</v>
      </c>
      <c r="D175" s="1">
        <v>0.83333333333333337</v>
      </c>
      <c r="E175" s="4">
        <f t="shared" si="18"/>
        <v>2.5</v>
      </c>
      <c r="F175">
        <f>VLOOKUP(A175,Calories!$A$1:$B$15,2,FALSE)</f>
        <v>150</v>
      </c>
      <c r="H175">
        <v>0</v>
      </c>
      <c r="I175" s="2">
        <f t="shared" si="19"/>
        <v>0</v>
      </c>
      <c r="J175">
        <f t="shared" si="20"/>
        <v>0</v>
      </c>
      <c r="K175">
        <f t="shared" si="14"/>
        <v>0</v>
      </c>
      <c r="L175">
        <f t="shared" si="15"/>
        <v>0</v>
      </c>
      <c r="M175">
        <f t="shared" si="16"/>
        <v>0</v>
      </c>
      <c r="N175">
        <f t="shared" si="17"/>
        <v>0</v>
      </c>
    </row>
    <row r="176" spans="1:14" x14ac:dyDescent="0.25">
      <c r="A176" t="s">
        <v>20</v>
      </c>
      <c r="B176" t="s">
        <v>21</v>
      </c>
      <c r="C176" s="2">
        <v>3</v>
      </c>
      <c r="D176" s="1">
        <v>0.83333333333333337</v>
      </c>
      <c r="E176" s="4">
        <f t="shared" si="18"/>
        <v>2.5</v>
      </c>
      <c r="F176">
        <f>VLOOKUP(A176,Calories!$A$1:$B$15,2,FALSE)</f>
        <v>150</v>
      </c>
      <c r="H176">
        <v>0</v>
      </c>
      <c r="I176" s="2">
        <f t="shared" si="19"/>
        <v>0</v>
      </c>
      <c r="J176">
        <f t="shared" si="20"/>
        <v>0</v>
      </c>
      <c r="K176">
        <f t="shared" si="14"/>
        <v>0</v>
      </c>
      <c r="L176">
        <f t="shared" si="15"/>
        <v>0</v>
      </c>
      <c r="M176">
        <f t="shared" si="16"/>
        <v>0</v>
      </c>
      <c r="N176">
        <f t="shared" si="17"/>
        <v>0</v>
      </c>
    </row>
    <row r="177" spans="1:14" x14ac:dyDescent="0.25">
      <c r="A177" t="s">
        <v>20</v>
      </c>
      <c r="B177" t="s">
        <v>21</v>
      </c>
      <c r="C177" s="2">
        <v>3</v>
      </c>
      <c r="D177" s="1">
        <v>0.83333333333333337</v>
      </c>
      <c r="E177" s="4">
        <f t="shared" si="18"/>
        <v>2.5</v>
      </c>
      <c r="F177">
        <f>VLOOKUP(A177,Calories!$A$1:$B$15,2,FALSE)</f>
        <v>150</v>
      </c>
      <c r="H177">
        <v>0</v>
      </c>
      <c r="I177" s="2">
        <f t="shared" si="19"/>
        <v>0</v>
      </c>
      <c r="J177">
        <f t="shared" si="20"/>
        <v>0</v>
      </c>
      <c r="K177">
        <f t="shared" si="14"/>
        <v>0</v>
      </c>
      <c r="L177">
        <f t="shared" si="15"/>
        <v>0</v>
      </c>
      <c r="M177">
        <f t="shared" si="16"/>
        <v>0</v>
      </c>
      <c r="N177">
        <f t="shared" si="17"/>
        <v>0</v>
      </c>
    </row>
    <row r="178" spans="1:14" x14ac:dyDescent="0.25">
      <c r="A178" t="s">
        <v>10</v>
      </c>
      <c r="B178" t="s">
        <v>16</v>
      </c>
      <c r="C178" s="2">
        <v>4</v>
      </c>
      <c r="D178" s="1">
        <v>0.5</v>
      </c>
      <c r="E178" s="4">
        <f t="shared" si="18"/>
        <v>2</v>
      </c>
      <c r="F178">
        <f>VLOOKUP(A178,Calories!$A$1:$B$15,2,FALSE)</f>
        <v>200</v>
      </c>
      <c r="H178">
        <v>0</v>
      </c>
      <c r="I178" s="2">
        <f t="shared" si="19"/>
        <v>0</v>
      </c>
      <c r="J178">
        <f t="shared" si="20"/>
        <v>0</v>
      </c>
      <c r="K178">
        <f t="shared" si="14"/>
        <v>0</v>
      </c>
      <c r="L178">
        <f t="shared" si="15"/>
        <v>0</v>
      </c>
      <c r="M178">
        <f t="shared" si="16"/>
        <v>0</v>
      </c>
      <c r="N178">
        <f t="shared" si="17"/>
        <v>0</v>
      </c>
    </row>
    <row r="179" spans="1:14" x14ac:dyDescent="0.25">
      <c r="A179" t="s">
        <v>20</v>
      </c>
      <c r="B179" t="s">
        <v>21</v>
      </c>
      <c r="C179" s="2">
        <v>3</v>
      </c>
      <c r="D179" s="1">
        <v>0.83333333333333337</v>
      </c>
      <c r="E179" s="4">
        <f t="shared" si="18"/>
        <v>2.5</v>
      </c>
      <c r="F179">
        <f>VLOOKUP(A179,Calories!$A$1:$B$15,2,FALSE)</f>
        <v>150</v>
      </c>
      <c r="H179">
        <v>0</v>
      </c>
      <c r="I179" s="2">
        <f t="shared" si="19"/>
        <v>0</v>
      </c>
      <c r="J179">
        <f t="shared" si="20"/>
        <v>0</v>
      </c>
      <c r="K179">
        <f t="shared" si="14"/>
        <v>0</v>
      </c>
      <c r="L179">
        <f t="shared" si="15"/>
        <v>0</v>
      </c>
      <c r="M179">
        <f t="shared" si="16"/>
        <v>0</v>
      </c>
      <c r="N179">
        <f t="shared" si="17"/>
        <v>0</v>
      </c>
    </row>
    <row r="180" spans="1:14" x14ac:dyDescent="0.25">
      <c r="A180" t="s">
        <v>15</v>
      </c>
      <c r="B180" t="s">
        <v>17</v>
      </c>
      <c r="C180" s="2">
        <v>2</v>
      </c>
      <c r="D180" s="1">
        <v>0.5</v>
      </c>
      <c r="E180" s="4">
        <f t="shared" si="18"/>
        <v>1</v>
      </c>
      <c r="F180">
        <f>VLOOKUP(A180,Calories!$A$1:$B$15,2,FALSE)</f>
        <v>300</v>
      </c>
      <c r="H180">
        <v>0</v>
      </c>
      <c r="I180" s="2">
        <f t="shared" si="19"/>
        <v>0</v>
      </c>
      <c r="J180">
        <f t="shared" si="20"/>
        <v>0</v>
      </c>
      <c r="K180">
        <f t="shared" si="14"/>
        <v>0</v>
      </c>
      <c r="L180">
        <f t="shared" si="15"/>
        <v>0</v>
      </c>
      <c r="M180">
        <f t="shared" si="16"/>
        <v>0</v>
      </c>
      <c r="N180">
        <f t="shared" si="17"/>
        <v>0</v>
      </c>
    </row>
    <row r="181" spans="1:14" x14ac:dyDescent="0.25">
      <c r="A181" t="s">
        <v>7</v>
      </c>
      <c r="B181" t="s">
        <v>5</v>
      </c>
      <c r="C181" s="2">
        <v>2</v>
      </c>
      <c r="D181" s="1">
        <v>0.25</v>
      </c>
      <c r="E181" s="4">
        <f t="shared" si="18"/>
        <v>0.5</v>
      </c>
      <c r="F181">
        <f>VLOOKUP(A181,Calories!$A$1:$B$15,2,FALSE)</f>
        <v>480</v>
      </c>
      <c r="H181">
        <v>0</v>
      </c>
      <c r="I181" s="2">
        <f t="shared" si="19"/>
        <v>0</v>
      </c>
      <c r="J181">
        <f t="shared" si="20"/>
        <v>0</v>
      </c>
      <c r="K181">
        <f t="shared" si="14"/>
        <v>0</v>
      </c>
      <c r="L181">
        <f t="shared" si="15"/>
        <v>0</v>
      </c>
      <c r="M181">
        <f t="shared" si="16"/>
        <v>0</v>
      </c>
      <c r="N181">
        <f t="shared" si="17"/>
        <v>0</v>
      </c>
    </row>
    <row r="182" spans="1:14" x14ac:dyDescent="0.25">
      <c r="A182" t="s">
        <v>10</v>
      </c>
      <c r="B182" t="s">
        <v>16</v>
      </c>
      <c r="C182" s="2">
        <v>4</v>
      </c>
      <c r="D182" s="1">
        <v>0.5</v>
      </c>
      <c r="E182" s="4">
        <f t="shared" si="18"/>
        <v>2</v>
      </c>
      <c r="F182">
        <f>VLOOKUP(A182,Calories!$A$1:$B$15,2,FALSE)</f>
        <v>200</v>
      </c>
      <c r="H182">
        <v>0</v>
      </c>
      <c r="I182" s="2">
        <f t="shared" si="19"/>
        <v>0</v>
      </c>
      <c r="J182">
        <f t="shared" si="20"/>
        <v>0</v>
      </c>
      <c r="K182">
        <f t="shared" si="14"/>
        <v>0</v>
      </c>
      <c r="L182">
        <f t="shared" si="15"/>
        <v>0</v>
      </c>
      <c r="M182">
        <f t="shared" si="16"/>
        <v>0</v>
      </c>
      <c r="N182">
        <f t="shared" si="17"/>
        <v>0</v>
      </c>
    </row>
    <row r="183" spans="1:14" x14ac:dyDescent="0.25">
      <c r="A183" t="s">
        <v>9</v>
      </c>
      <c r="B183" t="s">
        <v>5</v>
      </c>
      <c r="C183" s="2">
        <v>5</v>
      </c>
      <c r="D183" s="1">
        <v>0.8</v>
      </c>
      <c r="E183" s="4">
        <f t="shared" si="18"/>
        <v>4</v>
      </c>
      <c r="F183">
        <f>VLOOKUP(A183,Calories!$A$1:$B$15,2,FALSE)</f>
        <v>500</v>
      </c>
      <c r="H183">
        <v>0</v>
      </c>
      <c r="I183" s="2">
        <f t="shared" si="19"/>
        <v>0</v>
      </c>
      <c r="J183">
        <f t="shared" si="20"/>
        <v>0</v>
      </c>
      <c r="K183">
        <f t="shared" si="14"/>
        <v>0</v>
      </c>
      <c r="L183">
        <f t="shared" si="15"/>
        <v>0</v>
      </c>
      <c r="M183">
        <f t="shared" si="16"/>
        <v>0</v>
      </c>
      <c r="N183">
        <f t="shared" si="17"/>
        <v>0</v>
      </c>
    </row>
    <row r="184" spans="1:14" x14ac:dyDescent="0.25">
      <c r="A184" t="s">
        <v>20</v>
      </c>
      <c r="B184" t="s">
        <v>21</v>
      </c>
      <c r="C184" s="2">
        <v>3</v>
      </c>
      <c r="D184" s="1">
        <v>0.83333333333333337</v>
      </c>
      <c r="E184" s="4">
        <f t="shared" si="18"/>
        <v>2.5</v>
      </c>
      <c r="F184">
        <f>VLOOKUP(A184,Calories!$A$1:$B$15,2,FALSE)</f>
        <v>150</v>
      </c>
      <c r="H184">
        <v>0</v>
      </c>
      <c r="I184" s="2">
        <f t="shared" si="19"/>
        <v>0</v>
      </c>
      <c r="J184">
        <f t="shared" si="20"/>
        <v>0</v>
      </c>
      <c r="K184">
        <f t="shared" si="14"/>
        <v>0</v>
      </c>
      <c r="L184">
        <f t="shared" si="15"/>
        <v>0</v>
      </c>
      <c r="M184">
        <f t="shared" si="16"/>
        <v>0</v>
      </c>
      <c r="N184">
        <f t="shared" si="17"/>
        <v>0</v>
      </c>
    </row>
    <row r="185" spans="1:14" x14ac:dyDescent="0.25">
      <c r="A185" t="s">
        <v>4</v>
      </c>
      <c r="B185" t="s">
        <v>5</v>
      </c>
      <c r="C185" s="2">
        <v>1.5</v>
      </c>
      <c r="D185" s="1">
        <v>0.66666666666666663</v>
      </c>
      <c r="E185" s="4">
        <f t="shared" si="18"/>
        <v>1</v>
      </c>
      <c r="F185">
        <f>VLOOKUP(A185,Calories!$A$1:$B$15,2,FALSE)</f>
        <v>265</v>
      </c>
      <c r="H185">
        <v>0</v>
      </c>
      <c r="I185" s="2">
        <f t="shared" si="19"/>
        <v>0</v>
      </c>
      <c r="J185">
        <f t="shared" si="20"/>
        <v>0</v>
      </c>
      <c r="K185">
        <f t="shared" si="14"/>
        <v>0</v>
      </c>
      <c r="L185">
        <f t="shared" si="15"/>
        <v>0</v>
      </c>
      <c r="M185">
        <f t="shared" si="16"/>
        <v>0</v>
      </c>
      <c r="N185">
        <f t="shared" si="17"/>
        <v>0</v>
      </c>
    </row>
    <row r="186" spans="1:14" x14ac:dyDescent="0.25">
      <c r="A186" t="s">
        <v>11</v>
      </c>
      <c r="B186" t="s">
        <v>16</v>
      </c>
      <c r="C186" s="2">
        <v>2.5</v>
      </c>
      <c r="D186" s="1">
        <v>0.8</v>
      </c>
      <c r="E186" s="4">
        <f t="shared" si="18"/>
        <v>2</v>
      </c>
      <c r="F186">
        <f>VLOOKUP(A186,Calories!$A$1:$B$15,2,FALSE)</f>
        <v>120</v>
      </c>
      <c r="H186">
        <v>0</v>
      </c>
      <c r="I186" s="2">
        <f t="shared" si="19"/>
        <v>0</v>
      </c>
      <c r="J186">
        <f t="shared" si="20"/>
        <v>0</v>
      </c>
      <c r="K186">
        <f t="shared" si="14"/>
        <v>0</v>
      </c>
      <c r="L186">
        <f t="shared" si="15"/>
        <v>0</v>
      </c>
      <c r="M186">
        <f t="shared" si="16"/>
        <v>0</v>
      </c>
      <c r="N186">
        <f t="shared" si="17"/>
        <v>0</v>
      </c>
    </row>
    <row r="187" spans="1:14" x14ac:dyDescent="0.25">
      <c r="A187" t="s">
        <v>13</v>
      </c>
      <c r="B187" t="s">
        <v>17</v>
      </c>
      <c r="C187" s="2">
        <v>2</v>
      </c>
      <c r="D187" s="1">
        <v>0.5</v>
      </c>
      <c r="E187" s="4">
        <f t="shared" si="18"/>
        <v>1</v>
      </c>
      <c r="F187">
        <f>VLOOKUP(A187,Calories!$A$1:$B$15,2,FALSE)</f>
        <v>280</v>
      </c>
      <c r="H187">
        <v>0</v>
      </c>
      <c r="I187" s="2">
        <f t="shared" si="19"/>
        <v>0</v>
      </c>
      <c r="J187">
        <f t="shared" si="20"/>
        <v>0</v>
      </c>
      <c r="K187">
        <f t="shared" si="14"/>
        <v>0</v>
      </c>
      <c r="L187">
        <f t="shared" si="15"/>
        <v>0</v>
      </c>
      <c r="M187">
        <f t="shared" si="16"/>
        <v>0</v>
      </c>
      <c r="N187">
        <f t="shared" si="17"/>
        <v>0</v>
      </c>
    </row>
    <row r="188" spans="1:14" x14ac:dyDescent="0.25">
      <c r="A188" t="s">
        <v>12</v>
      </c>
      <c r="B188" t="s">
        <v>16</v>
      </c>
      <c r="C188" s="2">
        <v>3</v>
      </c>
      <c r="D188" s="1">
        <v>0.83333333333333337</v>
      </c>
      <c r="E188" s="4">
        <f t="shared" si="18"/>
        <v>2.5</v>
      </c>
      <c r="F188">
        <f>VLOOKUP(A188,Calories!$A$1:$B$15,2,FALSE)</f>
        <v>0</v>
      </c>
      <c r="H188">
        <v>0</v>
      </c>
      <c r="I188" s="2">
        <f t="shared" si="19"/>
        <v>0</v>
      </c>
      <c r="J188">
        <f t="shared" si="20"/>
        <v>0</v>
      </c>
      <c r="K188">
        <f t="shared" si="14"/>
        <v>0</v>
      </c>
      <c r="L188">
        <f t="shared" si="15"/>
        <v>0</v>
      </c>
      <c r="M188">
        <f t="shared" si="16"/>
        <v>0</v>
      </c>
      <c r="N188">
        <f t="shared" si="17"/>
        <v>0</v>
      </c>
    </row>
    <row r="189" spans="1:14" x14ac:dyDescent="0.25">
      <c r="A189" t="s">
        <v>7</v>
      </c>
      <c r="B189" t="s">
        <v>5</v>
      </c>
      <c r="C189" s="2">
        <v>2</v>
      </c>
      <c r="D189" s="1">
        <v>0.25</v>
      </c>
      <c r="E189" s="4">
        <f t="shared" si="18"/>
        <v>0.5</v>
      </c>
      <c r="F189">
        <f>VLOOKUP(A189,Calories!$A$1:$B$15,2,FALSE)</f>
        <v>480</v>
      </c>
      <c r="H189">
        <v>0</v>
      </c>
      <c r="I189" s="2">
        <f t="shared" si="19"/>
        <v>0</v>
      </c>
      <c r="J189">
        <f t="shared" si="20"/>
        <v>0</v>
      </c>
      <c r="K189">
        <f t="shared" si="14"/>
        <v>0</v>
      </c>
      <c r="L189">
        <f t="shared" si="15"/>
        <v>0</v>
      </c>
      <c r="M189">
        <f t="shared" si="16"/>
        <v>0</v>
      </c>
      <c r="N189">
        <f t="shared" si="17"/>
        <v>0</v>
      </c>
    </row>
    <row r="190" spans="1:14" x14ac:dyDescent="0.25">
      <c r="A190" t="s">
        <v>20</v>
      </c>
      <c r="B190" t="s">
        <v>21</v>
      </c>
      <c r="C190" s="2">
        <v>3</v>
      </c>
      <c r="D190" s="1">
        <v>0.83333333333333337</v>
      </c>
      <c r="E190" s="4">
        <f t="shared" si="18"/>
        <v>2.5</v>
      </c>
      <c r="F190">
        <f>VLOOKUP(A190,Calories!$A$1:$B$15,2,FALSE)</f>
        <v>150</v>
      </c>
      <c r="H190">
        <v>0</v>
      </c>
      <c r="I190" s="2">
        <f t="shared" si="19"/>
        <v>0</v>
      </c>
      <c r="J190">
        <f t="shared" si="20"/>
        <v>0</v>
      </c>
      <c r="K190">
        <f t="shared" si="14"/>
        <v>0</v>
      </c>
      <c r="L190">
        <f t="shared" si="15"/>
        <v>0</v>
      </c>
      <c r="M190">
        <f t="shared" si="16"/>
        <v>0</v>
      </c>
      <c r="N190">
        <f t="shared" si="17"/>
        <v>0</v>
      </c>
    </row>
    <row r="191" spans="1:14" x14ac:dyDescent="0.25">
      <c r="A191" t="s">
        <v>15</v>
      </c>
      <c r="B191" t="s">
        <v>17</v>
      </c>
      <c r="C191" s="2">
        <v>2</v>
      </c>
      <c r="D191" s="1">
        <v>0.5</v>
      </c>
      <c r="E191" s="4">
        <f t="shared" si="18"/>
        <v>1</v>
      </c>
      <c r="F191">
        <f>VLOOKUP(A191,Calories!$A$1:$B$15,2,FALSE)</f>
        <v>300</v>
      </c>
      <c r="H191">
        <v>0</v>
      </c>
      <c r="I191" s="2">
        <f t="shared" si="19"/>
        <v>0</v>
      </c>
      <c r="J191">
        <f t="shared" si="20"/>
        <v>0</v>
      </c>
      <c r="K191">
        <f t="shared" si="14"/>
        <v>0</v>
      </c>
      <c r="L191">
        <f t="shared" si="15"/>
        <v>0</v>
      </c>
      <c r="M191">
        <f t="shared" si="16"/>
        <v>0</v>
      </c>
      <c r="N191">
        <f t="shared" si="17"/>
        <v>0</v>
      </c>
    </row>
    <row r="192" spans="1:14" x14ac:dyDescent="0.25">
      <c r="A192" t="s">
        <v>7</v>
      </c>
      <c r="B192" t="s">
        <v>5</v>
      </c>
      <c r="C192" s="2">
        <v>2</v>
      </c>
      <c r="D192" s="1">
        <v>0.25</v>
      </c>
      <c r="E192" s="4">
        <f t="shared" si="18"/>
        <v>0.5</v>
      </c>
      <c r="F192">
        <f>VLOOKUP(A192,Calories!$A$1:$B$15,2,FALSE)</f>
        <v>480</v>
      </c>
      <c r="H192">
        <v>0</v>
      </c>
      <c r="I192" s="2">
        <f t="shared" si="19"/>
        <v>0</v>
      </c>
      <c r="J192">
        <f t="shared" si="20"/>
        <v>0</v>
      </c>
      <c r="K192">
        <f t="shared" si="14"/>
        <v>0</v>
      </c>
      <c r="L192">
        <f t="shared" si="15"/>
        <v>0</v>
      </c>
      <c r="M192">
        <f t="shared" si="16"/>
        <v>0</v>
      </c>
      <c r="N192">
        <f t="shared" si="17"/>
        <v>0</v>
      </c>
    </row>
    <row r="193" spans="1:14" x14ac:dyDescent="0.25">
      <c r="A193" t="s">
        <v>12</v>
      </c>
      <c r="B193" t="s">
        <v>16</v>
      </c>
      <c r="C193" s="2">
        <v>3</v>
      </c>
      <c r="D193" s="1">
        <v>0.83333333333333337</v>
      </c>
      <c r="E193" s="4">
        <f t="shared" si="18"/>
        <v>2.5</v>
      </c>
      <c r="F193">
        <f>VLOOKUP(A193,Calories!$A$1:$B$15,2,FALSE)</f>
        <v>0</v>
      </c>
      <c r="H193">
        <v>0</v>
      </c>
      <c r="I193" s="2">
        <f t="shared" si="19"/>
        <v>0</v>
      </c>
      <c r="J193">
        <f t="shared" si="20"/>
        <v>0</v>
      </c>
      <c r="K193">
        <f t="shared" si="14"/>
        <v>0</v>
      </c>
      <c r="L193">
        <f t="shared" si="15"/>
        <v>0</v>
      </c>
      <c r="M193">
        <f t="shared" si="16"/>
        <v>0</v>
      </c>
      <c r="N193">
        <f t="shared" si="17"/>
        <v>0</v>
      </c>
    </row>
    <row r="194" spans="1:14" x14ac:dyDescent="0.25">
      <c r="A194" t="s">
        <v>9</v>
      </c>
      <c r="B194" t="s">
        <v>5</v>
      </c>
      <c r="C194" s="2">
        <v>5</v>
      </c>
      <c r="D194" s="1">
        <v>0.8</v>
      </c>
      <c r="E194" s="4">
        <f t="shared" si="18"/>
        <v>4</v>
      </c>
      <c r="F194">
        <f>VLOOKUP(A194,Calories!$A$1:$B$15,2,FALSE)</f>
        <v>500</v>
      </c>
      <c r="H194">
        <v>0</v>
      </c>
      <c r="I194" s="2">
        <f t="shared" si="19"/>
        <v>0</v>
      </c>
      <c r="J194">
        <f t="shared" si="20"/>
        <v>0</v>
      </c>
      <c r="K194">
        <f t="shared" ref="K194:K199" si="21">H194*COUNTIF(B194, "Hot Food")</f>
        <v>0</v>
      </c>
      <c r="L194">
        <f t="shared" ref="L194:L199" si="22">H194 * COUNTIF(B194, "Frozen Treats")</f>
        <v>0</v>
      </c>
      <c r="M194">
        <f t="shared" ref="M194:M199" si="23">H194*COUNTIF(B194, "Candy")</f>
        <v>0</v>
      </c>
      <c r="N194">
        <f t="shared" ref="N194:N199" si="24">H194*COUNTIF(B194,"Beverages")</f>
        <v>0</v>
      </c>
    </row>
    <row r="195" spans="1:14" x14ac:dyDescent="0.25">
      <c r="A195" t="s">
        <v>10</v>
      </c>
      <c r="B195" t="s">
        <v>16</v>
      </c>
      <c r="C195" s="2">
        <v>4</v>
      </c>
      <c r="D195" s="1">
        <v>0.5</v>
      </c>
      <c r="E195" s="4">
        <f t="shared" ref="E195:E200" si="25">C195*D195</f>
        <v>2</v>
      </c>
      <c r="F195">
        <f>VLOOKUP(A195,Calories!$A$1:$B$15,2,FALSE)</f>
        <v>200</v>
      </c>
      <c r="H195">
        <v>0</v>
      </c>
      <c r="I195" s="2">
        <f t="shared" ref="I195:I200" si="26">(H195*C195)</f>
        <v>0</v>
      </c>
      <c r="J195">
        <f t="shared" ref="J195:J200" si="27">(H195*F195)</f>
        <v>0</v>
      </c>
      <c r="K195">
        <f t="shared" si="21"/>
        <v>0</v>
      </c>
      <c r="L195">
        <f t="shared" si="22"/>
        <v>0</v>
      </c>
      <c r="M195">
        <f t="shared" si="23"/>
        <v>0</v>
      </c>
      <c r="N195">
        <f t="shared" si="24"/>
        <v>0</v>
      </c>
    </row>
    <row r="196" spans="1:14" x14ac:dyDescent="0.25">
      <c r="A196" t="s">
        <v>7</v>
      </c>
      <c r="B196" t="s">
        <v>5</v>
      </c>
      <c r="C196" s="2">
        <v>2</v>
      </c>
      <c r="D196" s="1">
        <v>0.25</v>
      </c>
      <c r="E196" s="4">
        <f t="shared" si="25"/>
        <v>0.5</v>
      </c>
      <c r="F196">
        <f>VLOOKUP(A196,Calories!$A$1:$B$15,2,FALSE)</f>
        <v>480</v>
      </c>
      <c r="H196">
        <v>0</v>
      </c>
      <c r="I196" s="2">
        <f t="shared" si="26"/>
        <v>0</v>
      </c>
      <c r="J196">
        <f t="shared" si="27"/>
        <v>0</v>
      </c>
      <c r="K196">
        <f t="shared" si="21"/>
        <v>0</v>
      </c>
      <c r="L196">
        <f t="shared" si="22"/>
        <v>0</v>
      </c>
      <c r="M196">
        <f t="shared" si="23"/>
        <v>0</v>
      </c>
      <c r="N196">
        <f t="shared" si="24"/>
        <v>0</v>
      </c>
    </row>
    <row r="197" spans="1:14" x14ac:dyDescent="0.25">
      <c r="A197" t="s">
        <v>20</v>
      </c>
      <c r="B197" t="s">
        <v>21</v>
      </c>
      <c r="C197" s="2">
        <v>3</v>
      </c>
      <c r="D197" s="1">
        <v>0.83333333333333337</v>
      </c>
      <c r="E197" s="4">
        <f t="shared" si="25"/>
        <v>2.5</v>
      </c>
      <c r="F197">
        <f>VLOOKUP(A197,Calories!$A$1:$B$15,2,FALSE)</f>
        <v>150</v>
      </c>
      <c r="H197">
        <v>0</v>
      </c>
      <c r="I197" s="2">
        <f t="shared" si="26"/>
        <v>0</v>
      </c>
      <c r="J197">
        <f t="shared" si="27"/>
        <v>0</v>
      </c>
      <c r="K197">
        <f t="shared" si="21"/>
        <v>0</v>
      </c>
      <c r="L197">
        <f t="shared" si="22"/>
        <v>0</v>
      </c>
      <c r="M197">
        <f t="shared" si="23"/>
        <v>0</v>
      </c>
      <c r="N197">
        <f t="shared" si="24"/>
        <v>0</v>
      </c>
    </row>
    <row r="198" spans="1:14" x14ac:dyDescent="0.25">
      <c r="A198" t="s">
        <v>14</v>
      </c>
      <c r="B198" t="s">
        <v>17</v>
      </c>
      <c r="C198" s="2">
        <v>2</v>
      </c>
      <c r="D198" s="1">
        <v>0.75</v>
      </c>
      <c r="E198" s="4">
        <f t="shared" si="25"/>
        <v>1.5</v>
      </c>
      <c r="F198">
        <f>VLOOKUP(A198,Calories!$A$1:$B$15,2,FALSE)</f>
        <v>255</v>
      </c>
      <c r="H198">
        <v>0</v>
      </c>
      <c r="I198" s="2">
        <f t="shared" si="26"/>
        <v>0</v>
      </c>
      <c r="J198">
        <f t="shared" si="27"/>
        <v>0</v>
      </c>
      <c r="K198">
        <f t="shared" si="21"/>
        <v>0</v>
      </c>
      <c r="L198">
        <f t="shared" si="22"/>
        <v>0</v>
      </c>
      <c r="M198">
        <f t="shared" si="23"/>
        <v>0</v>
      </c>
      <c r="N198">
        <f t="shared" si="24"/>
        <v>0</v>
      </c>
    </row>
    <row r="199" spans="1:14" x14ac:dyDescent="0.25">
      <c r="A199" t="s">
        <v>12</v>
      </c>
      <c r="B199" t="s">
        <v>16</v>
      </c>
      <c r="C199" s="2">
        <v>3</v>
      </c>
      <c r="D199" s="1">
        <v>0.83333333333333337</v>
      </c>
      <c r="E199" s="4">
        <f t="shared" si="25"/>
        <v>2.5</v>
      </c>
      <c r="F199">
        <f>VLOOKUP(A199,Calories!$A$1:$B$15,2,FALSE)</f>
        <v>0</v>
      </c>
      <c r="H199">
        <v>0</v>
      </c>
      <c r="I199" s="2">
        <f t="shared" si="26"/>
        <v>0</v>
      </c>
      <c r="J199">
        <f t="shared" si="27"/>
        <v>0</v>
      </c>
      <c r="K199">
        <f t="shared" si="21"/>
        <v>0</v>
      </c>
      <c r="L199">
        <f t="shared" si="22"/>
        <v>0</v>
      </c>
      <c r="M199">
        <f t="shared" si="23"/>
        <v>0</v>
      </c>
      <c r="N199">
        <f t="shared" si="24"/>
        <v>0</v>
      </c>
    </row>
    <row r="200" spans="1:14" x14ac:dyDescent="0.25">
      <c r="A200" t="s">
        <v>20</v>
      </c>
      <c r="B200" t="s">
        <v>21</v>
      </c>
      <c r="C200" s="2">
        <v>3</v>
      </c>
      <c r="D200" s="1">
        <v>0.83333333333333337</v>
      </c>
      <c r="E200" s="4">
        <f t="shared" si="25"/>
        <v>2.5</v>
      </c>
      <c r="F200">
        <f>VLOOKUP(A200,Calories!$A$1:$B$15,2,FALSE)</f>
        <v>150</v>
      </c>
      <c r="H200">
        <v>0</v>
      </c>
      <c r="I200" s="2">
        <f t="shared" si="26"/>
        <v>0</v>
      </c>
      <c r="J200">
        <f t="shared" si="27"/>
        <v>0</v>
      </c>
      <c r="K200">
        <f>H200*COUNTIF(B200, "Hot Food")</f>
        <v>0</v>
      </c>
      <c r="L200">
        <f>H200 * COUNTIF(B200, "Frozen Treats")</f>
        <v>0</v>
      </c>
      <c r="M200">
        <f>H200*COUNTIF(B200, "Candy")</f>
        <v>0</v>
      </c>
      <c r="N200">
        <f>H200*COUNTIF(B200,"Beverages")</f>
        <v>0</v>
      </c>
    </row>
    <row r="201" spans="1:14" x14ac:dyDescent="0.25">
      <c r="C201" s="4"/>
    </row>
    <row r="202" spans="1:14" x14ac:dyDescent="0.25">
      <c r="I202" s="2">
        <f>SUM(I2:I200)</f>
        <v>30</v>
      </c>
      <c r="J202">
        <f>SUM(J2:J200)</f>
        <v>2400</v>
      </c>
      <c r="K202">
        <f>SUM(K2:K200)</f>
        <v>3</v>
      </c>
      <c r="L202">
        <f>SUM(L2:L200)</f>
        <v>1</v>
      </c>
      <c r="M202">
        <f t="shared" ref="M202:N202" si="28">SUM(M2:M200)</f>
        <v>0</v>
      </c>
      <c r="N202">
        <f t="shared" si="28"/>
        <v>3</v>
      </c>
    </row>
  </sheetData>
  <conditionalFormatting sqref="E1:E1048576">
    <cfRule type="colorScale" priority="2">
      <colorScale>
        <cfvo type="min"/>
        <cfvo type="max"/>
        <color rgb="FFFCFCFF"/>
        <color rgb="FF63BE7B"/>
      </colorScale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7" sqref="D17"/>
    </sheetView>
  </sheetViews>
  <sheetFormatPr defaultColWidth="11" defaultRowHeight="15.75" x14ac:dyDescent="0.25"/>
  <cols>
    <col min="1" max="1" width="20.375" bestFit="1" customWidth="1"/>
  </cols>
  <sheetData>
    <row r="1" spans="1:4" x14ac:dyDescent="0.25">
      <c r="A1" t="s">
        <v>0</v>
      </c>
      <c r="B1" t="s">
        <v>25</v>
      </c>
      <c r="C1" t="s">
        <v>34</v>
      </c>
      <c r="D1" t="s">
        <v>35</v>
      </c>
    </row>
    <row r="2" spans="1:4" x14ac:dyDescent="0.25">
      <c r="A2" s="7" t="s">
        <v>10</v>
      </c>
      <c r="B2">
        <v>200</v>
      </c>
      <c r="C2">
        <v>0</v>
      </c>
      <c r="D2">
        <f>(C2*B2)</f>
        <v>0</v>
      </c>
    </row>
    <row r="3" spans="1:4" x14ac:dyDescent="0.25">
      <c r="A3" s="7" t="s">
        <v>12</v>
      </c>
      <c r="B3">
        <v>0</v>
      </c>
      <c r="C3">
        <v>0</v>
      </c>
      <c r="D3">
        <f t="shared" ref="D3:D15" si="0">(C3*B3)</f>
        <v>0</v>
      </c>
    </row>
    <row r="4" spans="1:4" x14ac:dyDescent="0.25">
      <c r="A4" s="7" t="s">
        <v>14</v>
      </c>
      <c r="B4">
        <v>255</v>
      </c>
      <c r="C4">
        <v>4</v>
      </c>
      <c r="D4">
        <f t="shared" si="0"/>
        <v>1020</v>
      </c>
    </row>
    <row r="5" spans="1:4" x14ac:dyDescent="0.25">
      <c r="A5" s="7" t="s">
        <v>19</v>
      </c>
      <c r="B5">
        <v>300</v>
      </c>
      <c r="C5">
        <v>0</v>
      </c>
      <c r="D5">
        <f t="shared" si="0"/>
        <v>0</v>
      </c>
    </row>
    <row r="6" spans="1:4" x14ac:dyDescent="0.25">
      <c r="A6" s="7" t="s">
        <v>15</v>
      </c>
      <c r="B6">
        <v>300</v>
      </c>
      <c r="C6">
        <v>0</v>
      </c>
      <c r="D6">
        <f t="shared" si="0"/>
        <v>0</v>
      </c>
    </row>
    <row r="7" spans="1:4" x14ac:dyDescent="0.25">
      <c r="A7" s="7" t="s">
        <v>8</v>
      </c>
      <c r="B7">
        <v>320</v>
      </c>
      <c r="C7">
        <v>0</v>
      </c>
      <c r="D7">
        <f t="shared" si="0"/>
        <v>0</v>
      </c>
    </row>
    <row r="8" spans="1:4" x14ac:dyDescent="0.25">
      <c r="A8" s="7" t="s">
        <v>4</v>
      </c>
      <c r="B8">
        <v>265</v>
      </c>
      <c r="C8">
        <v>0</v>
      </c>
      <c r="D8">
        <f t="shared" si="0"/>
        <v>0</v>
      </c>
    </row>
    <row r="9" spans="1:4" x14ac:dyDescent="0.25">
      <c r="A9" s="7" t="s">
        <v>18</v>
      </c>
      <c r="B9">
        <v>240</v>
      </c>
      <c r="C9">
        <v>0</v>
      </c>
      <c r="D9">
        <f t="shared" si="0"/>
        <v>0</v>
      </c>
    </row>
    <row r="10" spans="1:4" x14ac:dyDescent="0.25">
      <c r="A10" s="7" t="s">
        <v>13</v>
      </c>
      <c r="B10">
        <v>280</v>
      </c>
      <c r="C10">
        <v>0</v>
      </c>
      <c r="D10">
        <f t="shared" si="0"/>
        <v>0</v>
      </c>
    </row>
    <row r="11" spans="1:4" x14ac:dyDescent="0.25">
      <c r="A11" s="7" t="s">
        <v>6</v>
      </c>
      <c r="B11">
        <v>560</v>
      </c>
      <c r="C11">
        <v>0</v>
      </c>
      <c r="D11">
        <f t="shared" si="0"/>
        <v>0</v>
      </c>
    </row>
    <row r="12" spans="1:4" x14ac:dyDescent="0.25">
      <c r="A12" s="7" t="s">
        <v>7</v>
      </c>
      <c r="B12">
        <v>480</v>
      </c>
      <c r="C12">
        <v>0</v>
      </c>
      <c r="D12">
        <f t="shared" si="0"/>
        <v>0</v>
      </c>
    </row>
    <row r="13" spans="1:4" x14ac:dyDescent="0.25">
      <c r="A13" s="7" t="s">
        <v>9</v>
      </c>
      <c r="B13">
        <v>500</v>
      </c>
      <c r="C13">
        <v>0</v>
      </c>
      <c r="D13">
        <f t="shared" si="0"/>
        <v>0</v>
      </c>
    </row>
    <row r="14" spans="1:4" x14ac:dyDescent="0.25">
      <c r="A14" s="7" t="s">
        <v>20</v>
      </c>
      <c r="B14">
        <v>150</v>
      </c>
      <c r="C14">
        <v>2</v>
      </c>
      <c r="D14">
        <f t="shared" si="0"/>
        <v>300</v>
      </c>
    </row>
    <row r="15" spans="1:4" x14ac:dyDescent="0.25">
      <c r="A15" s="7" t="s">
        <v>11</v>
      </c>
      <c r="B15">
        <v>120</v>
      </c>
      <c r="C15">
        <v>4</v>
      </c>
      <c r="D15">
        <f t="shared" si="0"/>
        <v>480</v>
      </c>
    </row>
    <row r="17" spans="1:4" x14ac:dyDescent="0.25">
      <c r="D17">
        <f>SUM(D2:D15)</f>
        <v>1800</v>
      </c>
    </row>
    <row r="18" spans="1:4" x14ac:dyDescent="0.25">
      <c r="A18" s="10" t="s">
        <v>30</v>
      </c>
      <c r="B18">
        <f>MATCH("Beer",A2:A15,0)</f>
        <v>1</v>
      </c>
    </row>
    <row r="19" spans="1:4" x14ac:dyDescent="0.25">
      <c r="A19" s="10" t="s">
        <v>31</v>
      </c>
      <c r="B19">
        <f>INDEX(A1:B15,3,2)</f>
        <v>0</v>
      </c>
    </row>
    <row r="20" spans="1:4" x14ac:dyDescent="0.25">
      <c r="A20" s="10" t="s">
        <v>32</v>
      </c>
      <c r="B20" t="str">
        <f ca="1">OFFSET(A1,3,0)</f>
        <v>Chocolate Bar</v>
      </c>
    </row>
    <row r="21" spans="1:4" x14ac:dyDescent="0.25">
      <c r="A21" s="10" t="s">
        <v>33</v>
      </c>
      <c r="B21">
        <f>SMALL(B2:B15,2)</f>
        <v>120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/>
  </sheetViews>
  <sheetFormatPr defaultColWidth="11" defaultRowHeight="15.75" x14ac:dyDescent="0.25"/>
  <cols>
    <col min="1" max="1" width="20.375" bestFit="1" customWidth="1"/>
    <col min="2" max="2" width="5.375" bestFit="1" customWidth="1"/>
    <col min="3" max="3" width="6.375" bestFit="1" customWidth="1"/>
    <col min="4" max="4" width="12.375" bestFit="1" customWidth="1"/>
    <col min="5" max="5" width="8.625" bestFit="1" customWidth="1"/>
  </cols>
  <sheetData>
    <row r="3" spans="1:2" x14ac:dyDescent="0.25">
      <c r="A3" s="5" t="s">
        <v>26</v>
      </c>
    </row>
    <row r="4" spans="1:2" x14ac:dyDescent="0.25">
      <c r="A4" s="5" t="s">
        <v>23</v>
      </c>
      <c r="B4" t="s">
        <v>29</v>
      </c>
    </row>
    <row r="5" spans="1:2" x14ac:dyDescent="0.25">
      <c r="A5" s="6" t="s">
        <v>10</v>
      </c>
      <c r="B5" s="9">
        <v>80</v>
      </c>
    </row>
    <row r="6" spans="1:2" x14ac:dyDescent="0.25">
      <c r="A6" s="6" t="s">
        <v>12</v>
      </c>
      <c r="B6" s="9">
        <v>39</v>
      </c>
    </row>
    <row r="7" spans="1:2" x14ac:dyDescent="0.25">
      <c r="A7" s="6" t="s">
        <v>14</v>
      </c>
      <c r="B7" s="9">
        <v>26</v>
      </c>
    </row>
    <row r="8" spans="1:2" x14ac:dyDescent="0.25">
      <c r="A8" s="6" t="s">
        <v>19</v>
      </c>
      <c r="B8" s="9">
        <v>33</v>
      </c>
    </row>
    <row r="9" spans="1:2" x14ac:dyDescent="0.25">
      <c r="A9" s="6" t="s">
        <v>15</v>
      </c>
      <c r="B9" s="9">
        <v>28</v>
      </c>
    </row>
    <row r="10" spans="1:2" x14ac:dyDescent="0.25">
      <c r="A10" s="6" t="s">
        <v>8</v>
      </c>
      <c r="B10" s="9">
        <v>48</v>
      </c>
    </row>
    <row r="11" spans="1:2" x14ac:dyDescent="0.25">
      <c r="A11" s="6" t="s">
        <v>4</v>
      </c>
      <c r="B11" s="9">
        <v>22.5</v>
      </c>
    </row>
    <row r="12" spans="1:2" x14ac:dyDescent="0.25">
      <c r="A12" s="6" t="s">
        <v>18</v>
      </c>
      <c r="B12" s="9">
        <v>30</v>
      </c>
    </row>
    <row r="13" spans="1:2" x14ac:dyDescent="0.25">
      <c r="A13" s="6" t="s">
        <v>13</v>
      </c>
      <c r="B13" s="9">
        <v>26</v>
      </c>
    </row>
    <row r="14" spans="1:2" x14ac:dyDescent="0.25">
      <c r="A14" s="6" t="s">
        <v>6</v>
      </c>
      <c r="B14" s="9">
        <v>45</v>
      </c>
    </row>
    <row r="15" spans="1:2" x14ac:dyDescent="0.25">
      <c r="A15" s="6" t="s">
        <v>7</v>
      </c>
      <c r="B15" s="9">
        <v>34</v>
      </c>
    </row>
    <row r="16" spans="1:2" x14ac:dyDescent="0.25">
      <c r="A16" s="6" t="s">
        <v>9</v>
      </c>
      <c r="B16" s="9">
        <v>80</v>
      </c>
    </row>
    <row r="17" spans="1:2" x14ac:dyDescent="0.25">
      <c r="A17" s="6" t="s">
        <v>20</v>
      </c>
      <c r="B17" s="9">
        <v>39</v>
      </c>
    </row>
    <row r="18" spans="1:2" x14ac:dyDescent="0.25">
      <c r="A18" s="6" t="s">
        <v>11</v>
      </c>
      <c r="B18" s="9">
        <v>32.5</v>
      </c>
    </row>
    <row r="19" spans="1:2" x14ac:dyDescent="0.25">
      <c r="A19" s="6" t="s">
        <v>24</v>
      </c>
      <c r="B19" s="9">
        <v>563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ColWidth="11" defaultRowHeight="15.75" x14ac:dyDescent="0.25"/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5" sqref="D25"/>
    </sheetView>
  </sheetViews>
  <sheetFormatPr defaultColWidth="11" defaultRowHeight="15.75" x14ac:dyDescent="0.25"/>
  <cols>
    <col min="1" max="1" width="20.375" bestFit="1" customWidth="1"/>
  </cols>
  <sheetData>
    <row r="1" spans="1:4" x14ac:dyDescent="0.25">
      <c r="A1" t="s">
        <v>23</v>
      </c>
      <c r="B1" t="s">
        <v>26</v>
      </c>
      <c r="D1" t="s">
        <v>28</v>
      </c>
    </row>
    <row r="2" spans="1:4" x14ac:dyDescent="0.25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25">
      <c r="A3" t="s">
        <v>12</v>
      </c>
      <c r="B3">
        <v>39</v>
      </c>
    </row>
    <row r="4" spans="1:4" x14ac:dyDescent="0.25">
      <c r="A4" t="s">
        <v>14</v>
      </c>
      <c r="B4">
        <v>26</v>
      </c>
    </row>
    <row r="5" spans="1:4" x14ac:dyDescent="0.25">
      <c r="A5" t="s">
        <v>19</v>
      </c>
      <c r="B5">
        <v>33</v>
      </c>
    </row>
    <row r="6" spans="1:4" x14ac:dyDescent="0.25">
      <c r="A6" t="s">
        <v>15</v>
      </c>
      <c r="B6">
        <v>28</v>
      </c>
    </row>
    <row r="7" spans="1:4" x14ac:dyDescent="0.25">
      <c r="A7" t="s">
        <v>8</v>
      </c>
      <c r="B7">
        <v>48</v>
      </c>
    </row>
    <row r="8" spans="1:4" x14ac:dyDescent="0.25">
      <c r="A8" t="s">
        <v>4</v>
      </c>
      <c r="B8">
        <v>22.5</v>
      </c>
    </row>
    <row r="9" spans="1:4" x14ac:dyDescent="0.25">
      <c r="A9" t="s">
        <v>18</v>
      </c>
      <c r="B9">
        <v>30</v>
      </c>
    </row>
    <row r="10" spans="1:4" x14ac:dyDescent="0.25">
      <c r="A10" t="s">
        <v>13</v>
      </c>
      <c r="B10">
        <v>26</v>
      </c>
    </row>
    <row r="11" spans="1:4" x14ac:dyDescent="0.25">
      <c r="A11" t="s">
        <v>6</v>
      </c>
      <c r="B11">
        <v>45</v>
      </c>
    </row>
    <row r="12" spans="1:4" x14ac:dyDescent="0.25">
      <c r="A12" t="s">
        <v>7</v>
      </c>
      <c r="B12">
        <v>34</v>
      </c>
    </row>
    <row r="13" spans="1:4" x14ac:dyDescent="0.25">
      <c r="A13" t="s">
        <v>9</v>
      </c>
      <c r="B13">
        <v>80</v>
      </c>
    </row>
    <row r="14" spans="1:4" x14ac:dyDescent="0.25">
      <c r="A14" t="s">
        <v>20</v>
      </c>
      <c r="B14">
        <v>39</v>
      </c>
    </row>
    <row r="15" spans="1:4" x14ac:dyDescent="0.25">
      <c r="A15" t="s">
        <v>11</v>
      </c>
      <c r="B15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Basketball Game Sales</vt:lpstr>
      <vt:lpstr>Calories</vt:lpstr>
      <vt:lpstr>Pivot</vt:lpstr>
      <vt:lpstr>Fee Schedule</vt:lpstr>
      <vt:lpstr>Revenue By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ione maria lopes moreira pereira</cp:lastModifiedBy>
  <dcterms:created xsi:type="dcterms:W3CDTF">2013-01-21T18:22:23Z</dcterms:created>
  <dcterms:modified xsi:type="dcterms:W3CDTF">2017-02-14T05:50:45Z</dcterms:modified>
</cp:coreProperties>
</file>