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ionemaria\Desktop\DS-120 EXCEL\"/>
    </mc:Choice>
  </mc:AlternateContent>
  <bookViews>
    <workbookView xWindow="0" yWindow="0" windowWidth="20490" windowHeight="7530" tabRatio="500"/>
  </bookViews>
  <sheets>
    <sheet name="crickets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L8" i="1" s="1" a="1"/>
  <c r="L8" i="1" s="1"/>
  <c r="L11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L7" i="1" s="1"/>
  <c r="L3" i="1"/>
  <c r="L2" i="1"/>
  <c r="L12" i="1" l="1"/>
  <c r="G4" i="1" s="1"/>
  <c r="H4" i="1" s="1"/>
  <c r="I4" i="1" s="1"/>
  <c r="G11" i="1" l="1"/>
  <c r="H11" i="1" s="1"/>
  <c r="I11" i="1" s="1"/>
  <c r="G10" i="1"/>
  <c r="H10" i="1" s="1"/>
  <c r="I10" i="1" s="1"/>
  <c r="G16" i="1"/>
  <c r="H16" i="1" s="1"/>
  <c r="I16" i="1" s="1"/>
  <c r="G3" i="1"/>
  <c r="H3" i="1" s="1"/>
  <c r="I3" i="1" s="1"/>
  <c r="G6" i="1"/>
  <c r="H6" i="1" s="1"/>
  <c r="I6" i="1" s="1"/>
  <c r="G13" i="1"/>
  <c r="H13" i="1" s="1"/>
  <c r="I13" i="1" s="1"/>
  <c r="G12" i="1"/>
  <c r="H12" i="1" s="1"/>
  <c r="I12" i="1" s="1"/>
  <c r="G15" i="1"/>
  <c r="H15" i="1" s="1"/>
  <c r="I15" i="1" s="1"/>
  <c r="G9" i="1"/>
  <c r="H9" i="1" s="1"/>
  <c r="I9" i="1" s="1"/>
  <c r="G8" i="1"/>
  <c r="H8" i="1" s="1"/>
  <c r="I8" i="1" s="1"/>
  <c r="G2" i="1"/>
  <c r="H2" i="1" s="1"/>
  <c r="I2" i="1" s="1"/>
  <c r="G14" i="1"/>
  <c r="H14" i="1" s="1"/>
  <c r="I14" i="1" s="1"/>
  <c r="G7" i="1"/>
  <c r="H7" i="1" s="1"/>
  <c r="I7" i="1" s="1"/>
  <c r="G5" i="1"/>
  <c r="H5" i="1" s="1"/>
  <c r="I5" i="1" s="1"/>
  <c r="L15" i="1" l="1"/>
</calcChain>
</file>

<file path=xl/sharedStrings.xml><?xml version="1.0" encoding="utf-8"?>
<sst xmlns="http://schemas.openxmlformats.org/spreadsheetml/2006/main" count="16" uniqueCount="16">
  <si>
    <t>chirps/sec</t>
  </si>
  <si>
    <t>temp</t>
  </si>
  <si>
    <t>ID</t>
  </si>
  <si>
    <t>x-xbar</t>
  </si>
  <si>
    <t>y - ybar</t>
  </si>
  <si>
    <t>predict</t>
  </si>
  <si>
    <t>error</t>
  </si>
  <si>
    <t>sq-error</t>
  </si>
  <si>
    <t>x-bar</t>
  </si>
  <si>
    <t>y-bar</t>
  </si>
  <si>
    <t>N</t>
  </si>
  <si>
    <t>var(x)</t>
  </si>
  <si>
    <t>cov(x,y)</t>
  </si>
  <si>
    <t>slope</t>
  </si>
  <si>
    <t>intercept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</si>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</sst>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Chirps/sec</a:t>
            </a:r>
          </a:p>
          <a:p>
            <a:pPr>
              <a:defRPr/>
            </a:pPr>
            <a:r>
              <a:rPr lang="en-US"/>
              <a:t>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crickets!$C$1</c:f>
              <c:strCache>
                <c:ptCount val="1"/>
                <c:pt idx="0">
                  <c:v>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crickets!$B$2:$B$16</c:f>
              <c:numCache>
                <c:formatCode>General</c:formatCode>
                <c:ptCount val="15"/>
                <c:pt idx="0">
                  <c:v>20</c:v>
                </c:pt>
                <c:pt idx="1">
                  <c:v>16</c:v>
                </c:pt>
                <c:pt idx="2">
                  <c:v>19.799999239999998</c:v>
                </c:pt>
                <c:pt idx="3">
                  <c:v>18.399999619999999</c:v>
                </c:pt>
                <c:pt idx="4">
                  <c:v>17.100000380000001</c:v>
                </c:pt>
                <c:pt idx="5">
                  <c:v>15.5</c:v>
                </c:pt>
                <c:pt idx="6">
                  <c:v>14.69999981</c:v>
                </c:pt>
                <c:pt idx="7">
                  <c:v>17.100000380000001</c:v>
                </c:pt>
                <c:pt idx="8">
                  <c:v>15.399999619999999</c:v>
                </c:pt>
                <c:pt idx="9">
                  <c:v>16.200000760000002</c:v>
                </c:pt>
                <c:pt idx="10">
                  <c:v>15</c:v>
                </c:pt>
                <c:pt idx="11">
                  <c:v>17.200000760000002</c:v>
                </c:pt>
                <c:pt idx="12">
                  <c:v>16</c:v>
                </c:pt>
                <c:pt idx="13">
                  <c:v>17</c:v>
                </c:pt>
                <c:pt idx="14">
                  <c:v>14.399999619999999</c:v>
                </c:pt>
              </c:numCache>
            </c:numRef>
          </c:xVal>
          <c:yVal>
            <c:numRef>
              <c:f>crickets!$C$2:$C$16</c:f>
              <c:numCache>
                <c:formatCode>General</c:formatCode>
                <c:ptCount val="15"/>
                <c:pt idx="0">
                  <c:v>88.599998470000003</c:v>
                </c:pt>
                <c:pt idx="1">
                  <c:v>71.599998470000003</c:v>
                </c:pt>
                <c:pt idx="2">
                  <c:v>93.300003050000001</c:v>
                </c:pt>
                <c:pt idx="3">
                  <c:v>84.300003050000001</c:v>
                </c:pt>
                <c:pt idx="4">
                  <c:v>80.599998470000003</c:v>
                </c:pt>
                <c:pt idx="5">
                  <c:v>75.199996949999999</c:v>
                </c:pt>
                <c:pt idx="6">
                  <c:v>69.699996949999999</c:v>
                </c:pt>
                <c:pt idx="7">
                  <c:v>82</c:v>
                </c:pt>
                <c:pt idx="8">
                  <c:v>69.400001529999997</c:v>
                </c:pt>
                <c:pt idx="9">
                  <c:v>83.300003050000001</c:v>
                </c:pt>
                <c:pt idx="10">
                  <c:v>79.599998470000003</c:v>
                </c:pt>
                <c:pt idx="11">
                  <c:v>82.599998470000003</c:v>
                </c:pt>
                <c:pt idx="12">
                  <c:v>80.599998470000003</c:v>
                </c:pt>
                <c:pt idx="13">
                  <c:v>83.5</c:v>
                </c:pt>
                <c:pt idx="14">
                  <c:v>76.300003050000001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D-48D2-8F14-83216054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022904"/>
        <c:axId val="340025200"/>
      </c:scatterChart>
      <c:valAx>
        <c:axId val="34002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25200"/>
        <c:crosses val="autoZero"/>
        <c:crossBetween val="midCat"/>
      </c:valAx>
      <c:valAx>
        <c:axId val="3400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2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804862</xdr:colOff>
      <xdr:row>17</xdr:row>
      <xdr:rowOff>9524</xdr:rowOff>
    </xdr:from>
    <xdr:to>
      <xdr:col>9</xdr:col>
      <xdr:colOff>347662</xdr:colOff>
      <xdr:row>32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7E85F-F91B-4A6B-8840-09B348E5A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7" sqref="K17"/>
    </sheetView>
  </sheetViews>
  <sheetFormatPr defaultColWidth="11" defaultRowHeight="15.75" x14ac:dyDescent="0.25"/>
  <sheetData>
    <row r="1" spans="1:12" x14ac:dyDescent="0.25">
      <c r="A1" t="s">
        <v>2</v>
      </c>
      <c r="B1" s="1" t="s">
        <v>0</v>
      </c>
      <c r="C1" s="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5">
      <c r="A2">
        <v>1</v>
      </c>
      <c r="B2" s="1">
        <v>20</v>
      </c>
      <c r="C2" s="1">
        <v>88.599998470000003</v>
      </c>
      <c r="E2">
        <f>B2-$L$2</f>
        <v>3.3466666540000034</v>
      </c>
      <c r="F2">
        <f>C2-$L$3</f>
        <v>8.5599985733333597</v>
      </c>
      <c r="G2">
        <f>$L$11*B2+$L$12</f>
        <v>91.05419634237731</v>
      </c>
      <c r="H2">
        <f>G2-C2</f>
        <v>2.454197872377307</v>
      </c>
      <c r="I2">
        <f>H2*H2</f>
        <v>6.0230871967813009</v>
      </c>
      <c r="K2" t="s">
        <v>8</v>
      </c>
      <c r="L2">
        <f>AVERAGE(B2:B16)</f>
        <v>16.653333345999997</v>
      </c>
    </row>
    <row r="3" spans="1:12" x14ac:dyDescent="0.25">
      <c r="A3">
        <v>2</v>
      </c>
      <c r="B3" s="1">
        <v>16</v>
      </c>
      <c r="C3" s="1">
        <v>71.599998470000003</v>
      </c>
      <c r="E3">
        <f>B3-$L$2</f>
        <v>-0.6533333459999966</v>
      </c>
      <c r="F3">
        <f>C3-$L$3</f>
        <v>-8.4400014266666403</v>
      </c>
      <c r="G3">
        <f>$L$11*B3+$L$12</f>
        <v>77.88981807058704</v>
      </c>
      <c r="H3">
        <f t="shared" ref="H3:H16" si="0">G3-C3</f>
        <v>6.2898196005870375</v>
      </c>
      <c r="I3">
        <f t="shared" ref="I3:I16" si="1">H3*H3</f>
        <v>39.561830607928883</v>
      </c>
      <c r="K3" t="s">
        <v>9</v>
      </c>
      <c r="L3">
        <f>AVERAGE(C2:C16)</f>
        <v>80.039999896666643</v>
      </c>
    </row>
    <row r="4" spans="1:12" x14ac:dyDescent="0.25">
      <c r="A4">
        <v>3</v>
      </c>
      <c r="B4" s="1">
        <v>19.799999239999998</v>
      </c>
      <c r="C4" s="1">
        <v>93.300003050000001</v>
      </c>
      <c r="E4">
        <f>B4-$L$2</f>
        <v>3.1466658940000016</v>
      </c>
      <c r="F4">
        <f>C4-$L$3</f>
        <v>13.260003153333358</v>
      </c>
      <c r="G4">
        <f>$L$11*B4+$L$12</f>
        <v>90.395974927555926</v>
      </c>
      <c r="H4">
        <f t="shared" si="0"/>
        <v>-2.9040281224440747</v>
      </c>
      <c r="I4">
        <f t="shared" si="1"/>
        <v>8.4333793359460572</v>
      </c>
    </row>
    <row r="5" spans="1:12" x14ac:dyDescent="0.25">
      <c r="A5">
        <v>4</v>
      </c>
      <c r="B5" s="1">
        <v>18.399999619999999</v>
      </c>
      <c r="C5" s="1">
        <v>84.300003050000001</v>
      </c>
      <c r="E5">
        <f>B5-$L$2</f>
        <v>1.7466662740000025</v>
      </c>
      <c r="F5">
        <f>C5-$L$3</f>
        <v>4.2600031533333578</v>
      </c>
      <c r="G5">
        <f>$L$11*B5+$L$12</f>
        <v>85.788443783045267</v>
      </c>
      <c r="H5">
        <f t="shared" si="0"/>
        <v>1.488440733045266</v>
      </c>
      <c r="I5">
        <f t="shared" si="1"/>
        <v>2.2154558157883288</v>
      </c>
      <c r="K5" t="s">
        <v>10</v>
      </c>
      <c r="L5">
        <f>COUNT(A2:A16)</f>
        <v>15</v>
      </c>
    </row>
    <row r="6" spans="1:12" x14ac:dyDescent="0.25">
      <c r="A6">
        <v>5</v>
      </c>
      <c r="B6" s="1">
        <v>17.100000380000001</v>
      </c>
      <c r="C6" s="1">
        <v>80.599998470000003</v>
      </c>
      <c r="E6">
        <f>B6-$L$2</f>
        <v>0.44666703400000429</v>
      </c>
      <c r="F6">
        <f>C6-$L$3</f>
        <v>0.55999857333335967</v>
      </c>
      <c r="G6">
        <f>$L$11*B6+$L$12</f>
        <v>81.510023345945314</v>
      </c>
      <c r="H6">
        <f t="shared" si="0"/>
        <v>0.9100248759453109</v>
      </c>
      <c r="I6">
        <f t="shared" si="1"/>
        <v>0.82814527483927847</v>
      </c>
    </row>
    <row r="7" spans="1:12" x14ac:dyDescent="0.25">
      <c r="A7">
        <v>6</v>
      </c>
      <c r="B7" s="1">
        <v>15.5</v>
      </c>
      <c r="C7" s="1">
        <v>75.199996949999999</v>
      </c>
      <c r="E7">
        <f>B7-$L$2</f>
        <v>-1.1533333459999966</v>
      </c>
      <c r="F7">
        <f>C7-$L$3</f>
        <v>-4.8400029466666439</v>
      </c>
      <c r="G7">
        <f>$L$11*B7+$L$12</f>
        <v>76.244270786613271</v>
      </c>
      <c r="H7">
        <f t="shared" si="0"/>
        <v>1.0442738366132716</v>
      </c>
      <c r="I7">
        <f t="shared" si="1"/>
        <v>1.0905078458350017</v>
      </c>
      <c r="K7" t="s">
        <v>11</v>
      </c>
      <c r="L7">
        <f>SUMSQ(E2:E16)/(L5-1)</f>
        <v>2.8969522465049402</v>
      </c>
    </row>
    <row r="8" spans="1:12" x14ac:dyDescent="0.25">
      <c r="A8">
        <v>7</v>
      </c>
      <c r="B8" s="1">
        <v>14.69999981</v>
      </c>
      <c r="C8" s="1">
        <v>69.699996949999999</v>
      </c>
      <c r="E8">
        <f>B8-$L$2</f>
        <v>-1.953333535999997</v>
      </c>
      <c r="F8">
        <f>C8-$L$3</f>
        <v>-10.340002946666644</v>
      </c>
      <c r="G8">
        <f>$L$11*B8+$L$12</f>
        <v>73.611394506947249</v>
      </c>
      <c r="H8">
        <f t="shared" si="0"/>
        <v>3.9113975569472501</v>
      </c>
      <c r="I8">
        <f t="shared" si="1"/>
        <v>15.299030848492917</v>
      </c>
      <c r="K8" t="s">
        <v>12</v>
      </c>
      <c r="L8">
        <f t="array" ref="L8">SUM(E2:E16*F2:F16)/(L5-1)</f>
        <v>9.5341438020759011</v>
      </c>
    </row>
    <row r="9" spans="1:12" x14ac:dyDescent="0.25">
      <c r="A9">
        <v>8</v>
      </c>
      <c r="B9" s="1">
        <v>17.100000380000001</v>
      </c>
      <c r="C9" s="1">
        <v>82</v>
      </c>
      <c r="E9">
        <f>B9-$L$2</f>
        <v>0.44666703400000429</v>
      </c>
      <c r="F9">
        <f>C9-$L$3</f>
        <v>1.9600001033333569</v>
      </c>
      <c r="G9">
        <f>$L$11*B9+$L$12</f>
        <v>81.510023345945314</v>
      </c>
      <c r="H9">
        <f t="shared" si="0"/>
        <v>-0.48997665405468638</v>
      </c>
      <c r="I9">
        <f t="shared" si="1"/>
        <v>0.24007712151862581</v>
      </c>
    </row>
    <row r="10" spans="1:12" x14ac:dyDescent="0.25">
      <c r="A10">
        <v>9</v>
      </c>
      <c r="B10" s="1">
        <v>15.399999619999999</v>
      </c>
      <c r="C10" s="1">
        <v>69.400001529999997</v>
      </c>
      <c r="E10">
        <f>B10-$L$2</f>
        <v>-1.2533337259999975</v>
      </c>
      <c r="F10">
        <f>C10-$L$3</f>
        <v>-10.639998366666646</v>
      </c>
      <c r="G10">
        <f>$L$11*B10+$L$12</f>
        <v>75.915160079202565</v>
      </c>
      <c r="H10">
        <f t="shared" si="0"/>
        <v>6.5151585492025674</v>
      </c>
      <c r="I10">
        <f t="shared" si="1"/>
        <v>42.447290921247301</v>
      </c>
    </row>
    <row r="11" spans="1:12" x14ac:dyDescent="0.25">
      <c r="A11">
        <v>10</v>
      </c>
      <c r="B11" s="1">
        <v>16.200000760000002</v>
      </c>
      <c r="C11" s="1">
        <v>83.300003050000001</v>
      </c>
      <c r="E11">
        <f>B11-$L$2</f>
        <v>-0.45333258599999482</v>
      </c>
      <c r="F11">
        <f>C11-$L$3</f>
        <v>3.2600031533333578</v>
      </c>
      <c r="G11">
        <f>$L$11*B11+$L$12</f>
        <v>78.548039485408438</v>
      </c>
      <c r="H11">
        <f t="shared" si="0"/>
        <v>-4.7519635645915628</v>
      </c>
      <c r="I11">
        <f t="shared" si="1"/>
        <v>22.581157719205752</v>
      </c>
      <c r="K11" t="s">
        <v>13</v>
      </c>
      <c r="L11">
        <f>L8/L7</f>
        <v>3.2910945679475638</v>
      </c>
    </row>
    <row r="12" spans="1:12" x14ac:dyDescent="0.25">
      <c r="A12">
        <v>11</v>
      </c>
      <c r="B12" s="1">
        <v>15</v>
      </c>
      <c r="C12" s="1">
        <v>79.599998470000003</v>
      </c>
      <c r="E12">
        <f>B12-$L$2</f>
        <v>-1.6533333459999966</v>
      </c>
      <c r="F12">
        <f>C12-$L$3</f>
        <v>-0.44000142666664033</v>
      </c>
      <c r="G12">
        <f>$L$11*B12+$L$12</f>
        <v>74.598723502639473</v>
      </c>
      <c r="H12">
        <f t="shared" si="0"/>
        <v>-5.0012749673605299</v>
      </c>
      <c r="I12">
        <f t="shared" si="1"/>
        <v>25.01275129914707</v>
      </c>
      <c r="K12" t="s">
        <v>14</v>
      </c>
      <c r="L12">
        <f>L3-L11*L2</f>
        <v>25.232304983426026</v>
      </c>
    </row>
    <row r="13" spans="1:12" x14ac:dyDescent="0.25">
      <c r="A13">
        <v>12</v>
      </c>
      <c r="B13" s="1">
        <v>17.200000760000002</v>
      </c>
      <c r="C13" s="1">
        <v>82.599998470000003</v>
      </c>
      <c r="E13">
        <f>B13-$L$2</f>
        <v>0.54666741400000518</v>
      </c>
      <c r="F13">
        <f>C13-$L$3</f>
        <v>2.5599985733333597</v>
      </c>
      <c r="G13">
        <f>$L$11*B13+$L$12</f>
        <v>81.839134053355991</v>
      </c>
      <c r="H13">
        <f t="shared" si="0"/>
        <v>-0.7608644166440115</v>
      </c>
      <c r="I13">
        <f t="shared" si="1"/>
        <v>0.57891466051503193</v>
      </c>
    </row>
    <row r="14" spans="1:12" x14ac:dyDescent="0.25">
      <c r="A14">
        <v>13</v>
      </c>
      <c r="B14" s="1">
        <v>16</v>
      </c>
      <c r="C14" s="1">
        <v>80.599998470000003</v>
      </c>
      <c r="E14">
        <f>B14-$L$2</f>
        <v>-0.6533333459999966</v>
      </c>
      <c r="F14">
        <f>C14-$L$3</f>
        <v>0.55999857333335967</v>
      </c>
      <c r="G14">
        <f>$L$11*B14+$L$12</f>
        <v>77.88981807058704</v>
      </c>
      <c r="H14">
        <f t="shared" si="0"/>
        <v>-2.7101803994129625</v>
      </c>
      <c r="I14">
        <f t="shared" si="1"/>
        <v>7.3450777973622055</v>
      </c>
    </row>
    <row r="15" spans="1:12" x14ac:dyDescent="0.25">
      <c r="A15">
        <v>14</v>
      </c>
      <c r="B15" s="1">
        <v>17</v>
      </c>
      <c r="C15" s="1">
        <v>83.5</v>
      </c>
      <c r="E15">
        <f>B15-$L$2</f>
        <v>0.3466666540000034</v>
      </c>
      <c r="F15">
        <f>C15-$L$3</f>
        <v>3.4600001033333569</v>
      </c>
      <c r="G15">
        <f>$L$11*B15+$L$12</f>
        <v>81.180912638534608</v>
      </c>
      <c r="H15">
        <f t="shared" si="0"/>
        <v>-2.3190873614653924</v>
      </c>
      <c r="I15">
        <f t="shared" si="1"/>
        <v>5.3781661901085158</v>
      </c>
      <c r="K15" t="s">
        <v>15</v>
      </c>
      <c r="L15">
        <f>AVERAGE(I2:I16)</f>
        <v>12.703159294898063</v>
      </c>
    </row>
    <row r="16" spans="1:12" x14ac:dyDescent="0.25">
      <c r="A16">
        <v>15</v>
      </c>
      <c r="B16" s="1">
        <v>14.399999619999999</v>
      </c>
      <c r="C16" s="1">
        <v>76.300003050000001</v>
      </c>
      <c r="E16">
        <f>B16-$L$2</f>
        <v>-2.2533337259999975</v>
      </c>
      <c r="F16">
        <f>C16-$L$3</f>
        <v>-3.7399968466666422</v>
      </c>
      <c r="G16">
        <f>$L$11*B16+$L$12</f>
        <v>72.624065511254997</v>
      </c>
      <c r="H16">
        <f t="shared" si="0"/>
        <v>-3.6759375387450035</v>
      </c>
      <c r="I16">
        <f t="shared" si="1"/>
        <v>13.512516788754674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ione maria lopes moreira pereira</cp:lastModifiedBy>
  <dcterms:created xsi:type="dcterms:W3CDTF">2016-11-14T01:48:17Z</dcterms:created>
  <dcterms:modified xsi:type="dcterms:W3CDTF">2017-04-04T02:11:42Z</dcterms:modified>
</cp:coreProperties>
</file>