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5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6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7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8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9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10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11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12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13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4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drawings/drawing15.xml" ContentType="application/vnd.openxmlformats-officedocument.drawing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16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7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18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19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20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drawings/drawing21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22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drawings/drawing23.xml" ContentType="application/vnd.openxmlformats-officedocument.drawing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24.xml" ContentType="application/vnd.openxmlformats-officedocument.drawing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drawings/drawing25.xml" ContentType="application/vnd.openxmlformats-officedocument.drawing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drawings/drawing26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drawings/drawing27.xml" ContentType="application/vnd.openxmlformats-officedocument.drawing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tables/table1.xml" ContentType="application/vnd.openxmlformats-officedocument.spreadsheetml.table+xml"/>
  <Override PartName="/xl/drawings/drawing28.xml" ContentType="application/vnd.openxmlformats-officedocument.drawing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navistarinc.sharepoint.com/teams/NavPG/Dev/devops/NPG/NPG-CodeGit/"/>
    </mc:Choice>
  </mc:AlternateContent>
  <xr:revisionPtr revIDLastSave="0" documentId="8_{F845F539-85B4-465C-B08C-4C0277428FE0}" xr6:coauthVersionLast="46" xr6:coauthVersionMax="46" xr10:uidLastSave="{00000000-0000-0000-0000-000000000000}"/>
  <bookViews>
    <workbookView xWindow="-120" yWindow="-120" windowWidth="29040" windowHeight="15840" tabRatio="719" firstSheet="1" activeTab="5" xr2:uid="{00000000-000D-0000-FFFF-FFFF00000000}"/>
  </bookViews>
  <sheets>
    <sheet name="Tow Vehicles (2)" sheetId="65" state="hidden" r:id="rId1"/>
    <sheet name="Tow Vehicles" sheetId="64" r:id="rId2"/>
    <sheet name="House Work Requests" sheetId="62" r:id="rId3"/>
    <sheet name="Priorities &amp; Summary" sheetId="36" r:id="rId4"/>
    <sheet name="Enter Work Orders" sheetId="63" r:id="rId5"/>
    <sheet name="Monday 3" sheetId="48" r:id="rId6"/>
    <sheet name="Monday 1" sheetId="50" r:id="rId7"/>
    <sheet name="Monday 2" sheetId="42" r:id="rId8"/>
    <sheet name="Tuesday 3" sheetId="49" r:id="rId9"/>
    <sheet name="Tuesday 1" sheetId="51" r:id="rId10"/>
    <sheet name="Tuesday 2" sheetId="43" r:id="rId11"/>
    <sheet name="Wednesday 3" sheetId="52" r:id="rId12"/>
    <sheet name="Wednesday 1" sheetId="53" r:id="rId13"/>
    <sheet name="Wednesday 2" sheetId="44" r:id="rId14"/>
    <sheet name="Thursday 3" sheetId="54" r:id="rId15"/>
    <sheet name="Thursday 1" sheetId="55" r:id="rId16"/>
    <sheet name="Thursday 2" sheetId="45" r:id="rId17"/>
    <sheet name="Friday 3" sheetId="56" r:id="rId18"/>
    <sheet name="Friday 1" sheetId="57" r:id="rId19"/>
    <sheet name="Friday 2" sheetId="41" r:id="rId20"/>
    <sheet name="Saturday 3" sheetId="39" r:id="rId21"/>
    <sheet name="Saturday 1" sheetId="40" r:id="rId22"/>
    <sheet name="Saturday 2" sheetId="46" r:id="rId23"/>
    <sheet name="Sunday 3" sheetId="58" r:id="rId24"/>
    <sheet name="Sunday 1" sheetId="59" r:id="rId25"/>
    <sheet name="Sunday 2" sheetId="47" r:id="rId26"/>
    <sheet name="New Monday 3" sheetId="60" r:id="rId27"/>
    <sheet name="New Monday 1" sheetId="61" r:id="rId28"/>
    <sheet name="ProjectList" sheetId="7" r:id="rId29"/>
    <sheet name="Driver Tech List" sheetId="8" r:id="rId30"/>
    <sheet name="Instructions" sheetId="16" r:id="rId31"/>
    <sheet name="Training roster" sheetId="66" r:id="rId32"/>
  </sheets>
  <externalReferences>
    <externalReference r:id="rId33"/>
  </externalReferences>
  <definedNames>
    <definedName name="_xlnm._FilterDatabase" localSheetId="17" hidden="1">'Friday 3'!$I$4:$I$55</definedName>
    <definedName name="_xlnm._FilterDatabase" localSheetId="6" hidden="1">'Monday 1'!$I$4:$I$55</definedName>
    <definedName name="_xlnm._FilterDatabase" localSheetId="7" hidden="1">'Monday 2'!$I$4:$I$55</definedName>
    <definedName name="_xlnm._FilterDatabase" localSheetId="5" hidden="1">'Monday 3'!$I$4:$I$55</definedName>
    <definedName name="_xlnm._FilterDatabase" localSheetId="26" hidden="1">'New Monday 3'!$A$29:$I$40</definedName>
    <definedName name="_xlnm._FilterDatabase" localSheetId="28" hidden="1">ProjectList!$B$1:$B$633</definedName>
    <definedName name="_xlnm._FilterDatabase" localSheetId="15" hidden="1">'Thursday 1'!$I$4:$I$55</definedName>
    <definedName name="_xlnm._FilterDatabase" localSheetId="16" hidden="1">'Thursday 2'!$I$4:$I$55</definedName>
    <definedName name="_xlnm._FilterDatabase" localSheetId="14" hidden="1">'Thursday 3'!$I$4:$I$55</definedName>
    <definedName name="_xlnm._FilterDatabase" localSheetId="9" hidden="1">'Tuesday 1'!$I$4:$I$55</definedName>
    <definedName name="_xlnm._FilterDatabase" localSheetId="10" hidden="1">'Tuesday 2'!$I$4:$I$55</definedName>
    <definedName name="_xlnm._FilterDatabase" localSheetId="8" hidden="1">'Tuesday 3'!$I$4:$I$55</definedName>
    <definedName name="_xlnm._FilterDatabase" localSheetId="12" hidden="1">'Wednesday 1'!$I$4:$I$55</definedName>
    <definedName name="_xlnm._FilterDatabase" localSheetId="13" hidden="1">'Wednesday 2'!$I$4:$I$55</definedName>
    <definedName name="_xlnm._FilterDatabase" localSheetId="11" hidden="1">'Wednesday 3'!$I$4:$I$55</definedName>
    <definedName name="Avail">[1]List!$E$4:$E$10</definedName>
    <definedName name="ChargeNumber">'Enter Work Orders'!$C$60</definedName>
    <definedName name="ColumnNumber">'Priorities &amp; Summary'!$A$64</definedName>
    <definedName name="Drivers">'Driver Tech List'!$C$34:$C$120</definedName>
    <definedName name="Drivers1" localSheetId="4">'Driver Tech List'!$C$2:$C$80</definedName>
    <definedName name="Drivers1">'Driver Tech List'!$C$2:$C$81</definedName>
    <definedName name="Drivers2" localSheetId="4">'Driver Tech List'!$C$34:$C$96</definedName>
    <definedName name="Drivers2">'Driver Tech List'!$C$34:$C$97</definedName>
    <definedName name="Drivers3" localSheetId="4">'Driver Tech List'!$C$47:$C$103</definedName>
    <definedName name="Drivers3">'Driver Tech List'!$C$47:$C$106</definedName>
    <definedName name="EstHours">'Enter Work Orders'!#REF!</definedName>
    <definedName name="FieldTest" localSheetId="4">ProjectList!$B$596:$B$604</definedName>
    <definedName name="FieldTest">ProjectList!$B$597:$B$605</definedName>
    <definedName name="MmExcelLinker_7FF47BDF_6F4D_4D57_A35A_87E97549F4D4">'New Monday 3'!$H$15:$H$15</definedName>
    <definedName name="_xlnm.Print_Area" localSheetId="18">'Friday 1'!$A$1:$J$55</definedName>
    <definedName name="_xlnm.Print_Area" localSheetId="19">'Friday 2'!$A$1:$J$55</definedName>
    <definedName name="_xlnm.Print_Area" localSheetId="17">'Friday 3'!$A$1:$J$55</definedName>
    <definedName name="_xlnm.Print_Area" localSheetId="6">'Monday 1'!$A$1:$J$55</definedName>
    <definedName name="_xlnm.Print_Area" localSheetId="7">'Monday 2'!$A$1:$J$55</definedName>
    <definedName name="_xlnm.Print_Area" localSheetId="5">'Monday 3'!$A$1:$J$55</definedName>
    <definedName name="_xlnm.Print_Area" localSheetId="27">'New Monday 1'!$A$1:$J$55</definedName>
    <definedName name="_xlnm.Print_Area" localSheetId="26">'New Monday 3'!$A$1:$J$55</definedName>
    <definedName name="_xlnm.Print_Area" localSheetId="3">'Priorities &amp; Summary'!$A$1:$AC$53</definedName>
    <definedName name="_xlnm.Print_Area" localSheetId="21">'Saturday 1'!$A$1:$J$18</definedName>
    <definedName name="_xlnm.Print_Area" localSheetId="22">'Saturday 2'!$A$1:$J$55</definedName>
    <definedName name="_xlnm.Print_Area" localSheetId="20">'Saturday 3'!$A$1:$J$55</definedName>
    <definedName name="_xlnm.Print_Area" localSheetId="24">'Sunday 1'!$A$1:$J$55</definedName>
    <definedName name="_xlnm.Print_Area" localSheetId="25">'Sunday 2'!$A$1:$J$55</definedName>
    <definedName name="_xlnm.Print_Area" localSheetId="23">'Sunday 3'!$A$1:$J$55</definedName>
    <definedName name="_xlnm.Print_Area" localSheetId="15">'Thursday 1'!$A$1:$J$55</definedName>
    <definedName name="_xlnm.Print_Area" localSheetId="16">'Thursday 2'!$A$1:$J$55</definedName>
    <definedName name="_xlnm.Print_Area" localSheetId="14">'Thursday 3'!$A$1:$J$55</definedName>
    <definedName name="_xlnm.Print_Area" localSheetId="1">'Tow Vehicles'!#REF!</definedName>
    <definedName name="_xlnm.Print_Area" localSheetId="0">'Tow Vehicles (2)'!$A$1:$L$21</definedName>
    <definedName name="_xlnm.Print_Area" localSheetId="9">'Tuesday 1'!$A$1:$J$55</definedName>
    <definedName name="_xlnm.Print_Area" localSheetId="10">'Tuesday 2'!$A$1:$J$55</definedName>
    <definedName name="_xlnm.Print_Area" localSheetId="8">'Tuesday 3'!$A$1:$J$55</definedName>
    <definedName name="_xlnm.Print_Area" localSheetId="12">'Wednesday 1'!$A$1:$J$55</definedName>
    <definedName name="_xlnm.Print_Area" localSheetId="13">'Wednesday 2'!$A$1:$J$55</definedName>
    <definedName name="_xlnm.Print_Area" localSheetId="11">'Wednesday 3'!$A$1:$J$55</definedName>
    <definedName name="_xlnm.Print_Titles" localSheetId="1">'Tow Vehicles'!#REF!</definedName>
    <definedName name="_xlnm.Print_Titles" localSheetId="0">'Tow Vehicles (2)'!$1:$1</definedName>
    <definedName name="Priority">'Enter Work Orders'!$A$60</definedName>
    <definedName name="ProjectDesc">'Enter Work Orders'!$D$60</definedName>
    <definedName name="ProjectList">ProjectList!$B$2:$G$593</definedName>
    <definedName name="Projects" localSheetId="4">ProjectList!$B$545:$B$545</definedName>
    <definedName name="Projects">ProjectList!#REF!</definedName>
    <definedName name="ProjVeh">'Enter Work Orders'!$B$60</definedName>
    <definedName name="RunStatus">[1]List!$G$4:$G$8</definedName>
    <definedName name="ShiftSelect">'Priorities &amp; Summary'!$B$64</definedName>
    <definedName name="Show">[1]List!$C$4:$C$5</definedName>
    <definedName name="TodayDate">'Priorities &amp; Summary'!$C$64</definedName>
    <definedName name="TPC">[1]List!$A$4:$A$13</definedName>
    <definedName name="WONumber">'Enter Work Orders'!$E$60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61" l="1"/>
  <c r="I2" i="47"/>
  <c r="I2" i="59"/>
  <c r="I2" i="58"/>
  <c r="I2" i="46"/>
  <c r="I2" i="40"/>
  <c r="I2" i="39"/>
  <c r="I2" i="41"/>
  <c r="I2" i="57"/>
  <c r="I2" i="56"/>
  <c r="I2" i="45"/>
  <c r="I2" i="55"/>
  <c r="I2" i="54"/>
  <c r="I2" i="44"/>
  <c r="I2" i="53"/>
  <c r="I2" i="52"/>
  <c r="I2" i="43"/>
  <c r="I2" i="51"/>
  <c r="I2" i="49"/>
  <c r="I2" i="42"/>
  <c r="I2" i="50"/>
  <c r="I2" i="48"/>
  <c r="I2" i="60"/>
  <c r="F89" i="66"/>
  <c r="F88" i="66"/>
  <c r="F86" i="66"/>
  <c r="F87" i="66"/>
  <c r="F85" i="66"/>
  <c r="F82" i="66"/>
  <c r="F83" i="66"/>
  <c r="F84" i="66"/>
  <c r="F81" i="66"/>
  <c r="F80" i="66"/>
  <c r="F79" i="66"/>
  <c r="F78" i="66"/>
  <c r="F75" i="66"/>
  <c r="F76" i="66"/>
  <c r="F77" i="66"/>
  <c r="F74" i="66"/>
  <c r="F70" i="66"/>
  <c r="F71" i="66"/>
  <c r="F72" i="66"/>
  <c r="F73" i="66"/>
  <c r="F69" i="66"/>
  <c r="F66" i="66"/>
  <c r="F67" i="66"/>
  <c r="F68" i="66"/>
  <c r="F65" i="66"/>
  <c r="F63" i="66"/>
  <c r="F64" i="66"/>
  <c r="F61" i="66" l="1"/>
  <c r="F62" i="66"/>
  <c r="F58" i="66"/>
  <c r="F59" i="66"/>
  <c r="F60" i="66"/>
  <c r="F54" i="66"/>
  <c r="F55" i="66"/>
  <c r="F56" i="66"/>
  <c r="F57" i="66"/>
  <c r="F52" i="66"/>
  <c r="F53" i="66"/>
  <c r="K10" i="60"/>
  <c r="K11" i="60"/>
  <c r="F51" i="66"/>
  <c r="F49" i="66" l="1"/>
  <c r="F50" i="66"/>
  <c r="F48" i="66"/>
  <c r="F47" i="66"/>
  <c r="F46" i="66"/>
  <c r="F45" i="66"/>
  <c r="F44" i="66"/>
  <c r="K16" i="47" l="1"/>
  <c r="K16" i="46"/>
  <c r="K16" i="41"/>
  <c r="K16" i="45"/>
  <c r="K16" i="44"/>
  <c r="F43" i="66"/>
  <c r="F42" i="66"/>
  <c r="F41" i="66"/>
  <c r="F39" i="66"/>
  <c r="F40" i="66"/>
  <c r="F35" i="66"/>
  <c r="F36" i="66"/>
  <c r="F37" i="66"/>
  <c r="F38" i="66"/>
  <c r="F29" i="66"/>
  <c r="F30" i="66"/>
  <c r="F31" i="66"/>
  <c r="F32" i="66"/>
  <c r="F33" i="66"/>
  <c r="F34" i="66"/>
  <c r="F27" i="66"/>
  <c r="F28" i="66"/>
  <c r="F26" i="66"/>
  <c r="F25" i="66"/>
  <c r="F24" i="66"/>
  <c r="F23" i="66"/>
  <c r="F22" i="66"/>
  <c r="F21" i="66"/>
  <c r="F20" i="66"/>
  <c r="F19" i="66"/>
  <c r="F18" i="66"/>
  <c r="F17" i="66"/>
  <c r="F16" i="66"/>
  <c r="F15" i="66"/>
  <c r="F14" i="66"/>
  <c r="F13" i="66"/>
  <c r="D12" i="36"/>
  <c r="E12" i="36" s="1"/>
  <c r="D13" i="36"/>
  <c r="E13" i="36" s="1"/>
  <c r="F12" i="66"/>
  <c r="F11" i="66"/>
  <c r="F10" i="66"/>
  <c r="I31" i="61"/>
  <c r="I30" i="61"/>
  <c r="I29" i="61"/>
  <c r="I28" i="61"/>
  <c r="I27" i="61"/>
  <c r="I26" i="61"/>
  <c r="I25" i="61"/>
  <c r="I24" i="61"/>
  <c r="I23" i="61"/>
  <c r="I22" i="61"/>
  <c r="I21" i="61"/>
  <c r="I20" i="61"/>
  <c r="I19" i="61"/>
  <c r="I18" i="61"/>
  <c r="I17" i="61"/>
  <c r="I16" i="61"/>
  <c r="I15" i="61"/>
  <c r="I14" i="61"/>
  <c r="I12" i="61"/>
  <c r="I11" i="61"/>
  <c r="I10" i="61"/>
  <c r="I9" i="61"/>
  <c r="I8" i="61"/>
  <c r="I7" i="61"/>
  <c r="I6" i="61"/>
  <c r="I5" i="61"/>
  <c r="I31" i="60"/>
  <c r="I30" i="60"/>
  <c r="I29" i="60"/>
  <c r="I28" i="60"/>
  <c r="I27" i="60"/>
  <c r="I26" i="60"/>
  <c r="I25" i="60"/>
  <c r="I24" i="60"/>
  <c r="I23" i="60"/>
  <c r="I22" i="60"/>
  <c r="I21" i="60"/>
  <c r="I20" i="60"/>
  <c r="I19" i="60"/>
  <c r="I18" i="60"/>
  <c r="I17" i="60"/>
  <c r="I16" i="60"/>
  <c r="I15" i="60"/>
  <c r="I14" i="60"/>
  <c r="I12" i="60"/>
  <c r="I11" i="60"/>
  <c r="I10" i="60"/>
  <c r="I9" i="60"/>
  <c r="I8" i="60"/>
  <c r="I7" i="60"/>
  <c r="I6" i="60"/>
  <c r="I5" i="60"/>
  <c r="I31" i="47"/>
  <c r="I30" i="47"/>
  <c r="I29" i="47"/>
  <c r="I28" i="47"/>
  <c r="I27" i="47"/>
  <c r="I26" i="47"/>
  <c r="I25" i="47"/>
  <c r="I24" i="47"/>
  <c r="I23" i="47"/>
  <c r="I22" i="47"/>
  <c r="I21" i="47"/>
  <c r="I20" i="47"/>
  <c r="I19" i="47"/>
  <c r="I18" i="47"/>
  <c r="I17" i="47"/>
  <c r="I16" i="47"/>
  <c r="I15" i="47"/>
  <c r="I14" i="47"/>
  <c r="I12" i="47"/>
  <c r="I11" i="47"/>
  <c r="I10" i="47"/>
  <c r="I9" i="47"/>
  <c r="I8" i="47"/>
  <c r="I7" i="47"/>
  <c r="I6" i="47"/>
  <c r="I5" i="47"/>
  <c r="I31" i="59"/>
  <c r="I30" i="59"/>
  <c r="I29" i="59"/>
  <c r="I28" i="59"/>
  <c r="I27" i="59"/>
  <c r="I26" i="59"/>
  <c r="I25" i="59"/>
  <c r="I24" i="59"/>
  <c r="I23" i="59"/>
  <c r="I22" i="59"/>
  <c r="I21" i="59"/>
  <c r="I20" i="59"/>
  <c r="I19" i="59"/>
  <c r="I18" i="59"/>
  <c r="I17" i="59"/>
  <c r="I16" i="59"/>
  <c r="I15" i="59"/>
  <c r="I14" i="59"/>
  <c r="I12" i="59"/>
  <c r="I11" i="59"/>
  <c r="I10" i="59"/>
  <c r="I9" i="59"/>
  <c r="I8" i="59"/>
  <c r="I7" i="59"/>
  <c r="I6" i="59"/>
  <c r="I5" i="59"/>
  <c r="I31" i="58"/>
  <c r="I30" i="58"/>
  <c r="I29" i="58"/>
  <c r="I28" i="58"/>
  <c r="I27" i="58"/>
  <c r="I26" i="58"/>
  <c r="I25" i="58"/>
  <c r="I24" i="58"/>
  <c r="I23" i="58"/>
  <c r="I22" i="58"/>
  <c r="I21" i="58"/>
  <c r="I20" i="58"/>
  <c r="I19" i="58"/>
  <c r="I18" i="58"/>
  <c r="I17" i="58"/>
  <c r="I16" i="58"/>
  <c r="I15" i="58"/>
  <c r="I14" i="58"/>
  <c r="I12" i="58"/>
  <c r="I11" i="58"/>
  <c r="I10" i="58"/>
  <c r="I9" i="58"/>
  <c r="I8" i="58"/>
  <c r="I7" i="58"/>
  <c r="I6" i="58"/>
  <c r="I5" i="58"/>
  <c r="I31" i="46"/>
  <c r="I30" i="46"/>
  <c r="I29" i="46"/>
  <c r="I28" i="46"/>
  <c r="I27" i="46"/>
  <c r="I26" i="46"/>
  <c r="I25" i="46"/>
  <c r="I24" i="46"/>
  <c r="I23" i="46"/>
  <c r="I22" i="46"/>
  <c r="I21" i="46"/>
  <c r="I20" i="46"/>
  <c r="I19" i="46"/>
  <c r="I18" i="46"/>
  <c r="I17" i="46"/>
  <c r="I16" i="46"/>
  <c r="I15" i="46"/>
  <c r="I14" i="46"/>
  <c r="I12" i="46"/>
  <c r="I11" i="46"/>
  <c r="I10" i="46"/>
  <c r="I9" i="46"/>
  <c r="I8" i="46"/>
  <c r="I7" i="46"/>
  <c r="I6" i="46"/>
  <c r="I5" i="46"/>
  <c r="I31" i="40"/>
  <c r="I30" i="40"/>
  <c r="I29" i="40"/>
  <c r="I28" i="40"/>
  <c r="I27" i="40"/>
  <c r="I26" i="40"/>
  <c r="I25" i="40"/>
  <c r="I24" i="40"/>
  <c r="I23" i="40"/>
  <c r="I22" i="40"/>
  <c r="I21" i="40"/>
  <c r="I20" i="40"/>
  <c r="I19" i="40"/>
  <c r="I18" i="40"/>
  <c r="I17" i="40"/>
  <c r="I16" i="40"/>
  <c r="I15" i="40"/>
  <c r="I14" i="40"/>
  <c r="I12" i="40"/>
  <c r="I11" i="40"/>
  <c r="I10" i="40"/>
  <c r="I9" i="40"/>
  <c r="I8" i="40"/>
  <c r="I7" i="40"/>
  <c r="I6" i="40"/>
  <c r="I5" i="40"/>
  <c r="I31" i="39"/>
  <c r="I30" i="39"/>
  <c r="I29" i="39"/>
  <c r="I28" i="39"/>
  <c r="I27" i="39"/>
  <c r="I26" i="39"/>
  <c r="I25" i="39"/>
  <c r="I24" i="39"/>
  <c r="I23" i="39"/>
  <c r="I22" i="39"/>
  <c r="I21" i="39"/>
  <c r="I20" i="39"/>
  <c r="I19" i="39"/>
  <c r="I18" i="39"/>
  <c r="I17" i="39"/>
  <c r="I16" i="39"/>
  <c r="I15" i="39"/>
  <c r="I14" i="39"/>
  <c r="I12" i="39"/>
  <c r="I11" i="39"/>
  <c r="I10" i="39"/>
  <c r="I9" i="39"/>
  <c r="I8" i="39"/>
  <c r="I7" i="39"/>
  <c r="I6" i="39"/>
  <c r="I5" i="39"/>
  <c r="I31" i="41"/>
  <c r="I30" i="41"/>
  <c r="I29" i="41"/>
  <c r="I28" i="41"/>
  <c r="I27" i="41"/>
  <c r="I26" i="41"/>
  <c r="I25" i="41"/>
  <c r="I24" i="41"/>
  <c r="I23" i="41"/>
  <c r="I22" i="41"/>
  <c r="I21" i="41"/>
  <c r="I20" i="41"/>
  <c r="I19" i="41"/>
  <c r="I18" i="41"/>
  <c r="I17" i="41"/>
  <c r="I16" i="41"/>
  <c r="I15" i="41"/>
  <c r="I14" i="41"/>
  <c r="I12" i="41"/>
  <c r="I11" i="41"/>
  <c r="I10" i="41"/>
  <c r="I9" i="41"/>
  <c r="I8" i="41"/>
  <c r="I7" i="41"/>
  <c r="I6" i="41"/>
  <c r="I5" i="41"/>
  <c r="I31" i="57"/>
  <c r="I30" i="57"/>
  <c r="I29" i="57"/>
  <c r="I28" i="57"/>
  <c r="I27" i="57"/>
  <c r="I26" i="57"/>
  <c r="I25" i="57"/>
  <c r="I24" i="57"/>
  <c r="I23" i="57"/>
  <c r="I22" i="57"/>
  <c r="I21" i="57"/>
  <c r="I20" i="57"/>
  <c r="I19" i="57"/>
  <c r="I18" i="57"/>
  <c r="I17" i="57"/>
  <c r="I16" i="57"/>
  <c r="I15" i="57"/>
  <c r="I14" i="57"/>
  <c r="I12" i="57"/>
  <c r="I11" i="57"/>
  <c r="I10" i="57"/>
  <c r="I9" i="57"/>
  <c r="I8" i="57"/>
  <c r="I7" i="57"/>
  <c r="I6" i="57"/>
  <c r="I5" i="57"/>
  <c r="I31" i="56"/>
  <c r="I30" i="56"/>
  <c r="I29" i="56"/>
  <c r="I28" i="56"/>
  <c r="I27" i="56"/>
  <c r="I26" i="56"/>
  <c r="I25" i="56"/>
  <c r="I24" i="56"/>
  <c r="I23" i="56"/>
  <c r="I22" i="56"/>
  <c r="I21" i="56"/>
  <c r="I20" i="56"/>
  <c r="I19" i="56"/>
  <c r="I18" i="56"/>
  <c r="I17" i="56"/>
  <c r="I16" i="56"/>
  <c r="I15" i="56"/>
  <c r="I12" i="56"/>
  <c r="I31" i="45"/>
  <c r="I30" i="45"/>
  <c r="I29" i="45"/>
  <c r="I28" i="45"/>
  <c r="I27" i="45"/>
  <c r="I26" i="45"/>
  <c r="I25" i="45"/>
  <c r="I24" i="45"/>
  <c r="I23" i="45"/>
  <c r="I22" i="45"/>
  <c r="I21" i="45"/>
  <c r="I20" i="45"/>
  <c r="I19" i="45"/>
  <c r="I18" i="45"/>
  <c r="I17" i="45"/>
  <c r="I12" i="45"/>
  <c r="I31" i="55"/>
  <c r="I30" i="55"/>
  <c r="I29" i="55"/>
  <c r="I28" i="55"/>
  <c r="I27" i="55"/>
  <c r="I26" i="55"/>
  <c r="I25" i="55"/>
  <c r="I24" i="55"/>
  <c r="I23" i="55"/>
  <c r="I22" i="55"/>
  <c r="I21" i="55"/>
  <c r="I20" i="55"/>
  <c r="I19" i="55"/>
  <c r="I18" i="55"/>
  <c r="I12" i="55"/>
  <c r="I11" i="55"/>
  <c r="I10" i="55"/>
  <c r="I9" i="55"/>
  <c r="I8" i="55"/>
  <c r="I31" i="54"/>
  <c r="I30" i="54"/>
  <c r="I29" i="54"/>
  <c r="I28" i="54"/>
  <c r="I27" i="54"/>
  <c r="I26" i="54"/>
  <c r="I25" i="54"/>
  <c r="I24" i="54"/>
  <c r="I23" i="54"/>
  <c r="I22" i="54"/>
  <c r="I21" i="54"/>
  <c r="I20" i="54"/>
  <c r="I19" i="54"/>
  <c r="I18" i="54"/>
  <c r="I17" i="54"/>
  <c r="I16" i="54"/>
  <c r="I15" i="54"/>
  <c r="I12" i="54"/>
  <c r="I31" i="44"/>
  <c r="I30" i="44"/>
  <c r="I29" i="44"/>
  <c r="I28" i="44"/>
  <c r="I27" i="44"/>
  <c r="I26" i="44"/>
  <c r="I25" i="44"/>
  <c r="I24" i="44"/>
  <c r="I23" i="44"/>
  <c r="I22" i="44"/>
  <c r="I21" i="44"/>
  <c r="I20" i="44"/>
  <c r="I19" i="44"/>
  <c r="I18" i="44"/>
  <c r="I17" i="44"/>
  <c r="I12" i="44"/>
  <c r="I11" i="44"/>
  <c r="I31" i="53"/>
  <c r="I30" i="53"/>
  <c r="I29" i="53"/>
  <c r="I28" i="53"/>
  <c r="I27" i="53"/>
  <c r="I26" i="53"/>
  <c r="I25" i="53"/>
  <c r="I24" i="53"/>
  <c r="I23" i="53"/>
  <c r="I22" i="53"/>
  <c r="I21" i="53"/>
  <c r="I20" i="53"/>
  <c r="I19" i="53"/>
  <c r="I18" i="53"/>
  <c r="I12" i="53"/>
  <c r="I11" i="53"/>
  <c r="I10" i="53"/>
  <c r="I9" i="53"/>
  <c r="I8" i="53"/>
  <c r="I31" i="52"/>
  <c r="I30" i="52"/>
  <c r="I29" i="52"/>
  <c r="I28" i="52"/>
  <c r="I27" i="52"/>
  <c r="I26" i="52"/>
  <c r="I25" i="52"/>
  <c r="I24" i="52"/>
  <c r="I23" i="52"/>
  <c r="I22" i="52"/>
  <c r="I21" i="52"/>
  <c r="I20" i="52"/>
  <c r="I19" i="52"/>
  <c r="I18" i="52"/>
  <c r="I17" i="52"/>
  <c r="I16" i="52"/>
  <c r="I15" i="52"/>
  <c r="I12" i="52"/>
  <c r="I7" i="52"/>
  <c r="I31" i="43"/>
  <c r="I30" i="43"/>
  <c r="I29" i="43"/>
  <c r="I28" i="43"/>
  <c r="I27" i="43"/>
  <c r="I26" i="43"/>
  <c r="I25" i="43"/>
  <c r="I24" i="43"/>
  <c r="I23" i="43"/>
  <c r="I22" i="43"/>
  <c r="I21" i="43"/>
  <c r="I20" i="43"/>
  <c r="I19" i="43"/>
  <c r="I18" i="43"/>
  <c r="I17" i="43"/>
  <c r="I16" i="43"/>
  <c r="I12" i="43"/>
  <c r="I31" i="51"/>
  <c r="I30" i="51"/>
  <c r="I29" i="51"/>
  <c r="I28" i="51"/>
  <c r="I27" i="51"/>
  <c r="I26" i="51"/>
  <c r="I25" i="51"/>
  <c r="I24" i="51"/>
  <c r="I23" i="51"/>
  <c r="I22" i="51"/>
  <c r="I21" i="51"/>
  <c r="I20" i="51"/>
  <c r="I19" i="51"/>
  <c r="I18" i="51"/>
  <c r="I17" i="51"/>
  <c r="I12" i="51"/>
  <c r="I11" i="51"/>
  <c r="I10" i="51"/>
  <c r="I9" i="51"/>
  <c r="I31" i="49"/>
  <c r="I30" i="49"/>
  <c r="I29" i="49"/>
  <c r="I28" i="49"/>
  <c r="I27" i="49"/>
  <c r="I26" i="49"/>
  <c r="I25" i="49"/>
  <c r="I24" i="49"/>
  <c r="I23" i="49"/>
  <c r="I22" i="49"/>
  <c r="I21" i="49"/>
  <c r="I20" i="49"/>
  <c r="I19" i="49"/>
  <c r="I18" i="49"/>
  <c r="I17" i="49"/>
  <c r="I16" i="49"/>
  <c r="I15" i="49"/>
  <c r="I12" i="49"/>
  <c r="I31" i="42"/>
  <c r="I30" i="42"/>
  <c r="I29" i="42"/>
  <c r="I28" i="42"/>
  <c r="I27" i="42"/>
  <c r="I26" i="42"/>
  <c r="I25" i="42"/>
  <c r="I24" i="42"/>
  <c r="I23" i="42"/>
  <c r="I22" i="42"/>
  <c r="I21" i="42"/>
  <c r="I20" i="42"/>
  <c r="I19" i="42"/>
  <c r="I18" i="42"/>
  <c r="I17" i="42"/>
  <c r="I16" i="42"/>
  <c r="I12" i="42"/>
  <c r="I31" i="50"/>
  <c r="I30" i="50"/>
  <c r="I29" i="50"/>
  <c r="I28" i="50"/>
  <c r="I27" i="50"/>
  <c r="I26" i="50"/>
  <c r="I25" i="50"/>
  <c r="I24" i="50"/>
  <c r="I23" i="50"/>
  <c r="I22" i="50"/>
  <c r="I21" i="50"/>
  <c r="I20" i="50"/>
  <c r="I19" i="50"/>
  <c r="I18" i="50"/>
  <c r="I17" i="50"/>
  <c r="I16" i="50"/>
  <c r="I12" i="50"/>
  <c r="I11" i="50"/>
  <c r="I10" i="50"/>
  <c r="I9" i="50"/>
  <c r="I8" i="50"/>
  <c r="I31" i="48"/>
  <c r="I30" i="48"/>
  <c r="I29" i="48"/>
  <c r="I28" i="48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I12" i="48"/>
  <c r="I11" i="48"/>
  <c r="C24" i="60" l="1"/>
  <c r="D17" i="60"/>
  <c r="D45" i="36"/>
  <c r="D44" i="36"/>
  <c r="D43" i="36"/>
  <c r="D42" i="36"/>
  <c r="D41" i="36"/>
  <c r="D40" i="36"/>
  <c r="D39" i="36"/>
  <c r="D38" i="36"/>
  <c r="D37" i="36"/>
  <c r="D36" i="36"/>
  <c r="D35" i="36"/>
  <c r="D34" i="36"/>
  <c r="D33" i="36"/>
  <c r="D32" i="36"/>
  <c r="D31" i="36"/>
  <c r="D30" i="36"/>
  <c r="D31" i="50" l="1"/>
  <c r="C31" i="50"/>
  <c r="D30" i="50"/>
  <c r="C30" i="50"/>
  <c r="D29" i="50"/>
  <c r="C29" i="50"/>
  <c r="D28" i="50"/>
  <c r="C28" i="50"/>
  <c r="D27" i="50"/>
  <c r="C27" i="50"/>
  <c r="D26" i="50"/>
  <c r="C26" i="50"/>
  <c r="D25" i="50"/>
  <c r="C25" i="50"/>
  <c r="D24" i="50"/>
  <c r="C24" i="50"/>
  <c r="D23" i="50"/>
  <c r="C23" i="50"/>
  <c r="D22" i="50"/>
  <c r="C22" i="50"/>
  <c r="D21" i="50"/>
  <c r="C21" i="50"/>
  <c r="D20" i="50"/>
  <c r="C20" i="50"/>
  <c r="D19" i="50"/>
  <c r="C19" i="50"/>
  <c r="D18" i="50"/>
  <c r="C18" i="50"/>
  <c r="D17" i="50"/>
  <c r="C17" i="50"/>
  <c r="D16" i="50"/>
  <c r="C16" i="50"/>
  <c r="D15" i="50"/>
  <c r="C15" i="50"/>
  <c r="D14" i="50"/>
  <c r="C14" i="50"/>
  <c r="D31" i="48"/>
  <c r="C31" i="48"/>
  <c r="D30" i="48"/>
  <c r="C30" i="48"/>
  <c r="D29" i="48"/>
  <c r="C29" i="48"/>
  <c r="D28" i="48"/>
  <c r="C28" i="48"/>
  <c r="D27" i="48"/>
  <c r="C27" i="48"/>
  <c r="D26" i="48"/>
  <c r="C26" i="48"/>
  <c r="D25" i="48"/>
  <c r="C25" i="48"/>
  <c r="D24" i="48"/>
  <c r="C24" i="48"/>
  <c r="D23" i="48"/>
  <c r="C23" i="48"/>
  <c r="D22" i="48"/>
  <c r="C22" i="48"/>
  <c r="D21" i="48"/>
  <c r="C21" i="48"/>
  <c r="D20" i="48"/>
  <c r="C20" i="48"/>
  <c r="D19" i="48"/>
  <c r="C19" i="48"/>
  <c r="D18" i="48"/>
  <c r="C18" i="48"/>
  <c r="D17" i="48"/>
  <c r="C17" i="48"/>
  <c r="D16" i="48"/>
  <c r="C16" i="48"/>
  <c r="D15" i="48"/>
  <c r="C15" i="48"/>
  <c r="D14" i="48"/>
  <c r="C14" i="48"/>
  <c r="F9" i="66"/>
  <c r="F8" i="66"/>
  <c r="W31" i="61"/>
  <c r="V31" i="61"/>
  <c r="S31" i="61"/>
  <c r="T31" i="61" s="1"/>
  <c r="W30" i="61"/>
  <c r="V30" i="61"/>
  <c r="S30" i="61"/>
  <c r="T30" i="61" s="1"/>
  <c r="W29" i="61"/>
  <c r="V29" i="61"/>
  <c r="S29" i="61"/>
  <c r="T29" i="61" s="1"/>
  <c r="W28" i="61"/>
  <c r="V28" i="61"/>
  <c r="S28" i="61"/>
  <c r="T28" i="61" s="1"/>
  <c r="W27" i="61"/>
  <c r="V27" i="61"/>
  <c r="S27" i="61"/>
  <c r="T27" i="61" s="1"/>
  <c r="W26" i="61"/>
  <c r="V26" i="61"/>
  <c r="S26" i="61"/>
  <c r="T26" i="61" s="1"/>
  <c r="W25" i="61"/>
  <c r="V25" i="61"/>
  <c r="S25" i="61"/>
  <c r="T25" i="61" s="1"/>
  <c r="W24" i="61"/>
  <c r="V24" i="61"/>
  <c r="S24" i="61"/>
  <c r="T24" i="61" s="1"/>
  <c r="W23" i="61"/>
  <c r="V23" i="61"/>
  <c r="S23" i="61"/>
  <c r="T23" i="61" s="1"/>
  <c r="W22" i="61"/>
  <c r="V22" i="61"/>
  <c r="S22" i="61"/>
  <c r="T22" i="61" s="1"/>
  <c r="W21" i="61"/>
  <c r="V21" i="61"/>
  <c r="S21" i="61"/>
  <c r="T21" i="61" s="1"/>
  <c r="W20" i="61"/>
  <c r="V20" i="61"/>
  <c r="S20" i="61"/>
  <c r="T20" i="61" s="1"/>
  <c r="W19" i="61"/>
  <c r="V19" i="61"/>
  <c r="S19" i="61"/>
  <c r="T19" i="61" s="1"/>
  <c r="W18" i="61"/>
  <c r="V18" i="61"/>
  <c r="S18" i="61"/>
  <c r="T18" i="61" s="1"/>
  <c r="W17" i="61"/>
  <c r="V17" i="61"/>
  <c r="S17" i="61"/>
  <c r="T17" i="61" s="1"/>
  <c r="W16" i="61"/>
  <c r="V16" i="61"/>
  <c r="S16" i="61"/>
  <c r="T16" i="61" s="1"/>
  <c r="W15" i="61"/>
  <c r="V15" i="61"/>
  <c r="S15" i="61"/>
  <c r="T15" i="61" s="1"/>
  <c r="W14" i="61"/>
  <c r="V14" i="61"/>
  <c r="S14" i="61"/>
  <c r="T14" i="61" s="1"/>
  <c r="W12" i="61"/>
  <c r="V12" i="61"/>
  <c r="S12" i="61"/>
  <c r="T12" i="61" s="1"/>
  <c r="W11" i="61"/>
  <c r="V11" i="61"/>
  <c r="S11" i="61"/>
  <c r="T11" i="61" s="1"/>
  <c r="W10" i="61"/>
  <c r="V10" i="61"/>
  <c r="S10" i="61"/>
  <c r="T10" i="61" s="1"/>
  <c r="W9" i="61"/>
  <c r="V9" i="61"/>
  <c r="S9" i="61"/>
  <c r="T9" i="61" s="1"/>
  <c r="W8" i="61"/>
  <c r="V8" i="61"/>
  <c r="S8" i="61"/>
  <c r="T8" i="61" s="1"/>
  <c r="W7" i="61"/>
  <c r="V7" i="61"/>
  <c r="S7" i="61"/>
  <c r="T7" i="61" s="1"/>
  <c r="W6" i="61"/>
  <c r="V6" i="61"/>
  <c r="S6" i="61"/>
  <c r="T6" i="61" s="1"/>
  <c r="W5" i="61"/>
  <c r="V5" i="61"/>
  <c r="S5" i="61"/>
  <c r="T5" i="61" s="1"/>
  <c r="R1" i="61"/>
  <c r="R2" i="61" s="1"/>
  <c r="W31" i="60"/>
  <c r="V31" i="60"/>
  <c r="S31" i="60"/>
  <c r="T31" i="60" s="1"/>
  <c r="W30" i="60"/>
  <c r="V30" i="60"/>
  <c r="S30" i="60"/>
  <c r="T30" i="60" s="1"/>
  <c r="W29" i="60"/>
  <c r="V29" i="60"/>
  <c r="S29" i="60"/>
  <c r="T29" i="60" s="1"/>
  <c r="W28" i="60"/>
  <c r="V28" i="60"/>
  <c r="S28" i="60"/>
  <c r="T28" i="60" s="1"/>
  <c r="W27" i="60"/>
  <c r="V27" i="60"/>
  <c r="S27" i="60"/>
  <c r="T27" i="60" s="1"/>
  <c r="W26" i="60"/>
  <c r="V26" i="60"/>
  <c r="S26" i="60"/>
  <c r="T26" i="60" s="1"/>
  <c r="W25" i="60"/>
  <c r="V25" i="60"/>
  <c r="S25" i="60"/>
  <c r="T25" i="60" s="1"/>
  <c r="W24" i="60"/>
  <c r="V24" i="60"/>
  <c r="S24" i="60"/>
  <c r="T24" i="60" s="1"/>
  <c r="W23" i="60"/>
  <c r="V23" i="60"/>
  <c r="S23" i="60"/>
  <c r="T23" i="60" s="1"/>
  <c r="W22" i="60"/>
  <c r="V22" i="60"/>
  <c r="S22" i="60"/>
  <c r="T22" i="60" s="1"/>
  <c r="W21" i="60"/>
  <c r="V21" i="60"/>
  <c r="S21" i="60"/>
  <c r="T21" i="60" s="1"/>
  <c r="W20" i="60"/>
  <c r="V20" i="60"/>
  <c r="S20" i="60"/>
  <c r="T20" i="60" s="1"/>
  <c r="W19" i="60"/>
  <c r="V19" i="60"/>
  <c r="S19" i="60"/>
  <c r="T19" i="60" s="1"/>
  <c r="W18" i="60"/>
  <c r="V18" i="60"/>
  <c r="S18" i="60"/>
  <c r="T18" i="60" s="1"/>
  <c r="W17" i="60"/>
  <c r="V17" i="60"/>
  <c r="S17" i="60"/>
  <c r="T17" i="60" s="1"/>
  <c r="W16" i="60"/>
  <c r="V16" i="60"/>
  <c r="S16" i="60"/>
  <c r="T16" i="60" s="1"/>
  <c r="W15" i="60"/>
  <c r="V15" i="60"/>
  <c r="S15" i="60"/>
  <c r="T15" i="60" s="1"/>
  <c r="W14" i="60"/>
  <c r="V14" i="60"/>
  <c r="S14" i="60"/>
  <c r="T14" i="60" s="1"/>
  <c r="W12" i="60"/>
  <c r="V12" i="60"/>
  <c r="S12" i="60"/>
  <c r="T12" i="60" s="1"/>
  <c r="W11" i="60"/>
  <c r="V11" i="60"/>
  <c r="S11" i="60"/>
  <c r="T11" i="60" s="1"/>
  <c r="W10" i="60"/>
  <c r="V10" i="60"/>
  <c r="S10" i="60"/>
  <c r="T10" i="60" s="1"/>
  <c r="W9" i="60"/>
  <c r="V9" i="60"/>
  <c r="S9" i="60"/>
  <c r="T9" i="60" s="1"/>
  <c r="W8" i="60"/>
  <c r="V8" i="60"/>
  <c r="S8" i="60"/>
  <c r="T8" i="60" s="1"/>
  <c r="W7" i="60"/>
  <c r="V7" i="60"/>
  <c r="S7" i="60"/>
  <c r="T7" i="60" s="1"/>
  <c r="W6" i="60"/>
  <c r="V6" i="60"/>
  <c r="S6" i="60"/>
  <c r="T6" i="60" s="1"/>
  <c r="W5" i="60"/>
  <c r="V5" i="60"/>
  <c r="S5" i="60"/>
  <c r="T5" i="60" s="1"/>
  <c r="R1" i="60"/>
  <c r="R2" i="60" s="1"/>
  <c r="W31" i="47"/>
  <c r="V31" i="47"/>
  <c r="S31" i="47"/>
  <c r="T31" i="47" s="1"/>
  <c r="W30" i="47"/>
  <c r="V30" i="47"/>
  <c r="S30" i="47"/>
  <c r="T30" i="47" s="1"/>
  <c r="W29" i="47"/>
  <c r="V29" i="47"/>
  <c r="S29" i="47"/>
  <c r="T29" i="47" s="1"/>
  <c r="W28" i="47"/>
  <c r="V28" i="47"/>
  <c r="S28" i="47"/>
  <c r="T28" i="47" s="1"/>
  <c r="W27" i="47"/>
  <c r="V27" i="47"/>
  <c r="S27" i="47"/>
  <c r="T27" i="47" s="1"/>
  <c r="W26" i="47"/>
  <c r="V26" i="47"/>
  <c r="S26" i="47"/>
  <c r="T26" i="47" s="1"/>
  <c r="W25" i="47"/>
  <c r="V25" i="47"/>
  <c r="S25" i="47"/>
  <c r="T25" i="47" s="1"/>
  <c r="W24" i="47"/>
  <c r="V24" i="47"/>
  <c r="S24" i="47"/>
  <c r="T24" i="47" s="1"/>
  <c r="W23" i="47"/>
  <c r="V23" i="47"/>
  <c r="S23" i="47"/>
  <c r="T23" i="47" s="1"/>
  <c r="W22" i="47"/>
  <c r="V22" i="47"/>
  <c r="S22" i="47"/>
  <c r="T22" i="47" s="1"/>
  <c r="W21" i="47"/>
  <c r="V21" i="47"/>
  <c r="S21" i="47"/>
  <c r="T21" i="47" s="1"/>
  <c r="W20" i="47"/>
  <c r="V20" i="47"/>
  <c r="S20" i="47"/>
  <c r="T20" i="47" s="1"/>
  <c r="W19" i="47"/>
  <c r="V19" i="47"/>
  <c r="S19" i="47"/>
  <c r="T19" i="47" s="1"/>
  <c r="W18" i="47"/>
  <c r="V18" i="47"/>
  <c r="S18" i="47"/>
  <c r="T18" i="47" s="1"/>
  <c r="W17" i="47"/>
  <c r="V17" i="47"/>
  <c r="S17" i="47"/>
  <c r="T17" i="47" s="1"/>
  <c r="W16" i="47"/>
  <c r="V16" i="47"/>
  <c r="S16" i="47"/>
  <c r="T16" i="47" s="1"/>
  <c r="W15" i="47"/>
  <c r="V15" i="47"/>
  <c r="S15" i="47"/>
  <c r="T15" i="47" s="1"/>
  <c r="W14" i="47"/>
  <c r="V14" i="47"/>
  <c r="S14" i="47"/>
  <c r="T14" i="47" s="1"/>
  <c r="W12" i="47"/>
  <c r="V12" i="47"/>
  <c r="S12" i="47"/>
  <c r="T12" i="47" s="1"/>
  <c r="W11" i="47"/>
  <c r="V11" i="47"/>
  <c r="S11" i="47"/>
  <c r="T11" i="47" s="1"/>
  <c r="W10" i="47"/>
  <c r="V10" i="47"/>
  <c r="S10" i="47"/>
  <c r="T10" i="47" s="1"/>
  <c r="W9" i="47"/>
  <c r="V9" i="47"/>
  <c r="S9" i="47"/>
  <c r="T9" i="47" s="1"/>
  <c r="W8" i="47"/>
  <c r="V8" i="47"/>
  <c r="S8" i="47"/>
  <c r="T8" i="47" s="1"/>
  <c r="W7" i="47"/>
  <c r="V7" i="47"/>
  <c r="S7" i="47"/>
  <c r="T7" i="47" s="1"/>
  <c r="W6" i="47"/>
  <c r="V6" i="47"/>
  <c r="S6" i="47"/>
  <c r="T6" i="47" s="1"/>
  <c r="W5" i="47"/>
  <c r="V5" i="47"/>
  <c r="S5" i="47"/>
  <c r="T5" i="47" s="1"/>
  <c r="R1" i="47"/>
  <c r="R2" i="47" s="1"/>
  <c r="W31" i="59"/>
  <c r="V31" i="59"/>
  <c r="S31" i="59"/>
  <c r="T31" i="59" s="1"/>
  <c r="W30" i="59"/>
  <c r="V30" i="59"/>
  <c r="S30" i="59"/>
  <c r="T30" i="59" s="1"/>
  <c r="W29" i="59"/>
  <c r="V29" i="59"/>
  <c r="S29" i="59"/>
  <c r="T29" i="59" s="1"/>
  <c r="W28" i="59"/>
  <c r="V28" i="59"/>
  <c r="S28" i="59"/>
  <c r="T28" i="59" s="1"/>
  <c r="W27" i="59"/>
  <c r="V27" i="59"/>
  <c r="S27" i="59"/>
  <c r="T27" i="59" s="1"/>
  <c r="W26" i="59"/>
  <c r="V26" i="59"/>
  <c r="S26" i="59"/>
  <c r="T26" i="59" s="1"/>
  <c r="W25" i="59"/>
  <c r="V25" i="59"/>
  <c r="S25" i="59"/>
  <c r="T25" i="59" s="1"/>
  <c r="W24" i="59"/>
  <c r="V24" i="59"/>
  <c r="S24" i="59"/>
  <c r="T24" i="59" s="1"/>
  <c r="W23" i="59"/>
  <c r="V23" i="59"/>
  <c r="S23" i="59"/>
  <c r="T23" i="59" s="1"/>
  <c r="W22" i="59"/>
  <c r="V22" i="59"/>
  <c r="S22" i="59"/>
  <c r="T22" i="59" s="1"/>
  <c r="W21" i="59"/>
  <c r="V21" i="59"/>
  <c r="S21" i="59"/>
  <c r="T21" i="59" s="1"/>
  <c r="W20" i="59"/>
  <c r="V20" i="59"/>
  <c r="S20" i="59"/>
  <c r="T20" i="59" s="1"/>
  <c r="W19" i="59"/>
  <c r="V19" i="59"/>
  <c r="S19" i="59"/>
  <c r="T19" i="59" s="1"/>
  <c r="W18" i="59"/>
  <c r="V18" i="59"/>
  <c r="S18" i="59"/>
  <c r="T18" i="59" s="1"/>
  <c r="W17" i="59"/>
  <c r="V17" i="59"/>
  <c r="S17" i="59"/>
  <c r="T17" i="59" s="1"/>
  <c r="W16" i="59"/>
  <c r="V16" i="59"/>
  <c r="S16" i="59"/>
  <c r="T16" i="59" s="1"/>
  <c r="W15" i="59"/>
  <c r="V15" i="59"/>
  <c r="S15" i="59"/>
  <c r="T15" i="59" s="1"/>
  <c r="W14" i="59"/>
  <c r="V14" i="59"/>
  <c r="S14" i="59"/>
  <c r="T14" i="59" s="1"/>
  <c r="W12" i="59"/>
  <c r="V12" i="59"/>
  <c r="S12" i="59"/>
  <c r="T12" i="59" s="1"/>
  <c r="W11" i="59"/>
  <c r="V11" i="59"/>
  <c r="S11" i="59"/>
  <c r="T11" i="59" s="1"/>
  <c r="W10" i="59"/>
  <c r="V10" i="59"/>
  <c r="S10" i="59"/>
  <c r="T10" i="59" s="1"/>
  <c r="W9" i="59"/>
  <c r="V9" i="59"/>
  <c r="S9" i="59"/>
  <c r="T9" i="59" s="1"/>
  <c r="W8" i="59"/>
  <c r="V8" i="59"/>
  <c r="S8" i="59"/>
  <c r="T8" i="59" s="1"/>
  <c r="W7" i="59"/>
  <c r="V7" i="59"/>
  <c r="S7" i="59"/>
  <c r="T7" i="59" s="1"/>
  <c r="W6" i="59"/>
  <c r="V6" i="59"/>
  <c r="S6" i="59"/>
  <c r="T6" i="59" s="1"/>
  <c r="W5" i="59"/>
  <c r="V5" i="59"/>
  <c r="S5" i="59"/>
  <c r="T5" i="59" s="1"/>
  <c r="R1" i="59"/>
  <c r="R2" i="59" s="1"/>
  <c r="W31" i="58"/>
  <c r="V31" i="58"/>
  <c r="S31" i="58"/>
  <c r="T31" i="58" s="1"/>
  <c r="W30" i="58"/>
  <c r="V30" i="58"/>
  <c r="S30" i="58"/>
  <c r="T30" i="58" s="1"/>
  <c r="W29" i="58"/>
  <c r="V29" i="58"/>
  <c r="S29" i="58"/>
  <c r="T29" i="58" s="1"/>
  <c r="W28" i="58"/>
  <c r="V28" i="58"/>
  <c r="S28" i="58"/>
  <c r="T28" i="58" s="1"/>
  <c r="W27" i="58"/>
  <c r="V27" i="58"/>
  <c r="S27" i="58"/>
  <c r="T27" i="58" s="1"/>
  <c r="W26" i="58"/>
  <c r="V26" i="58"/>
  <c r="S26" i="58"/>
  <c r="T26" i="58" s="1"/>
  <c r="W25" i="58"/>
  <c r="V25" i="58"/>
  <c r="S25" i="58"/>
  <c r="T25" i="58" s="1"/>
  <c r="W24" i="58"/>
  <c r="V24" i="58"/>
  <c r="S24" i="58"/>
  <c r="T24" i="58" s="1"/>
  <c r="W23" i="58"/>
  <c r="V23" i="58"/>
  <c r="S23" i="58"/>
  <c r="T23" i="58" s="1"/>
  <c r="W22" i="58"/>
  <c r="V22" i="58"/>
  <c r="S22" i="58"/>
  <c r="T22" i="58" s="1"/>
  <c r="W21" i="58"/>
  <c r="V21" i="58"/>
  <c r="S21" i="58"/>
  <c r="T21" i="58" s="1"/>
  <c r="W20" i="58"/>
  <c r="V20" i="58"/>
  <c r="S20" i="58"/>
  <c r="T20" i="58" s="1"/>
  <c r="W19" i="58"/>
  <c r="V19" i="58"/>
  <c r="S19" i="58"/>
  <c r="T19" i="58" s="1"/>
  <c r="W18" i="58"/>
  <c r="V18" i="58"/>
  <c r="S18" i="58"/>
  <c r="T18" i="58" s="1"/>
  <c r="W17" i="58"/>
  <c r="V17" i="58"/>
  <c r="S17" i="58"/>
  <c r="T17" i="58" s="1"/>
  <c r="W16" i="58"/>
  <c r="V16" i="58"/>
  <c r="S16" i="58"/>
  <c r="T16" i="58" s="1"/>
  <c r="W15" i="58"/>
  <c r="V15" i="58"/>
  <c r="S15" i="58"/>
  <c r="T15" i="58" s="1"/>
  <c r="W14" i="58"/>
  <c r="V14" i="58"/>
  <c r="S14" i="58"/>
  <c r="T14" i="58" s="1"/>
  <c r="W12" i="58"/>
  <c r="V12" i="58"/>
  <c r="S12" i="58"/>
  <c r="T12" i="58" s="1"/>
  <c r="W11" i="58"/>
  <c r="V11" i="58"/>
  <c r="S11" i="58"/>
  <c r="T11" i="58" s="1"/>
  <c r="W10" i="58"/>
  <c r="V10" i="58"/>
  <c r="S10" i="58"/>
  <c r="T10" i="58" s="1"/>
  <c r="W9" i="58"/>
  <c r="V9" i="58"/>
  <c r="S9" i="58"/>
  <c r="T9" i="58" s="1"/>
  <c r="W8" i="58"/>
  <c r="V8" i="58"/>
  <c r="S8" i="58"/>
  <c r="T8" i="58" s="1"/>
  <c r="W7" i="58"/>
  <c r="V7" i="58"/>
  <c r="S7" i="58"/>
  <c r="T7" i="58" s="1"/>
  <c r="W6" i="58"/>
  <c r="V6" i="58"/>
  <c r="S6" i="58"/>
  <c r="T6" i="58" s="1"/>
  <c r="W5" i="58"/>
  <c r="V5" i="58"/>
  <c r="S5" i="58"/>
  <c r="T5" i="58" s="1"/>
  <c r="R1" i="58"/>
  <c r="R2" i="58" s="1"/>
  <c r="W31" i="46"/>
  <c r="V31" i="46"/>
  <c r="S31" i="46"/>
  <c r="T31" i="46" s="1"/>
  <c r="W30" i="46"/>
  <c r="V30" i="46"/>
  <c r="S30" i="46"/>
  <c r="T30" i="46" s="1"/>
  <c r="W29" i="46"/>
  <c r="V29" i="46"/>
  <c r="S29" i="46"/>
  <c r="T29" i="46" s="1"/>
  <c r="W28" i="46"/>
  <c r="V28" i="46"/>
  <c r="S28" i="46"/>
  <c r="T28" i="46" s="1"/>
  <c r="W27" i="46"/>
  <c r="V27" i="46"/>
  <c r="S27" i="46"/>
  <c r="T27" i="46" s="1"/>
  <c r="W26" i="46"/>
  <c r="V26" i="46"/>
  <c r="S26" i="46"/>
  <c r="T26" i="46" s="1"/>
  <c r="W25" i="46"/>
  <c r="V25" i="46"/>
  <c r="S25" i="46"/>
  <c r="T25" i="46" s="1"/>
  <c r="W24" i="46"/>
  <c r="V24" i="46"/>
  <c r="S24" i="46"/>
  <c r="T24" i="46" s="1"/>
  <c r="W23" i="46"/>
  <c r="V23" i="46"/>
  <c r="S23" i="46"/>
  <c r="T23" i="46" s="1"/>
  <c r="W22" i="46"/>
  <c r="V22" i="46"/>
  <c r="S22" i="46"/>
  <c r="T22" i="46" s="1"/>
  <c r="W21" i="46"/>
  <c r="V21" i="46"/>
  <c r="S21" i="46"/>
  <c r="T21" i="46" s="1"/>
  <c r="W20" i="46"/>
  <c r="V20" i="46"/>
  <c r="S20" i="46"/>
  <c r="T20" i="46" s="1"/>
  <c r="W19" i="46"/>
  <c r="V19" i="46"/>
  <c r="S19" i="46"/>
  <c r="T19" i="46" s="1"/>
  <c r="W18" i="46"/>
  <c r="V18" i="46"/>
  <c r="S18" i="46"/>
  <c r="T18" i="46" s="1"/>
  <c r="W17" i="46"/>
  <c r="V17" i="46"/>
  <c r="S17" i="46"/>
  <c r="T17" i="46" s="1"/>
  <c r="W16" i="46"/>
  <c r="V16" i="46"/>
  <c r="S16" i="46"/>
  <c r="T16" i="46" s="1"/>
  <c r="W15" i="46"/>
  <c r="V15" i="46"/>
  <c r="S15" i="46"/>
  <c r="T15" i="46" s="1"/>
  <c r="W14" i="46"/>
  <c r="V14" i="46"/>
  <c r="S14" i="46"/>
  <c r="T14" i="46" s="1"/>
  <c r="W12" i="46"/>
  <c r="V12" i="46"/>
  <c r="S12" i="46"/>
  <c r="T12" i="46" s="1"/>
  <c r="W11" i="46"/>
  <c r="V11" i="46"/>
  <c r="S11" i="46"/>
  <c r="T11" i="46" s="1"/>
  <c r="W10" i="46"/>
  <c r="V10" i="46"/>
  <c r="S10" i="46"/>
  <c r="T10" i="46" s="1"/>
  <c r="W9" i="46"/>
  <c r="V9" i="46"/>
  <c r="S9" i="46"/>
  <c r="T9" i="46" s="1"/>
  <c r="W8" i="46"/>
  <c r="V8" i="46"/>
  <c r="S8" i="46"/>
  <c r="T8" i="46" s="1"/>
  <c r="W7" i="46"/>
  <c r="V7" i="46"/>
  <c r="S7" i="46"/>
  <c r="T7" i="46" s="1"/>
  <c r="W6" i="46"/>
  <c r="V6" i="46"/>
  <c r="S6" i="46"/>
  <c r="T6" i="46" s="1"/>
  <c r="W5" i="46"/>
  <c r="V5" i="46"/>
  <c r="S5" i="46"/>
  <c r="T5" i="46" s="1"/>
  <c r="R1" i="46"/>
  <c r="R2" i="46" s="1"/>
  <c r="W31" i="40"/>
  <c r="V31" i="40"/>
  <c r="S31" i="40"/>
  <c r="T31" i="40" s="1"/>
  <c r="W30" i="40"/>
  <c r="V30" i="40"/>
  <c r="S30" i="40"/>
  <c r="T30" i="40" s="1"/>
  <c r="W29" i="40"/>
  <c r="V29" i="40"/>
  <c r="S29" i="40"/>
  <c r="T29" i="40" s="1"/>
  <c r="W28" i="40"/>
  <c r="V28" i="40"/>
  <c r="S28" i="40"/>
  <c r="T28" i="40" s="1"/>
  <c r="W27" i="40"/>
  <c r="V27" i="40"/>
  <c r="S27" i="40"/>
  <c r="T27" i="40" s="1"/>
  <c r="W26" i="40"/>
  <c r="V26" i="40"/>
  <c r="S26" i="40"/>
  <c r="T26" i="40" s="1"/>
  <c r="W25" i="40"/>
  <c r="V25" i="40"/>
  <c r="S25" i="40"/>
  <c r="T25" i="40" s="1"/>
  <c r="W24" i="40"/>
  <c r="V24" i="40"/>
  <c r="S24" i="40"/>
  <c r="T24" i="40" s="1"/>
  <c r="W23" i="40"/>
  <c r="V23" i="40"/>
  <c r="S23" i="40"/>
  <c r="T23" i="40" s="1"/>
  <c r="W22" i="40"/>
  <c r="V22" i="40"/>
  <c r="S22" i="40"/>
  <c r="T22" i="40" s="1"/>
  <c r="W21" i="40"/>
  <c r="V21" i="40"/>
  <c r="S21" i="40"/>
  <c r="T21" i="40" s="1"/>
  <c r="W20" i="40"/>
  <c r="V20" i="40"/>
  <c r="S20" i="40"/>
  <c r="T20" i="40" s="1"/>
  <c r="W19" i="40"/>
  <c r="V19" i="40"/>
  <c r="S19" i="40"/>
  <c r="T19" i="40" s="1"/>
  <c r="W18" i="40"/>
  <c r="V18" i="40"/>
  <c r="S18" i="40"/>
  <c r="T18" i="40" s="1"/>
  <c r="W17" i="40"/>
  <c r="V17" i="40"/>
  <c r="S17" i="40"/>
  <c r="T17" i="40" s="1"/>
  <c r="W16" i="40"/>
  <c r="V16" i="40"/>
  <c r="S16" i="40"/>
  <c r="T16" i="40" s="1"/>
  <c r="W15" i="40"/>
  <c r="V15" i="40"/>
  <c r="S15" i="40"/>
  <c r="T15" i="40" s="1"/>
  <c r="W14" i="40"/>
  <c r="V14" i="40"/>
  <c r="S14" i="40"/>
  <c r="T14" i="40" s="1"/>
  <c r="W12" i="40"/>
  <c r="V12" i="40"/>
  <c r="S12" i="40"/>
  <c r="T12" i="40" s="1"/>
  <c r="W11" i="40"/>
  <c r="V11" i="40"/>
  <c r="S11" i="40"/>
  <c r="T11" i="40" s="1"/>
  <c r="W10" i="40"/>
  <c r="V10" i="40"/>
  <c r="S10" i="40"/>
  <c r="T10" i="40" s="1"/>
  <c r="W9" i="40"/>
  <c r="V9" i="40"/>
  <c r="S9" i="40"/>
  <c r="T9" i="40" s="1"/>
  <c r="W8" i="40"/>
  <c r="V8" i="40"/>
  <c r="S8" i="40"/>
  <c r="T8" i="40" s="1"/>
  <c r="W7" i="40"/>
  <c r="V7" i="40"/>
  <c r="S7" i="40"/>
  <c r="T7" i="40" s="1"/>
  <c r="W6" i="40"/>
  <c r="V6" i="40"/>
  <c r="S6" i="40"/>
  <c r="T6" i="40" s="1"/>
  <c r="W5" i="40"/>
  <c r="V5" i="40"/>
  <c r="S5" i="40"/>
  <c r="T5" i="40" s="1"/>
  <c r="W31" i="39"/>
  <c r="V31" i="39"/>
  <c r="S31" i="39"/>
  <c r="T31" i="39" s="1"/>
  <c r="W30" i="39"/>
  <c r="V30" i="39"/>
  <c r="S30" i="39"/>
  <c r="T30" i="39" s="1"/>
  <c r="W29" i="39"/>
  <c r="V29" i="39"/>
  <c r="S29" i="39"/>
  <c r="T29" i="39" s="1"/>
  <c r="W28" i="39"/>
  <c r="V28" i="39"/>
  <c r="S28" i="39"/>
  <c r="T28" i="39" s="1"/>
  <c r="W27" i="39"/>
  <c r="V27" i="39"/>
  <c r="S27" i="39"/>
  <c r="T27" i="39" s="1"/>
  <c r="W26" i="39"/>
  <c r="V26" i="39"/>
  <c r="S26" i="39"/>
  <c r="T26" i="39" s="1"/>
  <c r="W25" i="39"/>
  <c r="V25" i="39"/>
  <c r="S25" i="39"/>
  <c r="T25" i="39" s="1"/>
  <c r="W24" i="39"/>
  <c r="V24" i="39"/>
  <c r="S24" i="39"/>
  <c r="T24" i="39" s="1"/>
  <c r="W23" i="39"/>
  <c r="V23" i="39"/>
  <c r="S23" i="39"/>
  <c r="T23" i="39" s="1"/>
  <c r="W22" i="39"/>
  <c r="V22" i="39"/>
  <c r="S22" i="39"/>
  <c r="T22" i="39" s="1"/>
  <c r="W21" i="39"/>
  <c r="V21" i="39"/>
  <c r="S21" i="39"/>
  <c r="T21" i="39" s="1"/>
  <c r="W20" i="39"/>
  <c r="V20" i="39"/>
  <c r="S20" i="39"/>
  <c r="T20" i="39" s="1"/>
  <c r="W19" i="39"/>
  <c r="V19" i="39"/>
  <c r="S19" i="39"/>
  <c r="T19" i="39" s="1"/>
  <c r="W18" i="39"/>
  <c r="V18" i="39"/>
  <c r="S18" i="39"/>
  <c r="T18" i="39" s="1"/>
  <c r="W17" i="39"/>
  <c r="V17" i="39"/>
  <c r="S17" i="39"/>
  <c r="T17" i="39" s="1"/>
  <c r="W16" i="39"/>
  <c r="V16" i="39"/>
  <c r="S16" i="39"/>
  <c r="T16" i="39" s="1"/>
  <c r="W15" i="39"/>
  <c r="V15" i="39"/>
  <c r="S15" i="39"/>
  <c r="T15" i="39" s="1"/>
  <c r="W14" i="39"/>
  <c r="V14" i="39"/>
  <c r="S14" i="39"/>
  <c r="T14" i="39" s="1"/>
  <c r="W12" i="39"/>
  <c r="V12" i="39"/>
  <c r="S12" i="39"/>
  <c r="T12" i="39" s="1"/>
  <c r="W11" i="39"/>
  <c r="V11" i="39"/>
  <c r="S11" i="39"/>
  <c r="T11" i="39" s="1"/>
  <c r="W10" i="39"/>
  <c r="V10" i="39"/>
  <c r="S10" i="39"/>
  <c r="T10" i="39" s="1"/>
  <c r="W9" i="39"/>
  <c r="V9" i="39"/>
  <c r="S9" i="39"/>
  <c r="T9" i="39" s="1"/>
  <c r="W8" i="39"/>
  <c r="V8" i="39"/>
  <c r="S8" i="39"/>
  <c r="T8" i="39" s="1"/>
  <c r="W7" i="39"/>
  <c r="V7" i="39"/>
  <c r="S7" i="39"/>
  <c r="T7" i="39" s="1"/>
  <c r="W6" i="39"/>
  <c r="V6" i="39"/>
  <c r="S6" i="39"/>
  <c r="T6" i="39" s="1"/>
  <c r="W5" i="39"/>
  <c r="V5" i="39"/>
  <c r="S5" i="39"/>
  <c r="T5" i="39" s="1"/>
  <c r="W31" i="41"/>
  <c r="V31" i="41"/>
  <c r="S31" i="41"/>
  <c r="T31" i="41" s="1"/>
  <c r="W30" i="41"/>
  <c r="V30" i="41"/>
  <c r="S30" i="41"/>
  <c r="T30" i="41" s="1"/>
  <c r="W29" i="41"/>
  <c r="V29" i="41"/>
  <c r="S29" i="41"/>
  <c r="T29" i="41" s="1"/>
  <c r="W28" i="41"/>
  <c r="V28" i="41"/>
  <c r="S28" i="41"/>
  <c r="T28" i="41" s="1"/>
  <c r="W27" i="41"/>
  <c r="V27" i="41"/>
  <c r="S27" i="41"/>
  <c r="T27" i="41" s="1"/>
  <c r="W26" i="41"/>
  <c r="V26" i="41"/>
  <c r="S26" i="41"/>
  <c r="T26" i="41" s="1"/>
  <c r="W25" i="41"/>
  <c r="V25" i="41"/>
  <c r="S25" i="41"/>
  <c r="T25" i="41" s="1"/>
  <c r="W24" i="41"/>
  <c r="V24" i="41"/>
  <c r="S24" i="41"/>
  <c r="T24" i="41" s="1"/>
  <c r="W23" i="41"/>
  <c r="V23" i="41"/>
  <c r="S23" i="41"/>
  <c r="T23" i="41" s="1"/>
  <c r="W22" i="41"/>
  <c r="V22" i="41"/>
  <c r="S22" i="41"/>
  <c r="T22" i="41" s="1"/>
  <c r="W21" i="41"/>
  <c r="V21" i="41"/>
  <c r="S21" i="41"/>
  <c r="T21" i="41" s="1"/>
  <c r="W20" i="41"/>
  <c r="V20" i="41"/>
  <c r="S20" i="41"/>
  <c r="T20" i="41" s="1"/>
  <c r="W19" i="41"/>
  <c r="V19" i="41"/>
  <c r="S19" i="41"/>
  <c r="T19" i="41" s="1"/>
  <c r="W18" i="41"/>
  <c r="V18" i="41"/>
  <c r="S18" i="41"/>
  <c r="T18" i="41" s="1"/>
  <c r="W17" i="41"/>
  <c r="V17" i="41"/>
  <c r="S17" i="41"/>
  <c r="T17" i="41" s="1"/>
  <c r="W16" i="41"/>
  <c r="V16" i="41"/>
  <c r="S16" i="41"/>
  <c r="T16" i="41" s="1"/>
  <c r="W15" i="41"/>
  <c r="V15" i="41"/>
  <c r="S15" i="41"/>
  <c r="T15" i="41" s="1"/>
  <c r="W14" i="41"/>
  <c r="V14" i="41"/>
  <c r="S14" i="41"/>
  <c r="T14" i="41" s="1"/>
  <c r="W12" i="41"/>
  <c r="V12" i="41"/>
  <c r="S12" i="41"/>
  <c r="T12" i="41" s="1"/>
  <c r="W11" i="41"/>
  <c r="V11" i="41"/>
  <c r="S11" i="41"/>
  <c r="T11" i="41" s="1"/>
  <c r="W10" i="41"/>
  <c r="V10" i="41"/>
  <c r="S10" i="41"/>
  <c r="T10" i="41" s="1"/>
  <c r="W9" i="41"/>
  <c r="V9" i="41"/>
  <c r="S9" i="41"/>
  <c r="T9" i="41" s="1"/>
  <c r="W8" i="41"/>
  <c r="V8" i="41"/>
  <c r="S8" i="41"/>
  <c r="T8" i="41" s="1"/>
  <c r="W7" i="41"/>
  <c r="V7" i="41"/>
  <c r="S7" i="41"/>
  <c r="T7" i="41" s="1"/>
  <c r="W6" i="41"/>
  <c r="V6" i="41"/>
  <c r="S6" i="41"/>
  <c r="T6" i="41" s="1"/>
  <c r="W5" i="41"/>
  <c r="V5" i="41"/>
  <c r="S5" i="41"/>
  <c r="T5" i="41" s="1"/>
  <c r="R1" i="41"/>
  <c r="R2" i="41" s="1"/>
  <c r="W31" i="57"/>
  <c r="V31" i="57"/>
  <c r="S31" i="57"/>
  <c r="T31" i="57" s="1"/>
  <c r="W30" i="57"/>
  <c r="V30" i="57"/>
  <c r="S30" i="57"/>
  <c r="T30" i="57" s="1"/>
  <c r="W29" i="57"/>
  <c r="V29" i="57"/>
  <c r="S29" i="57"/>
  <c r="T29" i="57" s="1"/>
  <c r="W28" i="57"/>
  <c r="V28" i="57"/>
  <c r="S28" i="57"/>
  <c r="T28" i="57" s="1"/>
  <c r="W27" i="57"/>
  <c r="V27" i="57"/>
  <c r="S27" i="57"/>
  <c r="T27" i="57" s="1"/>
  <c r="W26" i="57"/>
  <c r="V26" i="57"/>
  <c r="S26" i="57"/>
  <c r="T26" i="57" s="1"/>
  <c r="W25" i="57"/>
  <c r="V25" i="57"/>
  <c r="S25" i="57"/>
  <c r="T25" i="57" s="1"/>
  <c r="W24" i="57"/>
  <c r="V24" i="57"/>
  <c r="S24" i="57"/>
  <c r="T24" i="57" s="1"/>
  <c r="W23" i="57"/>
  <c r="V23" i="57"/>
  <c r="S23" i="57"/>
  <c r="T23" i="57" s="1"/>
  <c r="W22" i="57"/>
  <c r="V22" i="57"/>
  <c r="S22" i="57"/>
  <c r="T22" i="57" s="1"/>
  <c r="W21" i="57"/>
  <c r="V21" i="57"/>
  <c r="S21" i="57"/>
  <c r="T21" i="57" s="1"/>
  <c r="W20" i="57"/>
  <c r="V20" i="57"/>
  <c r="S20" i="57"/>
  <c r="T20" i="57" s="1"/>
  <c r="W19" i="57"/>
  <c r="V19" i="57"/>
  <c r="S19" i="57"/>
  <c r="T19" i="57" s="1"/>
  <c r="W18" i="57"/>
  <c r="V18" i="57"/>
  <c r="S18" i="57"/>
  <c r="T18" i="57" s="1"/>
  <c r="W17" i="57"/>
  <c r="V17" i="57"/>
  <c r="S17" i="57"/>
  <c r="T17" i="57" s="1"/>
  <c r="W16" i="57"/>
  <c r="V16" i="57"/>
  <c r="S16" i="57"/>
  <c r="T16" i="57" s="1"/>
  <c r="W15" i="57"/>
  <c r="V15" i="57"/>
  <c r="S15" i="57"/>
  <c r="T15" i="57" s="1"/>
  <c r="W14" i="57"/>
  <c r="V14" i="57"/>
  <c r="S14" i="57"/>
  <c r="T14" i="57" s="1"/>
  <c r="W12" i="57"/>
  <c r="V12" i="57"/>
  <c r="S12" i="57"/>
  <c r="T12" i="57" s="1"/>
  <c r="W11" i="57"/>
  <c r="V11" i="57"/>
  <c r="S11" i="57"/>
  <c r="T11" i="57" s="1"/>
  <c r="W10" i="57"/>
  <c r="V10" i="57"/>
  <c r="S10" i="57"/>
  <c r="T10" i="57" s="1"/>
  <c r="W9" i="57"/>
  <c r="V9" i="57"/>
  <c r="S9" i="57"/>
  <c r="T9" i="57" s="1"/>
  <c r="W8" i="57"/>
  <c r="V8" i="57"/>
  <c r="S8" i="57"/>
  <c r="T8" i="57" s="1"/>
  <c r="W7" i="57"/>
  <c r="V7" i="57"/>
  <c r="S7" i="57"/>
  <c r="T7" i="57" s="1"/>
  <c r="W6" i="57"/>
  <c r="V6" i="57"/>
  <c r="S6" i="57"/>
  <c r="T6" i="57" s="1"/>
  <c r="W5" i="57"/>
  <c r="V5" i="57"/>
  <c r="S5" i="57"/>
  <c r="T5" i="57" s="1"/>
  <c r="R1" i="57"/>
  <c r="R2" i="57" s="1"/>
  <c r="W31" i="56"/>
  <c r="V31" i="56"/>
  <c r="S31" i="56"/>
  <c r="T31" i="56" s="1"/>
  <c r="W30" i="56"/>
  <c r="V30" i="56"/>
  <c r="S30" i="56"/>
  <c r="T30" i="56" s="1"/>
  <c r="W29" i="56"/>
  <c r="V29" i="56"/>
  <c r="S29" i="56"/>
  <c r="T29" i="56" s="1"/>
  <c r="W28" i="56"/>
  <c r="V28" i="56"/>
  <c r="S28" i="56"/>
  <c r="T28" i="56" s="1"/>
  <c r="W27" i="56"/>
  <c r="V27" i="56"/>
  <c r="S27" i="56"/>
  <c r="T27" i="56" s="1"/>
  <c r="W26" i="56"/>
  <c r="V26" i="56"/>
  <c r="S26" i="56"/>
  <c r="T26" i="56" s="1"/>
  <c r="W25" i="56"/>
  <c r="V25" i="56"/>
  <c r="S25" i="56"/>
  <c r="T25" i="56" s="1"/>
  <c r="W24" i="56"/>
  <c r="V24" i="56"/>
  <c r="S24" i="56"/>
  <c r="T24" i="56" s="1"/>
  <c r="W23" i="56"/>
  <c r="V23" i="56"/>
  <c r="S23" i="56"/>
  <c r="T23" i="56" s="1"/>
  <c r="W22" i="56"/>
  <c r="V22" i="56"/>
  <c r="S22" i="56"/>
  <c r="T22" i="56" s="1"/>
  <c r="W21" i="56"/>
  <c r="V21" i="56"/>
  <c r="S21" i="56"/>
  <c r="T21" i="56" s="1"/>
  <c r="W20" i="56"/>
  <c r="V20" i="56"/>
  <c r="S20" i="56"/>
  <c r="T20" i="56" s="1"/>
  <c r="W19" i="56"/>
  <c r="V19" i="56"/>
  <c r="S19" i="56"/>
  <c r="T19" i="56" s="1"/>
  <c r="W18" i="56"/>
  <c r="V18" i="56"/>
  <c r="S18" i="56"/>
  <c r="T18" i="56" s="1"/>
  <c r="W17" i="56"/>
  <c r="V17" i="56"/>
  <c r="S17" i="56"/>
  <c r="T17" i="56" s="1"/>
  <c r="W16" i="56"/>
  <c r="V16" i="56"/>
  <c r="S16" i="56"/>
  <c r="T16" i="56" s="1"/>
  <c r="W15" i="56"/>
  <c r="V15" i="56"/>
  <c r="S15" i="56"/>
  <c r="T15" i="56" s="1"/>
  <c r="W14" i="56"/>
  <c r="V14" i="56"/>
  <c r="S14" i="56"/>
  <c r="W12" i="56"/>
  <c r="V12" i="56"/>
  <c r="S12" i="56"/>
  <c r="T12" i="56" s="1"/>
  <c r="W11" i="56"/>
  <c r="V11" i="56"/>
  <c r="S11" i="56"/>
  <c r="W10" i="56"/>
  <c r="V10" i="56"/>
  <c r="S10" i="56"/>
  <c r="W9" i="56"/>
  <c r="V9" i="56"/>
  <c r="S9" i="56"/>
  <c r="W8" i="56"/>
  <c r="V8" i="56"/>
  <c r="S8" i="56"/>
  <c r="W7" i="56"/>
  <c r="V7" i="56"/>
  <c r="S7" i="56"/>
  <c r="W6" i="56"/>
  <c r="V6" i="56"/>
  <c r="S6" i="56"/>
  <c r="W5" i="56"/>
  <c r="V5" i="56"/>
  <c r="S5" i="56"/>
  <c r="W31" i="45"/>
  <c r="V31" i="45"/>
  <c r="S31" i="45"/>
  <c r="T31" i="45" s="1"/>
  <c r="W30" i="45"/>
  <c r="V30" i="45"/>
  <c r="S30" i="45"/>
  <c r="T30" i="45" s="1"/>
  <c r="W29" i="45"/>
  <c r="V29" i="45"/>
  <c r="S29" i="45"/>
  <c r="T29" i="45" s="1"/>
  <c r="W28" i="45"/>
  <c r="V28" i="45"/>
  <c r="S28" i="45"/>
  <c r="T28" i="45" s="1"/>
  <c r="W27" i="45"/>
  <c r="V27" i="45"/>
  <c r="S27" i="45"/>
  <c r="T27" i="45" s="1"/>
  <c r="W26" i="45"/>
  <c r="V26" i="45"/>
  <c r="S26" i="45"/>
  <c r="T26" i="45" s="1"/>
  <c r="W25" i="45"/>
  <c r="V25" i="45"/>
  <c r="S25" i="45"/>
  <c r="T25" i="45" s="1"/>
  <c r="W24" i="45"/>
  <c r="V24" i="45"/>
  <c r="S24" i="45"/>
  <c r="T24" i="45" s="1"/>
  <c r="W23" i="45"/>
  <c r="V23" i="45"/>
  <c r="S23" i="45"/>
  <c r="T23" i="45" s="1"/>
  <c r="W22" i="45"/>
  <c r="V22" i="45"/>
  <c r="S22" i="45"/>
  <c r="T22" i="45" s="1"/>
  <c r="W21" i="45"/>
  <c r="V21" i="45"/>
  <c r="S21" i="45"/>
  <c r="T21" i="45" s="1"/>
  <c r="W20" i="45"/>
  <c r="V20" i="45"/>
  <c r="S20" i="45"/>
  <c r="T20" i="45" s="1"/>
  <c r="W19" i="45"/>
  <c r="V19" i="45"/>
  <c r="S19" i="45"/>
  <c r="T19" i="45" s="1"/>
  <c r="W18" i="45"/>
  <c r="V18" i="45"/>
  <c r="S18" i="45"/>
  <c r="T18" i="45" s="1"/>
  <c r="W17" i="45"/>
  <c r="V17" i="45"/>
  <c r="S17" i="45"/>
  <c r="T17" i="45" s="1"/>
  <c r="W16" i="45"/>
  <c r="V16" i="45"/>
  <c r="S16" i="45"/>
  <c r="W15" i="45"/>
  <c r="V15" i="45"/>
  <c r="S15" i="45"/>
  <c r="W14" i="45"/>
  <c r="V14" i="45"/>
  <c r="S14" i="45"/>
  <c r="W12" i="45"/>
  <c r="V12" i="45"/>
  <c r="S12" i="45"/>
  <c r="T12" i="45" s="1"/>
  <c r="W11" i="45"/>
  <c r="V11" i="45"/>
  <c r="S11" i="45"/>
  <c r="W10" i="45"/>
  <c r="V10" i="45"/>
  <c r="S10" i="45"/>
  <c r="W9" i="45"/>
  <c r="V9" i="45"/>
  <c r="S9" i="45"/>
  <c r="W8" i="45"/>
  <c r="V8" i="45"/>
  <c r="S8" i="45"/>
  <c r="W7" i="45"/>
  <c r="V7" i="45"/>
  <c r="S7" i="45"/>
  <c r="W6" i="45"/>
  <c r="V6" i="45"/>
  <c r="S6" i="45"/>
  <c r="W5" i="45"/>
  <c r="V5" i="45"/>
  <c r="S5" i="45"/>
  <c r="W31" i="55"/>
  <c r="V31" i="55"/>
  <c r="S31" i="55"/>
  <c r="T31" i="55" s="1"/>
  <c r="W30" i="55"/>
  <c r="V30" i="55"/>
  <c r="S30" i="55"/>
  <c r="T30" i="55" s="1"/>
  <c r="W29" i="55"/>
  <c r="V29" i="55"/>
  <c r="S29" i="55"/>
  <c r="T29" i="55" s="1"/>
  <c r="W28" i="55"/>
  <c r="V28" i="55"/>
  <c r="S28" i="55"/>
  <c r="T28" i="55" s="1"/>
  <c r="W27" i="55"/>
  <c r="V27" i="55"/>
  <c r="S27" i="55"/>
  <c r="T27" i="55" s="1"/>
  <c r="W26" i="55"/>
  <c r="V26" i="55"/>
  <c r="S26" i="55"/>
  <c r="T26" i="55" s="1"/>
  <c r="W25" i="55"/>
  <c r="V25" i="55"/>
  <c r="S25" i="55"/>
  <c r="T25" i="55" s="1"/>
  <c r="W24" i="55"/>
  <c r="V24" i="55"/>
  <c r="S24" i="55"/>
  <c r="T24" i="55" s="1"/>
  <c r="W23" i="55"/>
  <c r="V23" i="55"/>
  <c r="S23" i="55"/>
  <c r="T23" i="55" s="1"/>
  <c r="W22" i="55"/>
  <c r="V22" i="55"/>
  <c r="S22" i="55"/>
  <c r="T22" i="55" s="1"/>
  <c r="W21" i="55"/>
  <c r="V21" i="55"/>
  <c r="S21" i="55"/>
  <c r="T21" i="55" s="1"/>
  <c r="W20" i="55"/>
  <c r="V20" i="55"/>
  <c r="S20" i="55"/>
  <c r="T20" i="55" s="1"/>
  <c r="W19" i="55"/>
  <c r="V19" i="55"/>
  <c r="S19" i="55"/>
  <c r="T19" i="55" s="1"/>
  <c r="W18" i="55"/>
  <c r="V18" i="55"/>
  <c r="S18" i="55"/>
  <c r="T18" i="55" s="1"/>
  <c r="W17" i="55"/>
  <c r="V17" i="55"/>
  <c r="S17" i="55"/>
  <c r="W16" i="55"/>
  <c r="V16" i="55"/>
  <c r="S16" i="55"/>
  <c r="W15" i="55"/>
  <c r="V15" i="55"/>
  <c r="S15" i="55"/>
  <c r="W14" i="55"/>
  <c r="V14" i="55"/>
  <c r="S14" i="55"/>
  <c r="W12" i="55"/>
  <c r="V12" i="55"/>
  <c r="S12" i="55"/>
  <c r="T12" i="55" s="1"/>
  <c r="W11" i="55"/>
  <c r="V11" i="55"/>
  <c r="S11" i="55"/>
  <c r="T11" i="55" s="1"/>
  <c r="W10" i="55"/>
  <c r="V10" i="55"/>
  <c r="S10" i="55"/>
  <c r="T10" i="55" s="1"/>
  <c r="W9" i="55"/>
  <c r="V9" i="55"/>
  <c r="S9" i="55"/>
  <c r="T9" i="55" s="1"/>
  <c r="W8" i="55"/>
  <c r="V8" i="55"/>
  <c r="S8" i="55"/>
  <c r="T8" i="55" s="1"/>
  <c r="W7" i="55"/>
  <c r="V7" i="55"/>
  <c r="S7" i="55"/>
  <c r="W6" i="55"/>
  <c r="V6" i="55"/>
  <c r="S6" i="55"/>
  <c r="W5" i="55"/>
  <c r="V5" i="55"/>
  <c r="S5" i="55"/>
  <c r="W31" i="54"/>
  <c r="V31" i="54"/>
  <c r="S31" i="54"/>
  <c r="T31" i="54" s="1"/>
  <c r="W30" i="54"/>
  <c r="V30" i="54"/>
  <c r="S30" i="54"/>
  <c r="T30" i="54" s="1"/>
  <c r="W29" i="54"/>
  <c r="V29" i="54"/>
  <c r="S29" i="54"/>
  <c r="T29" i="54" s="1"/>
  <c r="W28" i="54"/>
  <c r="V28" i="54"/>
  <c r="S28" i="54"/>
  <c r="T28" i="54" s="1"/>
  <c r="W27" i="54"/>
  <c r="V27" i="54"/>
  <c r="S27" i="54"/>
  <c r="T27" i="54" s="1"/>
  <c r="W26" i="54"/>
  <c r="V26" i="54"/>
  <c r="S26" i="54"/>
  <c r="T26" i="54" s="1"/>
  <c r="W25" i="54"/>
  <c r="V25" i="54"/>
  <c r="S25" i="54"/>
  <c r="T25" i="54" s="1"/>
  <c r="W24" i="54"/>
  <c r="V24" i="54"/>
  <c r="S24" i="54"/>
  <c r="T24" i="54" s="1"/>
  <c r="W23" i="54"/>
  <c r="V23" i="54"/>
  <c r="S23" i="54"/>
  <c r="T23" i="54" s="1"/>
  <c r="W22" i="54"/>
  <c r="V22" i="54"/>
  <c r="S22" i="54"/>
  <c r="T22" i="54" s="1"/>
  <c r="W21" i="54"/>
  <c r="V21" i="54"/>
  <c r="S21" i="54"/>
  <c r="T21" i="54" s="1"/>
  <c r="W20" i="54"/>
  <c r="V20" i="54"/>
  <c r="S20" i="54"/>
  <c r="T20" i="54" s="1"/>
  <c r="W19" i="54"/>
  <c r="V19" i="54"/>
  <c r="S19" i="54"/>
  <c r="T19" i="54" s="1"/>
  <c r="W18" i="54"/>
  <c r="V18" i="54"/>
  <c r="S18" i="54"/>
  <c r="T18" i="54" s="1"/>
  <c r="W17" i="54"/>
  <c r="V17" i="54"/>
  <c r="S17" i="54"/>
  <c r="T17" i="54" s="1"/>
  <c r="W16" i="54"/>
  <c r="V16" i="54"/>
  <c r="S16" i="54"/>
  <c r="T16" i="54" s="1"/>
  <c r="W15" i="54"/>
  <c r="V15" i="54"/>
  <c r="S15" i="54"/>
  <c r="T15" i="54" s="1"/>
  <c r="W14" i="54"/>
  <c r="V14" i="54"/>
  <c r="S14" i="54"/>
  <c r="W12" i="54"/>
  <c r="V12" i="54"/>
  <c r="S12" i="54"/>
  <c r="T12" i="54" s="1"/>
  <c r="W11" i="54"/>
  <c r="V11" i="54"/>
  <c r="S11" i="54"/>
  <c r="W10" i="54"/>
  <c r="V10" i="54"/>
  <c r="S10" i="54"/>
  <c r="W9" i="54"/>
  <c r="V9" i="54"/>
  <c r="S9" i="54"/>
  <c r="W8" i="54"/>
  <c r="V8" i="54"/>
  <c r="S8" i="54"/>
  <c r="W7" i="54"/>
  <c r="V7" i="54"/>
  <c r="S7" i="54"/>
  <c r="W6" i="54"/>
  <c r="V6" i="54"/>
  <c r="S6" i="54"/>
  <c r="W5" i="54"/>
  <c r="V5" i="54"/>
  <c r="S5" i="54"/>
  <c r="W31" i="44"/>
  <c r="V31" i="44"/>
  <c r="S31" i="44"/>
  <c r="T31" i="44" s="1"/>
  <c r="W30" i="44"/>
  <c r="V30" i="44"/>
  <c r="S30" i="44"/>
  <c r="T30" i="44" s="1"/>
  <c r="W29" i="44"/>
  <c r="V29" i="44"/>
  <c r="S29" i="44"/>
  <c r="T29" i="44" s="1"/>
  <c r="W28" i="44"/>
  <c r="V28" i="44"/>
  <c r="S28" i="44"/>
  <c r="T28" i="44" s="1"/>
  <c r="W27" i="44"/>
  <c r="V27" i="44"/>
  <c r="S27" i="44"/>
  <c r="T27" i="44" s="1"/>
  <c r="W26" i="44"/>
  <c r="V26" i="44"/>
  <c r="S26" i="44"/>
  <c r="T26" i="44" s="1"/>
  <c r="W25" i="44"/>
  <c r="V25" i="44"/>
  <c r="S25" i="44"/>
  <c r="T25" i="44" s="1"/>
  <c r="W24" i="44"/>
  <c r="V24" i="44"/>
  <c r="S24" i="44"/>
  <c r="T24" i="44" s="1"/>
  <c r="W23" i="44"/>
  <c r="V23" i="44"/>
  <c r="S23" i="44"/>
  <c r="T23" i="44" s="1"/>
  <c r="W22" i="44"/>
  <c r="V22" i="44"/>
  <c r="S22" i="44"/>
  <c r="T22" i="44" s="1"/>
  <c r="W21" i="44"/>
  <c r="V21" i="44"/>
  <c r="S21" i="44"/>
  <c r="T21" i="44" s="1"/>
  <c r="W20" i="44"/>
  <c r="V20" i="44"/>
  <c r="S20" i="44"/>
  <c r="T20" i="44" s="1"/>
  <c r="W19" i="44"/>
  <c r="V19" i="44"/>
  <c r="S19" i="44"/>
  <c r="T19" i="44" s="1"/>
  <c r="W18" i="44"/>
  <c r="V18" i="44"/>
  <c r="S18" i="44"/>
  <c r="T18" i="44" s="1"/>
  <c r="W17" i="44"/>
  <c r="V17" i="44"/>
  <c r="S17" i="44"/>
  <c r="T17" i="44" s="1"/>
  <c r="W16" i="44"/>
  <c r="V16" i="44"/>
  <c r="S16" i="44"/>
  <c r="W15" i="44"/>
  <c r="V15" i="44"/>
  <c r="S15" i="44"/>
  <c r="W14" i="44"/>
  <c r="V14" i="44"/>
  <c r="S14" i="44"/>
  <c r="W12" i="44"/>
  <c r="V12" i="44"/>
  <c r="S12" i="44"/>
  <c r="T12" i="44" s="1"/>
  <c r="W11" i="44"/>
  <c r="V11" i="44"/>
  <c r="S11" i="44"/>
  <c r="T11" i="44" s="1"/>
  <c r="W10" i="44"/>
  <c r="V10" i="44"/>
  <c r="S10" i="44"/>
  <c r="W9" i="44"/>
  <c r="V9" i="44"/>
  <c r="S9" i="44"/>
  <c r="W8" i="44"/>
  <c r="V8" i="44"/>
  <c r="S8" i="44"/>
  <c r="W7" i="44"/>
  <c r="V7" i="44"/>
  <c r="S7" i="44"/>
  <c r="W6" i="44"/>
  <c r="V6" i="44"/>
  <c r="S6" i="44"/>
  <c r="W5" i="44"/>
  <c r="V5" i="44"/>
  <c r="S5" i="44"/>
  <c r="W31" i="53"/>
  <c r="V31" i="53"/>
  <c r="S31" i="53"/>
  <c r="T31" i="53" s="1"/>
  <c r="W30" i="53"/>
  <c r="V30" i="53"/>
  <c r="S30" i="53"/>
  <c r="T30" i="53" s="1"/>
  <c r="W29" i="53"/>
  <c r="V29" i="53"/>
  <c r="S29" i="53"/>
  <c r="T29" i="53" s="1"/>
  <c r="W28" i="53"/>
  <c r="V28" i="53"/>
  <c r="S28" i="53"/>
  <c r="T28" i="53" s="1"/>
  <c r="W27" i="53"/>
  <c r="V27" i="53"/>
  <c r="S27" i="53"/>
  <c r="T27" i="53" s="1"/>
  <c r="W26" i="53"/>
  <c r="V26" i="53"/>
  <c r="S26" i="53"/>
  <c r="T26" i="53" s="1"/>
  <c r="W25" i="53"/>
  <c r="V25" i="53"/>
  <c r="S25" i="53"/>
  <c r="T25" i="53" s="1"/>
  <c r="W24" i="53"/>
  <c r="V24" i="53"/>
  <c r="S24" i="53"/>
  <c r="T24" i="53" s="1"/>
  <c r="W23" i="53"/>
  <c r="V23" i="53"/>
  <c r="S23" i="53"/>
  <c r="T23" i="53" s="1"/>
  <c r="W22" i="53"/>
  <c r="V22" i="53"/>
  <c r="S22" i="53"/>
  <c r="T22" i="53" s="1"/>
  <c r="W21" i="53"/>
  <c r="V21" i="53"/>
  <c r="S21" i="53"/>
  <c r="T21" i="53" s="1"/>
  <c r="W20" i="53"/>
  <c r="V20" i="53"/>
  <c r="S20" i="53"/>
  <c r="T20" i="53" s="1"/>
  <c r="W19" i="53"/>
  <c r="V19" i="53"/>
  <c r="S19" i="53"/>
  <c r="T19" i="53" s="1"/>
  <c r="W18" i="53"/>
  <c r="V18" i="53"/>
  <c r="S18" i="53"/>
  <c r="T18" i="53" s="1"/>
  <c r="W17" i="53"/>
  <c r="V17" i="53"/>
  <c r="S17" i="53"/>
  <c r="W16" i="53"/>
  <c r="V16" i="53"/>
  <c r="S16" i="53"/>
  <c r="W15" i="53"/>
  <c r="V15" i="53"/>
  <c r="S15" i="53"/>
  <c r="W14" i="53"/>
  <c r="V14" i="53"/>
  <c r="S14" i="53"/>
  <c r="W12" i="53"/>
  <c r="V12" i="53"/>
  <c r="S12" i="53"/>
  <c r="T12" i="53" s="1"/>
  <c r="W11" i="53"/>
  <c r="V11" i="53"/>
  <c r="S11" i="53"/>
  <c r="T11" i="53" s="1"/>
  <c r="W10" i="53"/>
  <c r="V10" i="53"/>
  <c r="S10" i="53"/>
  <c r="T10" i="53" s="1"/>
  <c r="W9" i="53"/>
  <c r="V9" i="53"/>
  <c r="S9" i="53"/>
  <c r="T9" i="53" s="1"/>
  <c r="W8" i="53"/>
  <c r="V8" i="53"/>
  <c r="S8" i="53"/>
  <c r="T8" i="53" s="1"/>
  <c r="W7" i="53"/>
  <c r="V7" i="53"/>
  <c r="S7" i="53"/>
  <c r="W6" i="53"/>
  <c r="V6" i="53"/>
  <c r="S6" i="53"/>
  <c r="W5" i="53"/>
  <c r="V5" i="53"/>
  <c r="S5" i="53"/>
  <c r="W31" i="52"/>
  <c r="V31" i="52"/>
  <c r="S31" i="52"/>
  <c r="T31" i="52" s="1"/>
  <c r="W30" i="52"/>
  <c r="V30" i="52"/>
  <c r="S30" i="52"/>
  <c r="T30" i="52" s="1"/>
  <c r="W29" i="52"/>
  <c r="V29" i="52"/>
  <c r="S29" i="52"/>
  <c r="T29" i="52" s="1"/>
  <c r="W28" i="52"/>
  <c r="V28" i="52"/>
  <c r="S28" i="52"/>
  <c r="T28" i="52" s="1"/>
  <c r="W27" i="52"/>
  <c r="V27" i="52"/>
  <c r="S27" i="52"/>
  <c r="T27" i="52" s="1"/>
  <c r="W26" i="52"/>
  <c r="V26" i="52"/>
  <c r="S26" i="52"/>
  <c r="T26" i="52" s="1"/>
  <c r="W25" i="52"/>
  <c r="V25" i="52"/>
  <c r="S25" i="52"/>
  <c r="T25" i="52" s="1"/>
  <c r="W24" i="52"/>
  <c r="V24" i="52"/>
  <c r="S24" i="52"/>
  <c r="T24" i="52" s="1"/>
  <c r="W23" i="52"/>
  <c r="V23" i="52"/>
  <c r="S23" i="52"/>
  <c r="T23" i="52" s="1"/>
  <c r="W22" i="52"/>
  <c r="V22" i="52"/>
  <c r="S22" i="52"/>
  <c r="T22" i="52" s="1"/>
  <c r="W21" i="52"/>
  <c r="V21" i="52"/>
  <c r="S21" i="52"/>
  <c r="T21" i="52" s="1"/>
  <c r="W20" i="52"/>
  <c r="V20" i="52"/>
  <c r="S20" i="52"/>
  <c r="T20" i="52" s="1"/>
  <c r="W19" i="52"/>
  <c r="V19" i="52"/>
  <c r="S19" i="52"/>
  <c r="T19" i="52" s="1"/>
  <c r="W18" i="52"/>
  <c r="V18" i="52"/>
  <c r="S18" i="52"/>
  <c r="T18" i="52" s="1"/>
  <c r="W17" i="52"/>
  <c r="V17" i="52"/>
  <c r="S17" i="52"/>
  <c r="T17" i="52" s="1"/>
  <c r="W16" i="52"/>
  <c r="V16" i="52"/>
  <c r="S16" i="52"/>
  <c r="T16" i="52" s="1"/>
  <c r="W15" i="52"/>
  <c r="V15" i="52"/>
  <c r="S15" i="52"/>
  <c r="T15" i="52" s="1"/>
  <c r="W14" i="52"/>
  <c r="V14" i="52"/>
  <c r="S14" i="52"/>
  <c r="W12" i="52"/>
  <c r="V12" i="52"/>
  <c r="S12" i="52"/>
  <c r="T12" i="52" s="1"/>
  <c r="W11" i="52"/>
  <c r="V11" i="52"/>
  <c r="S11" i="52"/>
  <c r="W10" i="52"/>
  <c r="V10" i="52"/>
  <c r="S10" i="52"/>
  <c r="W9" i="52"/>
  <c r="V9" i="52"/>
  <c r="S9" i="52"/>
  <c r="W8" i="52"/>
  <c r="V8" i="52"/>
  <c r="S8" i="52"/>
  <c r="W7" i="52"/>
  <c r="V7" i="52"/>
  <c r="S7" i="52"/>
  <c r="T7" i="52" s="1"/>
  <c r="W6" i="52"/>
  <c r="V6" i="52"/>
  <c r="S6" i="52"/>
  <c r="W5" i="52"/>
  <c r="V5" i="52"/>
  <c r="S5" i="52"/>
  <c r="W31" i="43"/>
  <c r="V31" i="43"/>
  <c r="S31" i="43"/>
  <c r="T31" i="43" s="1"/>
  <c r="W30" i="43"/>
  <c r="V30" i="43"/>
  <c r="S30" i="43"/>
  <c r="T30" i="43" s="1"/>
  <c r="W29" i="43"/>
  <c r="V29" i="43"/>
  <c r="S29" i="43"/>
  <c r="T29" i="43" s="1"/>
  <c r="W28" i="43"/>
  <c r="V28" i="43"/>
  <c r="S28" i="43"/>
  <c r="T28" i="43" s="1"/>
  <c r="W27" i="43"/>
  <c r="V27" i="43"/>
  <c r="S27" i="43"/>
  <c r="T27" i="43" s="1"/>
  <c r="W26" i="43"/>
  <c r="V26" i="43"/>
  <c r="S26" i="43"/>
  <c r="T26" i="43" s="1"/>
  <c r="W25" i="43"/>
  <c r="V25" i="43"/>
  <c r="S25" i="43"/>
  <c r="T25" i="43" s="1"/>
  <c r="W24" i="43"/>
  <c r="V24" i="43"/>
  <c r="S24" i="43"/>
  <c r="T24" i="43" s="1"/>
  <c r="W23" i="43"/>
  <c r="V23" i="43"/>
  <c r="S23" i="43"/>
  <c r="T23" i="43" s="1"/>
  <c r="W22" i="43"/>
  <c r="V22" i="43"/>
  <c r="S22" i="43"/>
  <c r="T22" i="43" s="1"/>
  <c r="W21" i="43"/>
  <c r="V21" i="43"/>
  <c r="S21" i="43"/>
  <c r="T21" i="43" s="1"/>
  <c r="W20" i="43"/>
  <c r="V20" i="43"/>
  <c r="S20" i="43"/>
  <c r="T20" i="43" s="1"/>
  <c r="W19" i="43"/>
  <c r="V19" i="43"/>
  <c r="S19" i="43"/>
  <c r="T19" i="43" s="1"/>
  <c r="W18" i="43"/>
  <c r="V18" i="43"/>
  <c r="S18" i="43"/>
  <c r="T18" i="43" s="1"/>
  <c r="W17" i="43"/>
  <c r="V17" i="43"/>
  <c r="S17" i="43"/>
  <c r="T17" i="43" s="1"/>
  <c r="W16" i="43"/>
  <c r="V16" i="43"/>
  <c r="S16" i="43"/>
  <c r="T16" i="43" s="1"/>
  <c r="W15" i="43"/>
  <c r="V15" i="43"/>
  <c r="S15" i="43"/>
  <c r="W14" i="43"/>
  <c r="V14" i="43"/>
  <c r="S14" i="43"/>
  <c r="W12" i="43"/>
  <c r="V12" i="43"/>
  <c r="S12" i="43"/>
  <c r="T12" i="43" s="1"/>
  <c r="W11" i="43"/>
  <c r="V11" i="43"/>
  <c r="S11" i="43"/>
  <c r="W10" i="43"/>
  <c r="V10" i="43"/>
  <c r="S10" i="43"/>
  <c r="W9" i="43"/>
  <c r="V9" i="43"/>
  <c r="S9" i="43"/>
  <c r="W8" i="43"/>
  <c r="V8" i="43"/>
  <c r="S8" i="43"/>
  <c r="W7" i="43"/>
  <c r="V7" i="43"/>
  <c r="S7" i="43"/>
  <c r="W6" i="43"/>
  <c r="V6" i="43"/>
  <c r="S6" i="43"/>
  <c r="W5" i="43"/>
  <c r="V5" i="43"/>
  <c r="S5" i="43"/>
  <c r="W31" i="51"/>
  <c r="V31" i="51"/>
  <c r="S31" i="51"/>
  <c r="T31" i="51" s="1"/>
  <c r="W30" i="51"/>
  <c r="V30" i="51"/>
  <c r="S30" i="51"/>
  <c r="T30" i="51" s="1"/>
  <c r="W29" i="51"/>
  <c r="V29" i="51"/>
  <c r="S29" i="51"/>
  <c r="T29" i="51" s="1"/>
  <c r="W28" i="51"/>
  <c r="V28" i="51"/>
  <c r="S28" i="51"/>
  <c r="T28" i="51" s="1"/>
  <c r="W27" i="51"/>
  <c r="V27" i="51"/>
  <c r="S27" i="51"/>
  <c r="T27" i="51" s="1"/>
  <c r="W26" i="51"/>
  <c r="V26" i="51"/>
  <c r="S26" i="51"/>
  <c r="T26" i="51" s="1"/>
  <c r="W25" i="51"/>
  <c r="V25" i="51"/>
  <c r="S25" i="51"/>
  <c r="T25" i="51" s="1"/>
  <c r="W24" i="51"/>
  <c r="V24" i="51"/>
  <c r="S24" i="51"/>
  <c r="T24" i="51" s="1"/>
  <c r="W23" i="51"/>
  <c r="V23" i="51"/>
  <c r="S23" i="51"/>
  <c r="T23" i="51" s="1"/>
  <c r="W22" i="51"/>
  <c r="V22" i="51"/>
  <c r="S22" i="51"/>
  <c r="T22" i="51" s="1"/>
  <c r="W21" i="51"/>
  <c r="V21" i="51"/>
  <c r="S21" i="51"/>
  <c r="T21" i="51" s="1"/>
  <c r="W20" i="51"/>
  <c r="V20" i="51"/>
  <c r="S20" i="51"/>
  <c r="T20" i="51" s="1"/>
  <c r="W19" i="51"/>
  <c r="V19" i="51"/>
  <c r="S19" i="51"/>
  <c r="T19" i="51" s="1"/>
  <c r="W18" i="51"/>
  <c r="V18" i="51"/>
  <c r="S18" i="51"/>
  <c r="T18" i="51" s="1"/>
  <c r="W17" i="51"/>
  <c r="V17" i="51"/>
  <c r="S17" i="51"/>
  <c r="T17" i="51" s="1"/>
  <c r="W16" i="51"/>
  <c r="V16" i="51"/>
  <c r="S16" i="51"/>
  <c r="W15" i="51"/>
  <c r="V15" i="51"/>
  <c r="S15" i="51"/>
  <c r="W14" i="51"/>
  <c r="V14" i="51"/>
  <c r="S14" i="51"/>
  <c r="W12" i="51"/>
  <c r="V12" i="51"/>
  <c r="S12" i="51"/>
  <c r="T12" i="51" s="1"/>
  <c r="W11" i="51"/>
  <c r="V11" i="51"/>
  <c r="S11" i="51"/>
  <c r="T11" i="51" s="1"/>
  <c r="W10" i="51"/>
  <c r="V10" i="51"/>
  <c r="S10" i="51"/>
  <c r="T10" i="51" s="1"/>
  <c r="W9" i="51"/>
  <c r="V9" i="51"/>
  <c r="S9" i="51"/>
  <c r="T9" i="51" s="1"/>
  <c r="W8" i="51"/>
  <c r="V8" i="51"/>
  <c r="S8" i="51"/>
  <c r="W7" i="51"/>
  <c r="V7" i="51"/>
  <c r="S7" i="51"/>
  <c r="W6" i="51"/>
  <c r="V6" i="51"/>
  <c r="S6" i="51"/>
  <c r="W5" i="51"/>
  <c r="V5" i="51"/>
  <c r="S5" i="51"/>
  <c r="W31" i="49"/>
  <c r="V31" i="49"/>
  <c r="S31" i="49"/>
  <c r="T31" i="49" s="1"/>
  <c r="W30" i="49"/>
  <c r="V30" i="49"/>
  <c r="S30" i="49"/>
  <c r="T30" i="49" s="1"/>
  <c r="W29" i="49"/>
  <c r="V29" i="49"/>
  <c r="S29" i="49"/>
  <c r="T29" i="49" s="1"/>
  <c r="W28" i="49"/>
  <c r="V28" i="49"/>
  <c r="S28" i="49"/>
  <c r="T28" i="49" s="1"/>
  <c r="W27" i="49"/>
  <c r="V27" i="49"/>
  <c r="S27" i="49"/>
  <c r="T27" i="49" s="1"/>
  <c r="W26" i="49"/>
  <c r="V26" i="49"/>
  <c r="S26" i="49"/>
  <c r="T26" i="49" s="1"/>
  <c r="W25" i="49"/>
  <c r="V25" i="49"/>
  <c r="S25" i="49"/>
  <c r="T25" i="49" s="1"/>
  <c r="W24" i="49"/>
  <c r="V24" i="49"/>
  <c r="S24" i="49"/>
  <c r="T24" i="49" s="1"/>
  <c r="W23" i="49"/>
  <c r="V23" i="49"/>
  <c r="S23" i="49"/>
  <c r="T23" i="49" s="1"/>
  <c r="W22" i="49"/>
  <c r="V22" i="49"/>
  <c r="S22" i="49"/>
  <c r="T22" i="49" s="1"/>
  <c r="W21" i="49"/>
  <c r="V21" i="49"/>
  <c r="S21" i="49"/>
  <c r="T21" i="49" s="1"/>
  <c r="W20" i="49"/>
  <c r="V20" i="49"/>
  <c r="S20" i="49"/>
  <c r="T20" i="49" s="1"/>
  <c r="W19" i="49"/>
  <c r="V19" i="49"/>
  <c r="S19" i="49"/>
  <c r="T19" i="49" s="1"/>
  <c r="W18" i="49"/>
  <c r="V18" i="49"/>
  <c r="S18" i="49"/>
  <c r="T18" i="49" s="1"/>
  <c r="W17" i="49"/>
  <c r="V17" i="49"/>
  <c r="S17" i="49"/>
  <c r="T17" i="49" s="1"/>
  <c r="W16" i="49"/>
  <c r="V16" i="49"/>
  <c r="S16" i="49"/>
  <c r="T16" i="49" s="1"/>
  <c r="W15" i="49"/>
  <c r="V15" i="49"/>
  <c r="S15" i="49"/>
  <c r="T15" i="49" s="1"/>
  <c r="W14" i="49"/>
  <c r="V14" i="49"/>
  <c r="S14" i="49"/>
  <c r="W12" i="49"/>
  <c r="V12" i="49"/>
  <c r="S12" i="49"/>
  <c r="T12" i="49" s="1"/>
  <c r="W11" i="49"/>
  <c r="V11" i="49"/>
  <c r="S11" i="49"/>
  <c r="W10" i="49"/>
  <c r="V10" i="49"/>
  <c r="S10" i="49"/>
  <c r="W9" i="49"/>
  <c r="V9" i="49"/>
  <c r="S9" i="49"/>
  <c r="W8" i="49"/>
  <c r="V8" i="49"/>
  <c r="S8" i="49"/>
  <c r="W7" i="49"/>
  <c r="V7" i="49"/>
  <c r="S7" i="49"/>
  <c r="W6" i="49"/>
  <c r="V6" i="49"/>
  <c r="S6" i="49"/>
  <c r="W5" i="49"/>
  <c r="V5" i="49"/>
  <c r="S5" i="49"/>
  <c r="W31" i="42"/>
  <c r="V31" i="42"/>
  <c r="S31" i="42"/>
  <c r="T31" i="42" s="1"/>
  <c r="W30" i="42"/>
  <c r="V30" i="42"/>
  <c r="S30" i="42"/>
  <c r="T30" i="42" s="1"/>
  <c r="W29" i="42"/>
  <c r="V29" i="42"/>
  <c r="S29" i="42"/>
  <c r="T29" i="42" s="1"/>
  <c r="W28" i="42"/>
  <c r="V28" i="42"/>
  <c r="S28" i="42"/>
  <c r="T28" i="42" s="1"/>
  <c r="W27" i="42"/>
  <c r="V27" i="42"/>
  <c r="S27" i="42"/>
  <c r="T27" i="42" s="1"/>
  <c r="W26" i="42"/>
  <c r="V26" i="42"/>
  <c r="S26" i="42"/>
  <c r="T26" i="42" s="1"/>
  <c r="W25" i="42"/>
  <c r="V25" i="42"/>
  <c r="S25" i="42"/>
  <c r="T25" i="42" s="1"/>
  <c r="W24" i="42"/>
  <c r="V24" i="42"/>
  <c r="S24" i="42"/>
  <c r="T24" i="42" s="1"/>
  <c r="W23" i="42"/>
  <c r="V23" i="42"/>
  <c r="S23" i="42"/>
  <c r="T23" i="42" s="1"/>
  <c r="W22" i="42"/>
  <c r="V22" i="42"/>
  <c r="S22" i="42"/>
  <c r="T22" i="42" s="1"/>
  <c r="W21" i="42"/>
  <c r="V21" i="42"/>
  <c r="S21" i="42"/>
  <c r="T21" i="42" s="1"/>
  <c r="W20" i="42"/>
  <c r="V20" i="42"/>
  <c r="S20" i="42"/>
  <c r="T20" i="42" s="1"/>
  <c r="W19" i="42"/>
  <c r="V19" i="42"/>
  <c r="S19" i="42"/>
  <c r="T19" i="42" s="1"/>
  <c r="W18" i="42"/>
  <c r="V18" i="42"/>
  <c r="S18" i="42"/>
  <c r="T18" i="42" s="1"/>
  <c r="W17" i="42"/>
  <c r="V17" i="42"/>
  <c r="S17" i="42"/>
  <c r="T17" i="42" s="1"/>
  <c r="W16" i="42"/>
  <c r="V16" i="42"/>
  <c r="S16" i="42"/>
  <c r="T16" i="42" s="1"/>
  <c r="W15" i="42"/>
  <c r="V15" i="42"/>
  <c r="S15" i="42"/>
  <c r="W14" i="42"/>
  <c r="V14" i="42"/>
  <c r="S14" i="42"/>
  <c r="W12" i="42"/>
  <c r="V12" i="42"/>
  <c r="S12" i="42"/>
  <c r="T12" i="42" s="1"/>
  <c r="W11" i="42"/>
  <c r="V11" i="42"/>
  <c r="S11" i="42"/>
  <c r="W10" i="42"/>
  <c r="V10" i="42"/>
  <c r="S10" i="42"/>
  <c r="W9" i="42"/>
  <c r="V9" i="42"/>
  <c r="S9" i="42"/>
  <c r="W8" i="42"/>
  <c r="V8" i="42"/>
  <c r="S8" i="42"/>
  <c r="W7" i="42"/>
  <c r="V7" i="42"/>
  <c r="S7" i="42"/>
  <c r="W6" i="42"/>
  <c r="V6" i="42"/>
  <c r="S6" i="42"/>
  <c r="W5" i="42"/>
  <c r="V5" i="42"/>
  <c r="S5" i="42"/>
  <c r="W31" i="50"/>
  <c r="V31" i="50"/>
  <c r="S31" i="50"/>
  <c r="T31" i="50" s="1"/>
  <c r="W30" i="50"/>
  <c r="V30" i="50"/>
  <c r="S30" i="50"/>
  <c r="T30" i="50" s="1"/>
  <c r="W29" i="50"/>
  <c r="V29" i="50"/>
  <c r="S29" i="50"/>
  <c r="T29" i="50" s="1"/>
  <c r="W28" i="50"/>
  <c r="V28" i="50"/>
  <c r="S28" i="50"/>
  <c r="T28" i="50" s="1"/>
  <c r="W27" i="50"/>
  <c r="V27" i="50"/>
  <c r="S27" i="50"/>
  <c r="T27" i="50" s="1"/>
  <c r="W26" i="50"/>
  <c r="V26" i="50"/>
  <c r="S26" i="50"/>
  <c r="T26" i="50" s="1"/>
  <c r="W25" i="50"/>
  <c r="V25" i="50"/>
  <c r="S25" i="50"/>
  <c r="T25" i="50" s="1"/>
  <c r="W24" i="50"/>
  <c r="V24" i="50"/>
  <c r="S24" i="50"/>
  <c r="T24" i="50" s="1"/>
  <c r="W23" i="50"/>
  <c r="V23" i="50"/>
  <c r="S23" i="50"/>
  <c r="T23" i="50" s="1"/>
  <c r="W22" i="50"/>
  <c r="V22" i="50"/>
  <c r="S22" i="50"/>
  <c r="T22" i="50" s="1"/>
  <c r="W21" i="50"/>
  <c r="V21" i="50"/>
  <c r="S21" i="50"/>
  <c r="T21" i="50" s="1"/>
  <c r="W20" i="50"/>
  <c r="V20" i="50"/>
  <c r="S20" i="50"/>
  <c r="T20" i="50" s="1"/>
  <c r="W19" i="50"/>
  <c r="V19" i="50"/>
  <c r="S19" i="50"/>
  <c r="T19" i="50" s="1"/>
  <c r="W18" i="50"/>
  <c r="V18" i="50"/>
  <c r="S18" i="50"/>
  <c r="T18" i="50" s="1"/>
  <c r="W17" i="50"/>
  <c r="V17" i="50"/>
  <c r="S17" i="50"/>
  <c r="T17" i="50" s="1"/>
  <c r="W16" i="50"/>
  <c r="V16" i="50"/>
  <c r="S16" i="50"/>
  <c r="T16" i="50" s="1"/>
  <c r="W15" i="50"/>
  <c r="V15" i="50"/>
  <c r="S15" i="50"/>
  <c r="W14" i="50"/>
  <c r="V14" i="50"/>
  <c r="S14" i="50"/>
  <c r="W12" i="50"/>
  <c r="V12" i="50"/>
  <c r="S12" i="50"/>
  <c r="T12" i="50" s="1"/>
  <c r="W11" i="50"/>
  <c r="V11" i="50"/>
  <c r="S11" i="50"/>
  <c r="T11" i="50" s="1"/>
  <c r="W10" i="50"/>
  <c r="V10" i="50"/>
  <c r="S10" i="50"/>
  <c r="T10" i="50" s="1"/>
  <c r="W9" i="50"/>
  <c r="V9" i="50"/>
  <c r="S9" i="50"/>
  <c r="T9" i="50" s="1"/>
  <c r="W8" i="50"/>
  <c r="V8" i="50"/>
  <c r="S8" i="50"/>
  <c r="T8" i="50" s="1"/>
  <c r="W7" i="50"/>
  <c r="V7" i="50"/>
  <c r="S7" i="50"/>
  <c r="W6" i="50"/>
  <c r="V6" i="50"/>
  <c r="S6" i="50"/>
  <c r="W5" i="50"/>
  <c r="V5" i="50"/>
  <c r="S5" i="50"/>
  <c r="F7" i="66"/>
  <c r="F6" i="66"/>
  <c r="F4" i="66"/>
  <c r="F5" i="66"/>
  <c r="F3" i="66"/>
  <c r="I14" i="45" l="1"/>
  <c r="I9" i="56"/>
  <c r="I6" i="56"/>
  <c r="I7" i="56"/>
  <c r="I10" i="56"/>
  <c r="I5" i="56"/>
  <c r="I8" i="56"/>
  <c r="I11" i="56"/>
  <c r="I14" i="56"/>
  <c r="I15" i="45"/>
  <c r="I11" i="45"/>
  <c r="I9" i="45"/>
  <c r="I6" i="45"/>
  <c r="I7" i="45"/>
  <c r="I16" i="45"/>
  <c r="I10" i="45"/>
  <c r="I5" i="45"/>
  <c r="I8" i="45"/>
  <c r="I17" i="55"/>
  <c r="I16" i="55"/>
  <c r="I15" i="55"/>
  <c r="I14" i="55"/>
  <c r="I7" i="55"/>
  <c r="I6" i="55"/>
  <c r="I5" i="55"/>
  <c r="I14" i="54"/>
  <c r="I7" i="54"/>
  <c r="I9" i="54"/>
  <c r="I11" i="54"/>
  <c r="I10" i="54"/>
  <c r="I8" i="54"/>
  <c r="I6" i="54"/>
  <c r="I5" i="54"/>
  <c r="T17" i="53"/>
  <c r="I17" i="53"/>
  <c r="I15" i="44"/>
  <c r="I16" i="44"/>
  <c r="I14" i="44"/>
  <c r="I10" i="44"/>
  <c r="I9" i="44"/>
  <c r="I8" i="44"/>
  <c r="I7" i="44"/>
  <c r="I5" i="44"/>
  <c r="I6" i="44"/>
  <c r="I15" i="53"/>
  <c r="I14" i="53"/>
  <c r="I16" i="53"/>
  <c r="I7" i="53"/>
  <c r="I6" i="53"/>
  <c r="I14" i="52"/>
  <c r="I11" i="52"/>
  <c r="I10" i="52"/>
  <c r="I9" i="52"/>
  <c r="I8" i="52"/>
  <c r="I6" i="52"/>
  <c r="I5" i="52"/>
  <c r="I7" i="43"/>
  <c r="I5" i="43"/>
  <c r="I15" i="43"/>
  <c r="I15" i="51"/>
  <c r="I8" i="43"/>
  <c r="I9" i="43"/>
  <c r="I11" i="43"/>
  <c r="I10" i="43"/>
  <c r="I6" i="43"/>
  <c r="I14" i="43"/>
  <c r="I5" i="53"/>
  <c r="I14" i="51"/>
  <c r="I16" i="51"/>
  <c r="I8" i="51"/>
  <c r="I7" i="51"/>
  <c r="I6" i="51"/>
  <c r="I5" i="51"/>
  <c r="I9" i="49"/>
  <c r="I11" i="42"/>
  <c r="I8" i="49"/>
  <c r="I6" i="49"/>
  <c r="I11" i="49"/>
  <c r="I5" i="49"/>
  <c r="I7" i="49"/>
  <c r="I10" i="49"/>
  <c r="I10" i="42"/>
  <c r="I9" i="42"/>
  <c r="I8" i="42"/>
  <c r="I7" i="42"/>
  <c r="I6" i="42"/>
  <c r="I5" i="42"/>
  <c r="I14" i="49"/>
  <c r="I15" i="42"/>
  <c r="I14" i="42"/>
  <c r="I7" i="50"/>
  <c r="I6" i="50"/>
  <c r="I5" i="50"/>
  <c r="I15" i="50"/>
  <c r="I14" i="50"/>
  <c r="R1" i="39"/>
  <c r="R2" i="39" s="1"/>
  <c r="R1" i="40"/>
  <c r="R2" i="40" s="1"/>
  <c r="F2" i="66"/>
  <c r="W31" i="48"/>
  <c r="W30" i="48"/>
  <c r="W29" i="48"/>
  <c r="W28" i="48"/>
  <c r="W27" i="48"/>
  <c r="W26" i="48"/>
  <c r="W25" i="48"/>
  <c r="W24" i="48"/>
  <c r="W23" i="48"/>
  <c r="W22" i="48"/>
  <c r="W21" i="48"/>
  <c r="W20" i="48"/>
  <c r="W19" i="48"/>
  <c r="W18" i="48"/>
  <c r="W17" i="48"/>
  <c r="W16" i="48"/>
  <c r="W15" i="48"/>
  <c r="W14" i="48"/>
  <c r="W12" i="48"/>
  <c r="W11" i="48"/>
  <c r="W10" i="48"/>
  <c r="W9" i="48"/>
  <c r="W8" i="48"/>
  <c r="W7" i="48"/>
  <c r="W6" i="48"/>
  <c r="W5" i="48"/>
  <c r="V31" i="48"/>
  <c r="V30" i="48"/>
  <c r="V29" i="48"/>
  <c r="V28" i="48"/>
  <c r="V27" i="48"/>
  <c r="V26" i="48"/>
  <c r="V25" i="48"/>
  <c r="V24" i="48"/>
  <c r="V23" i="48"/>
  <c r="V22" i="48"/>
  <c r="V21" i="48"/>
  <c r="V20" i="48"/>
  <c r="V19" i="48"/>
  <c r="V18" i="48"/>
  <c r="V17" i="48"/>
  <c r="V16" i="48"/>
  <c r="V15" i="48"/>
  <c r="V14" i="48"/>
  <c r="V12" i="48"/>
  <c r="V11" i="48"/>
  <c r="V10" i="48"/>
  <c r="V9" i="48"/>
  <c r="V8" i="48"/>
  <c r="V7" i="48"/>
  <c r="V6" i="48"/>
  <c r="V5" i="48"/>
  <c r="S31" i="48"/>
  <c r="T31" i="48" s="1"/>
  <c r="S30" i="48"/>
  <c r="T30" i="48" s="1"/>
  <c r="S29" i="48"/>
  <c r="T29" i="48" s="1"/>
  <c r="S28" i="48"/>
  <c r="T28" i="48" s="1"/>
  <c r="S27" i="48"/>
  <c r="T27" i="48" s="1"/>
  <c r="S26" i="48"/>
  <c r="T26" i="48" s="1"/>
  <c r="S25" i="48"/>
  <c r="T25" i="48" s="1"/>
  <c r="S24" i="48"/>
  <c r="T24" i="48" s="1"/>
  <c r="S23" i="48"/>
  <c r="T23" i="48" s="1"/>
  <c r="S22" i="48"/>
  <c r="T22" i="48" s="1"/>
  <c r="S21" i="48"/>
  <c r="T21" i="48" s="1"/>
  <c r="S20" i="48"/>
  <c r="T20" i="48" s="1"/>
  <c r="S19" i="48"/>
  <c r="T19" i="48" s="1"/>
  <c r="S18" i="48"/>
  <c r="T18" i="48" s="1"/>
  <c r="S17" i="48"/>
  <c r="T17" i="48" s="1"/>
  <c r="S16" i="48"/>
  <c r="T16" i="48" s="1"/>
  <c r="S15" i="48"/>
  <c r="T15" i="48" s="1"/>
  <c r="S14" i="48"/>
  <c r="S12" i="48"/>
  <c r="T12" i="48" s="1"/>
  <c r="S11" i="48"/>
  <c r="T11" i="48" s="1"/>
  <c r="S10" i="48"/>
  <c r="S9" i="48"/>
  <c r="S8" i="48"/>
  <c r="I8" i="48" s="1"/>
  <c r="S7" i="48"/>
  <c r="I7" i="48" s="1"/>
  <c r="S6" i="48"/>
  <c r="I6" i="48" s="1"/>
  <c r="S5" i="48"/>
  <c r="R1" i="56" l="1"/>
  <c r="R2" i="56" s="1"/>
  <c r="R1" i="45"/>
  <c r="R2" i="45" s="1"/>
  <c r="R1" i="55"/>
  <c r="R2" i="55" s="1"/>
  <c r="R1" i="54"/>
  <c r="R2" i="54" s="1"/>
  <c r="R1" i="44"/>
  <c r="R2" i="44" s="1"/>
  <c r="R1" i="53"/>
  <c r="R2" i="53" s="1"/>
  <c r="R1" i="52"/>
  <c r="R2" i="52" s="1"/>
  <c r="R1" i="43"/>
  <c r="R2" i="43" s="1"/>
  <c r="R1" i="51"/>
  <c r="R2" i="51" s="1"/>
  <c r="R1" i="49"/>
  <c r="R2" i="49" s="1"/>
  <c r="R1" i="42"/>
  <c r="R2" i="42" s="1"/>
  <c r="R1" i="50"/>
  <c r="R2" i="50" s="1"/>
  <c r="I10" i="48"/>
  <c r="I9" i="48"/>
  <c r="I5" i="48"/>
  <c r="D14" i="60"/>
  <c r="D18" i="60"/>
  <c r="K31" i="59"/>
  <c r="K30" i="59"/>
  <c r="K29" i="59"/>
  <c r="K28" i="59"/>
  <c r="K27" i="59"/>
  <c r="K26" i="59"/>
  <c r="K25" i="59"/>
  <c r="K24" i="59"/>
  <c r="K23" i="59"/>
  <c r="K22" i="59"/>
  <c r="K21" i="59"/>
  <c r="K20" i="59"/>
  <c r="K19" i="59"/>
  <c r="K18" i="59"/>
  <c r="K17" i="59"/>
  <c r="K16" i="59"/>
  <c r="K15" i="59"/>
  <c r="K14" i="59"/>
  <c r="K13" i="59"/>
  <c r="K12" i="59"/>
  <c r="K11" i="59"/>
  <c r="K10" i="59"/>
  <c r="K9" i="59"/>
  <c r="K8" i="59"/>
  <c r="K7" i="59"/>
  <c r="K6" i="59"/>
  <c r="K5" i="59"/>
  <c r="K31" i="40"/>
  <c r="K30" i="40"/>
  <c r="K29" i="40"/>
  <c r="K28" i="40"/>
  <c r="K27" i="40"/>
  <c r="K26" i="40"/>
  <c r="K25" i="40"/>
  <c r="K24" i="40"/>
  <c r="K23" i="40"/>
  <c r="K22" i="40"/>
  <c r="K21" i="40"/>
  <c r="K20" i="40"/>
  <c r="K19" i="40"/>
  <c r="K18" i="40"/>
  <c r="K17" i="40"/>
  <c r="K16" i="40"/>
  <c r="K15" i="40"/>
  <c r="K14" i="40"/>
  <c r="K13" i="40"/>
  <c r="K12" i="40"/>
  <c r="K11" i="40"/>
  <c r="K10" i="40"/>
  <c r="K9" i="40"/>
  <c r="K8" i="40"/>
  <c r="K7" i="40"/>
  <c r="K6" i="40"/>
  <c r="K5" i="40"/>
  <c r="K5" i="51"/>
  <c r="K31" i="61" l="1"/>
  <c r="K30" i="61"/>
  <c r="K29" i="61"/>
  <c r="K28" i="61"/>
  <c r="K27" i="61"/>
  <c r="K26" i="61"/>
  <c r="K25" i="61"/>
  <c r="K24" i="61"/>
  <c r="K23" i="61"/>
  <c r="K22" i="61"/>
  <c r="K21" i="61"/>
  <c r="K20" i="61"/>
  <c r="K19" i="61"/>
  <c r="K18" i="61"/>
  <c r="K17" i="61"/>
  <c r="K16" i="61"/>
  <c r="K15" i="61"/>
  <c r="K14" i="61"/>
  <c r="K13" i="61"/>
  <c r="K12" i="61"/>
  <c r="K31" i="60"/>
  <c r="K30" i="60"/>
  <c r="K29" i="60"/>
  <c r="K28" i="60"/>
  <c r="K27" i="60"/>
  <c r="K26" i="60"/>
  <c r="K25" i="60"/>
  <c r="K24" i="60"/>
  <c r="K23" i="60"/>
  <c r="K22" i="60"/>
  <c r="K21" i="60"/>
  <c r="K20" i="60"/>
  <c r="K19" i="60"/>
  <c r="K18" i="60"/>
  <c r="K17" i="60"/>
  <c r="K16" i="60"/>
  <c r="K15" i="60"/>
  <c r="K14" i="60"/>
  <c r="K13" i="60"/>
  <c r="K12" i="60"/>
  <c r="K9" i="60"/>
  <c r="K8" i="60"/>
  <c r="K7" i="60"/>
  <c r="K6" i="60"/>
  <c r="K5" i="60"/>
  <c r="K31" i="47"/>
  <c r="K30" i="47"/>
  <c r="K29" i="47"/>
  <c r="K28" i="47"/>
  <c r="K27" i="47"/>
  <c r="K26" i="47"/>
  <c r="K25" i="47"/>
  <c r="K24" i="47"/>
  <c r="K23" i="47"/>
  <c r="K22" i="47"/>
  <c r="K21" i="47"/>
  <c r="K20" i="47"/>
  <c r="K19" i="47"/>
  <c r="K18" i="47"/>
  <c r="K17" i="47"/>
  <c r="K15" i="47"/>
  <c r="K14" i="47"/>
  <c r="K13" i="47"/>
  <c r="K12" i="47"/>
  <c r="K11" i="47"/>
  <c r="K10" i="47"/>
  <c r="K9" i="47"/>
  <c r="K8" i="47"/>
  <c r="K7" i="47"/>
  <c r="K6" i="47"/>
  <c r="K5" i="47"/>
  <c r="K31" i="58"/>
  <c r="K30" i="58"/>
  <c r="K29" i="58"/>
  <c r="K28" i="58"/>
  <c r="K27" i="58"/>
  <c r="K26" i="58"/>
  <c r="K25" i="58"/>
  <c r="K24" i="58"/>
  <c r="K23" i="58"/>
  <c r="K22" i="58"/>
  <c r="K21" i="58"/>
  <c r="K20" i="58"/>
  <c r="K19" i="58"/>
  <c r="K18" i="58"/>
  <c r="K17" i="58"/>
  <c r="K16" i="58"/>
  <c r="K15" i="58"/>
  <c r="K14" i="58"/>
  <c r="K13" i="58"/>
  <c r="K12" i="58"/>
  <c r="K11" i="58"/>
  <c r="K10" i="58"/>
  <c r="K9" i="58"/>
  <c r="K8" i="58"/>
  <c r="K7" i="58"/>
  <c r="K6" i="58"/>
  <c r="K5" i="58"/>
  <c r="K31" i="46"/>
  <c r="K30" i="46"/>
  <c r="K29" i="46"/>
  <c r="K28" i="46"/>
  <c r="K27" i="46"/>
  <c r="K26" i="46"/>
  <c r="K25" i="46"/>
  <c r="K24" i="46"/>
  <c r="K23" i="46"/>
  <c r="K22" i="46"/>
  <c r="K21" i="46"/>
  <c r="K20" i="46"/>
  <c r="K19" i="46"/>
  <c r="K18" i="46"/>
  <c r="K17" i="46"/>
  <c r="K15" i="46"/>
  <c r="K14" i="46"/>
  <c r="K13" i="46"/>
  <c r="K12" i="46"/>
  <c r="K11" i="46"/>
  <c r="K10" i="46"/>
  <c r="K9" i="46"/>
  <c r="K8" i="46"/>
  <c r="K7" i="46"/>
  <c r="K6" i="46"/>
  <c r="K5" i="46"/>
  <c r="K31" i="39"/>
  <c r="K30" i="39"/>
  <c r="K29" i="39"/>
  <c r="K28" i="39"/>
  <c r="K27" i="39"/>
  <c r="K26" i="39"/>
  <c r="K25" i="39"/>
  <c r="K24" i="39"/>
  <c r="K23" i="39"/>
  <c r="K22" i="39"/>
  <c r="K21" i="39"/>
  <c r="K20" i="39"/>
  <c r="K19" i="39"/>
  <c r="K18" i="39"/>
  <c r="K17" i="39"/>
  <c r="K16" i="39"/>
  <c r="K15" i="39"/>
  <c r="K14" i="39"/>
  <c r="K13" i="39"/>
  <c r="K12" i="39"/>
  <c r="K11" i="39"/>
  <c r="K10" i="39"/>
  <c r="K9" i="39"/>
  <c r="K8" i="39"/>
  <c r="K7" i="39"/>
  <c r="K6" i="39"/>
  <c r="K5" i="39"/>
  <c r="K31" i="41"/>
  <c r="K30" i="41"/>
  <c r="K29" i="41"/>
  <c r="K28" i="41"/>
  <c r="K27" i="41"/>
  <c r="K26" i="41"/>
  <c r="K25" i="41"/>
  <c r="K24" i="41"/>
  <c r="K23" i="41"/>
  <c r="K22" i="41"/>
  <c r="K21" i="41"/>
  <c r="K20" i="41"/>
  <c r="K19" i="41"/>
  <c r="K18" i="41"/>
  <c r="K17" i="41"/>
  <c r="K15" i="41"/>
  <c r="K14" i="41"/>
  <c r="K13" i="41"/>
  <c r="K12" i="41"/>
  <c r="K11" i="41"/>
  <c r="K10" i="41"/>
  <c r="K9" i="41"/>
  <c r="K8" i="41"/>
  <c r="K7" i="41"/>
  <c r="K6" i="41"/>
  <c r="K5" i="41"/>
  <c r="K31" i="57"/>
  <c r="K30" i="57"/>
  <c r="K29" i="57"/>
  <c r="K28" i="57"/>
  <c r="K27" i="57"/>
  <c r="K26" i="57"/>
  <c r="K25" i="57"/>
  <c r="K24" i="57"/>
  <c r="K23" i="57"/>
  <c r="K22" i="57"/>
  <c r="K21" i="57"/>
  <c r="K20" i="57"/>
  <c r="K19" i="57"/>
  <c r="K18" i="57"/>
  <c r="K17" i="57"/>
  <c r="K16" i="57"/>
  <c r="K15" i="57"/>
  <c r="K14" i="57"/>
  <c r="K13" i="57"/>
  <c r="K12" i="57"/>
  <c r="K11" i="57"/>
  <c r="K10" i="57"/>
  <c r="K9" i="57"/>
  <c r="K8" i="57"/>
  <c r="K7" i="57"/>
  <c r="K6" i="57"/>
  <c r="K5" i="57"/>
  <c r="K31" i="56"/>
  <c r="K30" i="56"/>
  <c r="K29" i="56"/>
  <c r="K28" i="56"/>
  <c r="K27" i="56"/>
  <c r="K26" i="56"/>
  <c r="K25" i="56"/>
  <c r="K24" i="56"/>
  <c r="K23" i="56"/>
  <c r="K22" i="56"/>
  <c r="K21" i="56"/>
  <c r="K20" i="56"/>
  <c r="K19" i="56"/>
  <c r="K18" i="56"/>
  <c r="K17" i="56"/>
  <c r="K16" i="56"/>
  <c r="K15" i="56"/>
  <c r="K14" i="56"/>
  <c r="K13" i="56"/>
  <c r="K12" i="56"/>
  <c r="K11" i="56"/>
  <c r="K10" i="56"/>
  <c r="K9" i="56"/>
  <c r="K8" i="56"/>
  <c r="K7" i="56"/>
  <c r="K6" i="56"/>
  <c r="K5" i="56"/>
  <c r="K31" i="45"/>
  <c r="K30" i="45"/>
  <c r="K29" i="45"/>
  <c r="K28" i="45"/>
  <c r="K27" i="45"/>
  <c r="K26" i="45"/>
  <c r="K25" i="45"/>
  <c r="K24" i="45"/>
  <c r="K23" i="45"/>
  <c r="K22" i="45"/>
  <c r="K21" i="45"/>
  <c r="K20" i="45"/>
  <c r="K19" i="45"/>
  <c r="K18" i="45"/>
  <c r="K17" i="45"/>
  <c r="K15" i="45"/>
  <c r="K14" i="45"/>
  <c r="K13" i="45"/>
  <c r="K12" i="45"/>
  <c r="K11" i="45"/>
  <c r="K10" i="45"/>
  <c r="K9" i="45"/>
  <c r="K8" i="45"/>
  <c r="K7" i="45"/>
  <c r="K6" i="45"/>
  <c r="K5" i="45"/>
  <c r="K31" i="55"/>
  <c r="K30" i="55"/>
  <c r="K29" i="55"/>
  <c r="K28" i="55"/>
  <c r="K27" i="55"/>
  <c r="K26" i="55"/>
  <c r="K25" i="55"/>
  <c r="K24" i="55"/>
  <c r="K23" i="55"/>
  <c r="K22" i="55"/>
  <c r="K21" i="55"/>
  <c r="K20" i="55"/>
  <c r="K19" i="55"/>
  <c r="K18" i="55"/>
  <c r="K17" i="55"/>
  <c r="K16" i="55"/>
  <c r="K15" i="55"/>
  <c r="K14" i="55"/>
  <c r="K13" i="55"/>
  <c r="K12" i="55"/>
  <c r="K11" i="55"/>
  <c r="K10" i="55"/>
  <c r="K9" i="55"/>
  <c r="K8" i="55"/>
  <c r="K7" i="55"/>
  <c r="K6" i="55"/>
  <c r="K5" i="55"/>
  <c r="K31" i="54"/>
  <c r="K30" i="54"/>
  <c r="K29" i="54"/>
  <c r="K28" i="54"/>
  <c r="K27" i="54"/>
  <c r="K26" i="54"/>
  <c r="K25" i="54"/>
  <c r="K24" i="54"/>
  <c r="K23" i="54"/>
  <c r="K22" i="54"/>
  <c r="K21" i="54"/>
  <c r="K20" i="54"/>
  <c r="K19" i="54"/>
  <c r="K18" i="54"/>
  <c r="K17" i="54"/>
  <c r="K16" i="54"/>
  <c r="K15" i="54"/>
  <c r="K14" i="54"/>
  <c r="K13" i="54"/>
  <c r="K12" i="54"/>
  <c r="K11" i="54"/>
  <c r="K10" i="54"/>
  <c r="K9" i="54"/>
  <c r="K8" i="54"/>
  <c r="K7" i="54"/>
  <c r="K6" i="54"/>
  <c r="K5" i="54"/>
  <c r="K31" i="44"/>
  <c r="K30" i="44"/>
  <c r="K29" i="44"/>
  <c r="K28" i="44"/>
  <c r="K27" i="44"/>
  <c r="K26" i="44"/>
  <c r="K25" i="44"/>
  <c r="K24" i="44"/>
  <c r="K23" i="44"/>
  <c r="K22" i="44"/>
  <c r="K21" i="44"/>
  <c r="K20" i="44"/>
  <c r="K19" i="44"/>
  <c r="K18" i="44"/>
  <c r="K17" i="44"/>
  <c r="K15" i="44"/>
  <c r="K14" i="44"/>
  <c r="K13" i="44"/>
  <c r="K12" i="44"/>
  <c r="K11" i="44"/>
  <c r="K10" i="44"/>
  <c r="K9" i="44"/>
  <c r="K8" i="44"/>
  <c r="K7" i="44"/>
  <c r="K6" i="44"/>
  <c r="K5" i="44"/>
  <c r="K31" i="53"/>
  <c r="K30" i="53"/>
  <c r="K29" i="53"/>
  <c r="K28" i="53"/>
  <c r="K27" i="53"/>
  <c r="K26" i="53"/>
  <c r="K25" i="53"/>
  <c r="K24" i="53"/>
  <c r="K23" i="53"/>
  <c r="K22" i="53"/>
  <c r="K21" i="53"/>
  <c r="K20" i="53"/>
  <c r="K19" i="53"/>
  <c r="K18" i="53"/>
  <c r="K17" i="53"/>
  <c r="K16" i="53"/>
  <c r="K15" i="53"/>
  <c r="K14" i="53"/>
  <c r="K13" i="53"/>
  <c r="K12" i="53"/>
  <c r="K11" i="53"/>
  <c r="K10" i="53"/>
  <c r="K9" i="53"/>
  <c r="K8" i="53"/>
  <c r="K7" i="53"/>
  <c r="K6" i="53"/>
  <c r="K5" i="53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K5" i="52"/>
  <c r="K31" i="43"/>
  <c r="K30" i="43"/>
  <c r="K29" i="43"/>
  <c r="K28" i="43"/>
  <c r="K27" i="43"/>
  <c r="K26" i="43"/>
  <c r="K25" i="43"/>
  <c r="K24" i="43"/>
  <c r="K23" i="43"/>
  <c r="K22" i="43"/>
  <c r="K21" i="43"/>
  <c r="K20" i="43"/>
  <c r="K19" i="43"/>
  <c r="K18" i="43"/>
  <c r="K17" i="43"/>
  <c r="K16" i="43"/>
  <c r="K15" i="43"/>
  <c r="K14" i="43"/>
  <c r="K13" i="43"/>
  <c r="K12" i="43"/>
  <c r="K11" i="43"/>
  <c r="K10" i="43"/>
  <c r="K9" i="43"/>
  <c r="K8" i="43"/>
  <c r="K7" i="43"/>
  <c r="K6" i="43"/>
  <c r="K5" i="43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10" i="51"/>
  <c r="K9" i="51"/>
  <c r="K8" i="51"/>
  <c r="K7" i="51"/>
  <c r="K6" i="51"/>
  <c r="K31" i="49"/>
  <c r="K30" i="49"/>
  <c r="K29" i="49"/>
  <c r="K28" i="49"/>
  <c r="K27" i="49"/>
  <c r="K26" i="49"/>
  <c r="K25" i="49"/>
  <c r="K24" i="49"/>
  <c r="K23" i="49"/>
  <c r="K22" i="49"/>
  <c r="K21" i="49"/>
  <c r="K20" i="49"/>
  <c r="K19" i="49"/>
  <c r="K18" i="49"/>
  <c r="K17" i="49"/>
  <c r="K16" i="49"/>
  <c r="K15" i="49"/>
  <c r="K14" i="49"/>
  <c r="K13" i="49"/>
  <c r="K12" i="49"/>
  <c r="K11" i="49"/>
  <c r="K10" i="49"/>
  <c r="K9" i="49"/>
  <c r="K8" i="49"/>
  <c r="K7" i="49"/>
  <c r="K6" i="49"/>
  <c r="K5" i="49"/>
  <c r="D8" i="36"/>
  <c r="E8" i="36" s="1"/>
  <c r="D11" i="36" l="1"/>
  <c r="E11" i="36" s="1"/>
  <c r="C14" i="42" l="1"/>
  <c r="D9" i="36" l="1"/>
  <c r="T10" i="48" l="1"/>
  <c r="T9" i="48"/>
  <c r="T5" i="48"/>
  <c r="T6" i="48"/>
  <c r="T14" i="48"/>
  <c r="T7" i="48"/>
  <c r="T8" i="48"/>
  <c r="D23" i="36"/>
  <c r="D22" i="36"/>
  <c r="D21" i="36"/>
  <c r="D20" i="36"/>
  <c r="D31" i="42" l="1"/>
  <c r="C31" i="42"/>
  <c r="D30" i="42"/>
  <c r="C30" i="42"/>
  <c r="D29" i="42"/>
  <c r="C29" i="42"/>
  <c r="D28" i="42"/>
  <c r="C28" i="42"/>
  <c r="D27" i="42"/>
  <c r="C27" i="42"/>
  <c r="D26" i="42"/>
  <c r="C26" i="42"/>
  <c r="D25" i="42"/>
  <c r="C25" i="42"/>
  <c r="D24" i="42"/>
  <c r="C24" i="42"/>
  <c r="D23" i="42"/>
  <c r="C23" i="42"/>
  <c r="D22" i="42"/>
  <c r="C22" i="42"/>
  <c r="D21" i="42"/>
  <c r="C21" i="42"/>
  <c r="D20" i="42"/>
  <c r="C20" i="42"/>
  <c r="D19" i="42"/>
  <c r="C19" i="42"/>
  <c r="D18" i="42"/>
  <c r="C18" i="42"/>
  <c r="D17" i="42"/>
  <c r="C17" i="42"/>
  <c r="D16" i="42"/>
  <c r="C16" i="42"/>
  <c r="D15" i="42"/>
  <c r="C15" i="42"/>
  <c r="D14" i="42"/>
  <c r="D31" i="49"/>
  <c r="C31" i="49"/>
  <c r="D30" i="49"/>
  <c r="C30" i="49"/>
  <c r="D29" i="49"/>
  <c r="C29" i="49"/>
  <c r="D28" i="49"/>
  <c r="C28" i="49"/>
  <c r="D27" i="49"/>
  <c r="C27" i="49"/>
  <c r="D26" i="49"/>
  <c r="C26" i="49"/>
  <c r="D25" i="49"/>
  <c r="C25" i="49"/>
  <c r="D24" i="49"/>
  <c r="C24" i="49"/>
  <c r="D23" i="49"/>
  <c r="C23" i="49"/>
  <c r="D22" i="49"/>
  <c r="C22" i="49"/>
  <c r="D21" i="49"/>
  <c r="C21" i="49"/>
  <c r="D20" i="49"/>
  <c r="C20" i="49"/>
  <c r="D19" i="49"/>
  <c r="C19" i="49"/>
  <c r="D18" i="49"/>
  <c r="C18" i="49"/>
  <c r="D17" i="49"/>
  <c r="C17" i="49"/>
  <c r="D16" i="49"/>
  <c r="C16" i="49"/>
  <c r="D15" i="49"/>
  <c r="C15" i="49"/>
  <c r="D14" i="49"/>
  <c r="C14" i="49"/>
  <c r="D31" i="51"/>
  <c r="C31" i="51"/>
  <c r="D30" i="51"/>
  <c r="C30" i="51"/>
  <c r="D29" i="51"/>
  <c r="C29" i="51"/>
  <c r="D28" i="51"/>
  <c r="C28" i="51"/>
  <c r="D27" i="51"/>
  <c r="C27" i="51"/>
  <c r="D26" i="51"/>
  <c r="C26" i="51"/>
  <c r="D25" i="51"/>
  <c r="C25" i="51"/>
  <c r="D24" i="51"/>
  <c r="C24" i="51"/>
  <c r="D23" i="51"/>
  <c r="C23" i="51"/>
  <c r="D22" i="51"/>
  <c r="C22" i="51"/>
  <c r="D21" i="51"/>
  <c r="C21" i="51"/>
  <c r="D20" i="51"/>
  <c r="C20" i="51"/>
  <c r="D19" i="51"/>
  <c r="C19" i="51"/>
  <c r="D18" i="51"/>
  <c r="C18" i="51"/>
  <c r="D17" i="51"/>
  <c r="C17" i="51"/>
  <c r="D16" i="51"/>
  <c r="C16" i="51"/>
  <c r="D15" i="51"/>
  <c r="C15" i="51"/>
  <c r="D14" i="51"/>
  <c r="C14" i="51"/>
  <c r="D31" i="43"/>
  <c r="C31" i="43"/>
  <c r="D30" i="43"/>
  <c r="C30" i="43"/>
  <c r="D29" i="43"/>
  <c r="C29" i="43"/>
  <c r="D28" i="43"/>
  <c r="C28" i="43"/>
  <c r="D27" i="43"/>
  <c r="C27" i="43"/>
  <c r="D26" i="43"/>
  <c r="C26" i="43"/>
  <c r="D25" i="43"/>
  <c r="C25" i="43"/>
  <c r="D24" i="43"/>
  <c r="C24" i="43"/>
  <c r="D23" i="43"/>
  <c r="C23" i="43"/>
  <c r="D22" i="43"/>
  <c r="C22" i="43"/>
  <c r="D21" i="43"/>
  <c r="C21" i="43"/>
  <c r="D20" i="43"/>
  <c r="C20" i="43"/>
  <c r="D19" i="43"/>
  <c r="C19" i="43"/>
  <c r="D18" i="43"/>
  <c r="C18" i="43"/>
  <c r="D17" i="43"/>
  <c r="C17" i="43"/>
  <c r="D16" i="43"/>
  <c r="C16" i="43"/>
  <c r="D15" i="43"/>
  <c r="C15" i="43"/>
  <c r="D14" i="43"/>
  <c r="C14" i="43"/>
  <c r="D31" i="52"/>
  <c r="C31" i="52"/>
  <c r="D30" i="52"/>
  <c r="C30" i="52"/>
  <c r="D29" i="52"/>
  <c r="C29" i="52"/>
  <c r="D28" i="52"/>
  <c r="C28" i="52"/>
  <c r="D27" i="52"/>
  <c r="C27" i="52"/>
  <c r="D26" i="52"/>
  <c r="C26" i="52"/>
  <c r="D25" i="52"/>
  <c r="C25" i="52"/>
  <c r="D24" i="52"/>
  <c r="C24" i="52"/>
  <c r="D23" i="52"/>
  <c r="C23" i="52"/>
  <c r="D22" i="52"/>
  <c r="C22" i="52"/>
  <c r="D21" i="52"/>
  <c r="C21" i="52"/>
  <c r="D20" i="52"/>
  <c r="C20" i="52"/>
  <c r="D19" i="52"/>
  <c r="C19" i="52"/>
  <c r="D18" i="52"/>
  <c r="C18" i="52"/>
  <c r="D17" i="52"/>
  <c r="C17" i="52"/>
  <c r="D16" i="52"/>
  <c r="C16" i="52"/>
  <c r="D15" i="52"/>
  <c r="C15" i="52"/>
  <c r="D14" i="52"/>
  <c r="C14" i="52"/>
  <c r="D31" i="53"/>
  <c r="C31" i="53"/>
  <c r="D30" i="53"/>
  <c r="C30" i="53"/>
  <c r="D29" i="53"/>
  <c r="C29" i="53"/>
  <c r="D28" i="53"/>
  <c r="C28" i="53"/>
  <c r="D27" i="53"/>
  <c r="C27" i="53"/>
  <c r="D26" i="53"/>
  <c r="C26" i="53"/>
  <c r="D25" i="53"/>
  <c r="C25" i="53"/>
  <c r="D24" i="53"/>
  <c r="C24" i="53"/>
  <c r="D23" i="53"/>
  <c r="C23" i="53"/>
  <c r="D22" i="53"/>
  <c r="C22" i="53"/>
  <c r="D21" i="53"/>
  <c r="C21" i="53"/>
  <c r="D20" i="53"/>
  <c r="C20" i="53"/>
  <c r="D19" i="53"/>
  <c r="C19" i="53"/>
  <c r="D18" i="53"/>
  <c r="C18" i="53"/>
  <c r="D17" i="53"/>
  <c r="C17" i="53"/>
  <c r="D16" i="53"/>
  <c r="C16" i="53"/>
  <c r="D15" i="53"/>
  <c r="C15" i="53"/>
  <c r="D14" i="53"/>
  <c r="C14" i="53"/>
  <c r="D31" i="44"/>
  <c r="C31" i="44"/>
  <c r="D30" i="44"/>
  <c r="C30" i="44"/>
  <c r="D29" i="44"/>
  <c r="C29" i="44"/>
  <c r="D28" i="44"/>
  <c r="C28" i="44"/>
  <c r="D27" i="44"/>
  <c r="C27" i="44"/>
  <c r="D26" i="44"/>
  <c r="C26" i="44"/>
  <c r="D25" i="44"/>
  <c r="C25" i="44"/>
  <c r="D24" i="44"/>
  <c r="C24" i="44"/>
  <c r="D23" i="44"/>
  <c r="C23" i="44"/>
  <c r="D22" i="44"/>
  <c r="C22" i="44"/>
  <c r="D21" i="44"/>
  <c r="C21" i="44"/>
  <c r="D20" i="44"/>
  <c r="C20" i="44"/>
  <c r="D19" i="44"/>
  <c r="C19" i="44"/>
  <c r="D18" i="44"/>
  <c r="C18" i="44"/>
  <c r="D17" i="44"/>
  <c r="C17" i="44"/>
  <c r="D16" i="44"/>
  <c r="C16" i="44"/>
  <c r="D15" i="44"/>
  <c r="C15" i="44"/>
  <c r="D14" i="44"/>
  <c r="C14" i="44"/>
  <c r="D31" i="54"/>
  <c r="C31" i="54"/>
  <c r="D30" i="54"/>
  <c r="C30" i="54"/>
  <c r="D29" i="54"/>
  <c r="C29" i="54"/>
  <c r="D28" i="54"/>
  <c r="C28" i="54"/>
  <c r="D27" i="54"/>
  <c r="C27" i="54"/>
  <c r="D26" i="54"/>
  <c r="C26" i="54"/>
  <c r="D25" i="54"/>
  <c r="C25" i="54"/>
  <c r="D24" i="54"/>
  <c r="C24" i="54"/>
  <c r="D23" i="54"/>
  <c r="C23" i="54"/>
  <c r="D22" i="54"/>
  <c r="C22" i="54"/>
  <c r="D21" i="54"/>
  <c r="C21" i="54"/>
  <c r="D20" i="54"/>
  <c r="C20" i="54"/>
  <c r="D19" i="54"/>
  <c r="C19" i="54"/>
  <c r="D18" i="54"/>
  <c r="C18" i="54"/>
  <c r="D17" i="54"/>
  <c r="C17" i="54"/>
  <c r="D16" i="54"/>
  <c r="C16" i="54"/>
  <c r="D15" i="54"/>
  <c r="C15" i="54"/>
  <c r="D14" i="54"/>
  <c r="C14" i="54"/>
  <c r="D31" i="55"/>
  <c r="C31" i="55"/>
  <c r="D30" i="55"/>
  <c r="C30" i="55"/>
  <c r="D29" i="55"/>
  <c r="C29" i="55"/>
  <c r="D28" i="55"/>
  <c r="C28" i="55"/>
  <c r="D27" i="55"/>
  <c r="C27" i="55"/>
  <c r="D26" i="55"/>
  <c r="C26" i="55"/>
  <c r="D25" i="55"/>
  <c r="C25" i="55"/>
  <c r="D24" i="55"/>
  <c r="C24" i="55"/>
  <c r="D23" i="55"/>
  <c r="C23" i="55"/>
  <c r="D22" i="55"/>
  <c r="C22" i="55"/>
  <c r="D21" i="55"/>
  <c r="C21" i="55"/>
  <c r="D20" i="55"/>
  <c r="C20" i="55"/>
  <c r="D19" i="55"/>
  <c r="C19" i="55"/>
  <c r="D18" i="55"/>
  <c r="C18" i="55"/>
  <c r="D17" i="55"/>
  <c r="C17" i="55"/>
  <c r="D16" i="55"/>
  <c r="C16" i="55"/>
  <c r="D15" i="55"/>
  <c r="C15" i="55"/>
  <c r="D14" i="55"/>
  <c r="C14" i="55"/>
  <c r="D31" i="45"/>
  <c r="C31" i="45"/>
  <c r="D30" i="45"/>
  <c r="C30" i="45"/>
  <c r="D29" i="45"/>
  <c r="C29" i="45"/>
  <c r="D28" i="45"/>
  <c r="C28" i="45"/>
  <c r="D27" i="45"/>
  <c r="C27" i="45"/>
  <c r="D26" i="45"/>
  <c r="C26" i="45"/>
  <c r="D25" i="45"/>
  <c r="C25" i="45"/>
  <c r="D24" i="45"/>
  <c r="C24" i="45"/>
  <c r="D23" i="45"/>
  <c r="C23" i="45"/>
  <c r="D22" i="45"/>
  <c r="C22" i="45"/>
  <c r="D21" i="45"/>
  <c r="C21" i="45"/>
  <c r="D20" i="45"/>
  <c r="C20" i="45"/>
  <c r="D19" i="45"/>
  <c r="C19" i="45"/>
  <c r="D18" i="45"/>
  <c r="C18" i="45"/>
  <c r="D17" i="45"/>
  <c r="C17" i="45"/>
  <c r="D16" i="45"/>
  <c r="C16" i="45"/>
  <c r="D15" i="45"/>
  <c r="C15" i="45"/>
  <c r="D14" i="45"/>
  <c r="C14" i="45"/>
  <c r="D31" i="56"/>
  <c r="C31" i="56"/>
  <c r="D30" i="56"/>
  <c r="C30" i="56"/>
  <c r="D29" i="56"/>
  <c r="C29" i="56"/>
  <c r="D28" i="56"/>
  <c r="C28" i="56"/>
  <c r="D27" i="56"/>
  <c r="C27" i="56"/>
  <c r="D26" i="56"/>
  <c r="C26" i="56"/>
  <c r="D25" i="56"/>
  <c r="C25" i="56"/>
  <c r="D24" i="56"/>
  <c r="C24" i="56"/>
  <c r="D23" i="56"/>
  <c r="C23" i="56"/>
  <c r="D22" i="56"/>
  <c r="C22" i="56"/>
  <c r="D21" i="56"/>
  <c r="C21" i="56"/>
  <c r="D20" i="56"/>
  <c r="C20" i="56"/>
  <c r="D19" i="56"/>
  <c r="C19" i="56"/>
  <c r="D18" i="56"/>
  <c r="C18" i="56"/>
  <c r="D17" i="56"/>
  <c r="C17" i="56"/>
  <c r="D16" i="56"/>
  <c r="C16" i="56"/>
  <c r="D15" i="56"/>
  <c r="C15" i="56"/>
  <c r="D14" i="56"/>
  <c r="C14" i="56"/>
  <c r="D31" i="57"/>
  <c r="C31" i="57"/>
  <c r="D30" i="57"/>
  <c r="C30" i="57"/>
  <c r="D29" i="57"/>
  <c r="C29" i="57"/>
  <c r="D28" i="57"/>
  <c r="C28" i="57"/>
  <c r="D27" i="57"/>
  <c r="C27" i="57"/>
  <c r="D26" i="57"/>
  <c r="C26" i="57"/>
  <c r="D25" i="57"/>
  <c r="C25" i="57"/>
  <c r="D24" i="57"/>
  <c r="C24" i="57"/>
  <c r="D23" i="57"/>
  <c r="C23" i="57"/>
  <c r="D22" i="57"/>
  <c r="C22" i="57"/>
  <c r="D21" i="57"/>
  <c r="C21" i="57"/>
  <c r="D20" i="57"/>
  <c r="C20" i="57"/>
  <c r="D19" i="57"/>
  <c r="C19" i="57"/>
  <c r="D18" i="57"/>
  <c r="C18" i="57"/>
  <c r="D17" i="57"/>
  <c r="C17" i="57"/>
  <c r="D16" i="57"/>
  <c r="C16" i="57"/>
  <c r="D15" i="57"/>
  <c r="C15" i="57"/>
  <c r="D14" i="57"/>
  <c r="C14" i="57"/>
  <c r="D31" i="41"/>
  <c r="C31" i="41"/>
  <c r="D30" i="41"/>
  <c r="C30" i="41"/>
  <c r="D29" i="41"/>
  <c r="C29" i="41"/>
  <c r="D28" i="41"/>
  <c r="C28" i="41"/>
  <c r="D27" i="41"/>
  <c r="C27" i="41"/>
  <c r="D26" i="41"/>
  <c r="C26" i="41"/>
  <c r="D25" i="41"/>
  <c r="C25" i="41"/>
  <c r="D24" i="41"/>
  <c r="C24" i="41"/>
  <c r="D23" i="41"/>
  <c r="C23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6" i="41"/>
  <c r="C16" i="41"/>
  <c r="D15" i="41"/>
  <c r="C15" i="41"/>
  <c r="D14" i="41"/>
  <c r="C14" i="41"/>
  <c r="D31" i="39"/>
  <c r="C31" i="39"/>
  <c r="D30" i="39"/>
  <c r="C30" i="39"/>
  <c r="D29" i="39"/>
  <c r="C29" i="39"/>
  <c r="D28" i="39"/>
  <c r="C28" i="39"/>
  <c r="D27" i="39"/>
  <c r="C27" i="39"/>
  <c r="D26" i="39"/>
  <c r="C26" i="39"/>
  <c r="D25" i="39"/>
  <c r="C25" i="39"/>
  <c r="D24" i="39"/>
  <c r="C24" i="39"/>
  <c r="D23" i="39"/>
  <c r="C23" i="39"/>
  <c r="D22" i="39"/>
  <c r="C22" i="39"/>
  <c r="D21" i="39"/>
  <c r="C21" i="39"/>
  <c r="D20" i="39"/>
  <c r="C20" i="39"/>
  <c r="D19" i="39"/>
  <c r="C19" i="39"/>
  <c r="D18" i="39"/>
  <c r="C18" i="39"/>
  <c r="D17" i="39"/>
  <c r="C17" i="39"/>
  <c r="D16" i="39"/>
  <c r="C16" i="39"/>
  <c r="D15" i="39"/>
  <c r="C15" i="39"/>
  <c r="D14" i="39"/>
  <c r="C14" i="39"/>
  <c r="D31" i="40"/>
  <c r="C31" i="40"/>
  <c r="D30" i="40"/>
  <c r="C30" i="40"/>
  <c r="D29" i="40"/>
  <c r="C29" i="40"/>
  <c r="D28" i="40"/>
  <c r="C28" i="40"/>
  <c r="D27" i="40"/>
  <c r="C27" i="40"/>
  <c r="D26" i="40"/>
  <c r="C26" i="40"/>
  <c r="D25" i="40"/>
  <c r="C25" i="40"/>
  <c r="D24" i="40"/>
  <c r="C24" i="40"/>
  <c r="D23" i="40"/>
  <c r="C23" i="40"/>
  <c r="D22" i="40"/>
  <c r="C22" i="40"/>
  <c r="D21" i="40"/>
  <c r="C21" i="40"/>
  <c r="D20" i="40"/>
  <c r="C20" i="40"/>
  <c r="D19" i="40"/>
  <c r="C19" i="40"/>
  <c r="D18" i="40"/>
  <c r="C18" i="40"/>
  <c r="D17" i="40"/>
  <c r="C17" i="40"/>
  <c r="D16" i="40"/>
  <c r="C16" i="40"/>
  <c r="D15" i="40"/>
  <c r="C15" i="40"/>
  <c r="D14" i="40"/>
  <c r="C14" i="40"/>
  <c r="D31" i="46"/>
  <c r="C31" i="46"/>
  <c r="D30" i="46"/>
  <c r="C30" i="46"/>
  <c r="D29" i="46"/>
  <c r="C29" i="46"/>
  <c r="D28" i="46"/>
  <c r="C28" i="46"/>
  <c r="D27" i="46"/>
  <c r="C27" i="46"/>
  <c r="D26" i="46"/>
  <c r="C26" i="46"/>
  <c r="D25" i="46"/>
  <c r="C25" i="46"/>
  <c r="D24" i="46"/>
  <c r="C24" i="46"/>
  <c r="D23" i="46"/>
  <c r="C23" i="46"/>
  <c r="D22" i="46"/>
  <c r="C22" i="46"/>
  <c r="D21" i="46"/>
  <c r="C21" i="46"/>
  <c r="D20" i="46"/>
  <c r="C20" i="46"/>
  <c r="D19" i="46"/>
  <c r="C19" i="46"/>
  <c r="D18" i="46"/>
  <c r="C18" i="46"/>
  <c r="D17" i="46"/>
  <c r="C17" i="46"/>
  <c r="D16" i="46"/>
  <c r="C16" i="46"/>
  <c r="D15" i="46"/>
  <c r="C15" i="46"/>
  <c r="D14" i="46"/>
  <c r="C14" i="46"/>
  <c r="D31" i="58"/>
  <c r="C31" i="58"/>
  <c r="D30" i="58"/>
  <c r="C30" i="58"/>
  <c r="D29" i="58"/>
  <c r="C29" i="58"/>
  <c r="D28" i="58"/>
  <c r="C28" i="58"/>
  <c r="D27" i="58"/>
  <c r="C27" i="58"/>
  <c r="D26" i="58"/>
  <c r="C26" i="58"/>
  <c r="D25" i="58"/>
  <c r="C25" i="58"/>
  <c r="D24" i="58"/>
  <c r="C24" i="58"/>
  <c r="D23" i="58"/>
  <c r="C23" i="58"/>
  <c r="D22" i="58"/>
  <c r="C22" i="58"/>
  <c r="D21" i="58"/>
  <c r="C21" i="58"/>
  <c r="D20" i="58"/>
  <c r="C20" i="58"/>
  <c r="D19" i="58"/>
  <c r="C19" i="58"/>
  <c r="D18" i="58"/>
  <c r="C18" i="58"/>
  <c r="D17" i="58"/>
  <c r="C17" i="58"/>
  <c r="D16" i="58"/>
  <c r="C16" i="58"/>
  <c r="D15" i="58"/>
  <c r="C15" i="58"/>
  <c r="D14" i="58"/>
  <c r="C14" i="58"/>
  <c r="D31" i="59"/>
  <c r="C31" i="59"/>
  <c r="D30" i="59"/>
  <c r="C30" i="59"/>
  <c r="D29" i="59"/>
  <c r="C29" i="59"/>
  <c r="D28" i="59"/>
  <c r="C28" i="59"/>
  <c r="D27" i="59"/>
  <c r="C27" i="59"/>
  <c r="D26" i="59"/>
  <c r="C26" i="59"/>
  <c r="D25" i="59"/>
  <c r="C25" i="59"/>
  <c r="D24" i="59"/>
  <c r="C24" i="59"/>
  <c r="D23" i="59"/>
  <c r="C23" i="59"/>
  <c r="D22" i="59"/>
  <c r="C22" i="59"/>
  <c r="D21" i="59"/>
  <c r="C21" i="59"/>
  <c r="D20" i="59"/>
  <c r="C20" i="59"/>
  <c r="D19" i="59"/>
  <c r="C19" i="59"/>
  <c r="D18" i="59"/>
  <c r="C18" i="59"/>
  <c r="D17" i="59"/>
  <c r="C17" i="59"/>
  <c r="D16" i="59"/>
  <c r="C16" i="59"/>
  <c r="D15" i="59"/>
  <c r="C15" i="59"/>
  <c r="D14" i="59"/>
  <c r="C14" i="59"/>
  <c r="D31" i="47"/>
  <c r="C31" i="47"/>
  <c r="D30" i="47"/>
  <c r="C30" i="47"/>
  <c r="D29" i="47"/>
  <c r="C29" i="47"/>
  <c r="D28" i="47"/>
  <c r="C28" i="47"/>
  <c r="D27" i="47"/>
  <c r="C27" i="47"/>
  <c r="D26" i="47"/>
  <c r="C26" i="47"/>
  <c r="D25" i="47"/>
  <c r="C25" i="47"/>
  <c r="D24" i="47"/>
  <c r="C24" i="47"/>
  <c r="D23" i="47"/>
  <c r="C23" i="47"/>
  <c r="D22" i="47"/>
  <c r="C22" i="47"/>
  <c r="D21" i="47"/>
  <c r="C21" i="47"/>
  <c r="D20" i="47"/>
  <c r="C20" i="47"/>
  <c r="D19" i="47"/>
  <c r="C19" i="47"/>
  <c r="D18" i="47"/>
  <c r="C18" i="47"/>
  <c r="D17" i="47"/>
  <c r="C17" i="47"/>
  <c r="D16" i="47"/>
  <c r="C16" i="47"/>
  <c r="D15" i="47"/>
  <c r="C15" i="47"/>
  <c r="D14" i="47"/>
  <c r="C14" i="47"/>
  <c r="D31" i="60"/>
  <c r="C31" i="60"/>
  <c r="D30" i="60"/>
  <c r="C30" i="60"/>
  <c r="D29" i="60"/>
  <c r="C29" i="60"/>
  <c r="D28" i="60"/>
  <c r="C28" i="60"/>
  <c r="D27" i="60"/>
  <c r="C27" i="60"/>
  <c r="D26" i="60"/>
  <c r="C26" i="60"/>
  <c r="D25" i="60"/>
  <c r="C25" i="60"/>
  <c r="D24" i="60"/>
  <c r="D23" i="60"/>
  <c r="C23" i="60"/>
  <c r="D22" i="60"/>
  <c r="C22" i="60"/>
  <c r="D21" i="60"/>
  <c r="C21" i="60"/>
  <c r="D20" i="60"/>
  <c r="C20" i="60"/>
  <c r="D19" i="60"/>
  <c r="C19" i="60"/>
  <c r="C18" i="60"/>
  <c r="C17" i="60"/>
  <c r="D16" i="60"/>
  <c r="C16" i="60"/>
  <c r="D15" i="60"/>
  <c r="C15" i="60"/>
  <c r="C14" i="60"/>
  <c r="D31" i="61"/>
  <c r="C31" i="61"/>
  <c r="D30" i="61"/>
  <c r="C30" i="61"/>
  <c r="D29" i="61"/>
  <c r="C29" i="61"/>
  <c r="D28" i="61"/>
  <c r="C28" i="61"/>
  <c r="D27" i="61"/>
  <c r="C27" i="61"/>
  <c r="D26" i="61"/>
  <c r="C26" i="61"/>
  <c r="D25" i="61"/>
  <c r="C25" i="61"/>
  <c r="D24" i="61"/>
  <c r="C24" i="61"/>
  <c r="D23" i="61"/>
  <c r="C23" i="61"/>
  <c r="D22" i="61"/>
  <c r="C22" i="61"/>
  <c r="D21" i="61"/>
  <c r="C21" i="61"/>
  <c r="D20" i="61"/>
  <c r="C20" i="61"/>
  <c r="D19" i="61"/>
  <c r="C19" i="61"/>
  <c r="D18" i="61"/>
  <c r="C18" i="61"/>
  <c r="D17" i="61"/>
  <c r="C17" i="61"/>
  <c r="D16" i="61"/>
  <c r="C16" i="61"/>
  <c r="D15" i="61"/>
  <c r="C15" i="61"/>
  <c r="D14" i="61"/>
  <c r="C14" i="61"/>
  <c r="I88" i="53" l="1"/>
  <c r="H88" i="53"/>
  <c r="G88" i="53"/>
  <c r="F88" i="53"/>
  <c r="E88" i="53"/>
  <c r="D88" i="53"/>
  <c r="C88" i="53"/>
  <c r="B88" i="53"/>
  <c r="A88" i="53"/>
  <c r="I87" i="53"/>
  <c r="H87" i="53"/>
  <c r="G87" i="53"/>
  <c r="F87" i="53"/>
  <c r="E87" i="53"/>
  <c r="D87" i="53"/>
  <c r="C87" i="53"/>
  <c r="B87" i="53"/>
  <c r="A87" i="53"/>
  <c r="I86" i="53"/>
  <c r="H86" i="53"/>
  <c r="G86" i="53"/>
  <c r="F86" i="53"/>
  <c r="E86" i="53"/>
  <c r="D86" i="53"/>
  <c r="C86" i="53"/>
  <c r="B86" i="53"/>
  <c r="A86" i="53"/>
  <c r="I85" i="53"/>
  <c r="H85" i="53"/>
  <c r="G85" i="53"/>
  <c r="F85" i="53"/>
  <c r="E85" i="53"/>
  <c r="D85" i="53"/>
  <c r="C85" i="53"/>
  <c r="B85" i="53"/>
  <c r="A85" i="53"/>
  <c r="I84" i="53"/>
  <c r="H84" i="53"/>
  <c r="G84" i="53"/>
  <c r="F84" i="53"/>
  <c r="E84" i="53"/>
  <c r="D84" i="53"/>
  <c r="C84" i="53"/>
  <c r="B84" i="53"/>
  <c r="A84" i="53"/>
  <c r="I83" i="53"/>
  <c r="H83" i="53"/>
  <c r="G83" i="53"/>
  <c r="F83" i="53"/>
  <c r="E83" i="53"/>
  <c r="D83" i="53"/>
  <c r="C83" i="53"/>
  <c r="B83" i="53"/>
  <c r="A83" i="53"/>
  <c r="I82" i="53"/>
  <c r="H82" i="53"/>
  <c r="G82" i="53"/>
  <c r="F82" i="53"/>
  <c r="E82" i="53"/>
  <c r="D82" i="53"/>
  <c r="C82" i="53"/>
  <c r="B82" i="53"/>
  <c r="A82" i="53"/>
  <c r="I81" i="53"/>
  <c r="H81" i="53"/>
  <c r="G81" i="53"/>
  <c r="F81" i="53"/>
  <c r="E81" i="53"/>
  <c r="D81" i="53"/>
  <c r="C81" i="53"/>
  <c r="B81" i="53"/>
  <c r="A81" i="53"/>
  <c r="I80" i="53"/>
  <c r="H80" i="53"/>
  <c r="G80" i="53"/>
  <c r="F80" i="53"/>
  <c r="E80" i="53"/>
  <c r="D80" i="53"/>
  <c r="C80" i="53"/>
  <c r="B80" i="53"/>
  <c r="A80" i="53"/>
  <c r="I79" i="53"/>
  <c r="H79" i="53"/>
  <c r="G79" i="53"/>
  <c r="F79" i="53"/>
  <c r="E79" i="53"/>
  <c r="D79" i="53"/>
  <c r="C79" i="53"/>
  <c r="B79" i="53"/>
  <c r="A79" i="53"/>
  <c r="I78" i="53"/>
  <c r="H78" i="53"/>
  <c r="G78" i="53"/>
  <c r="F78" i="53"/>
  <c r="E78" i="53"/>
  <c r="D78" i="53"/>
  <c r="C78" i="53"/>
  <c r="B78" i="53"/>
  <c r="A78" i="53"/>
  <c r="I77" i="53"/>
  <c r="H77" i="53"/>
  <c r="G77" i="53"/>
  <c r="F77" i="53"/>
  <c r="E77" i="53"/>
  <c r="D77" i="53"/>
  <c r="C77" i="53"/>
  <c r="B77" i="53"/>
  <c r="A77" i="53"/>
  <c r="I76" i="53"/>
  <c r="H76" i="53"/>
  <c r="G76" i="53"/>
  <c r="F76" i="53"/>
  <c r="E76" i="53"/>
  <c r="D76" i="53"/>
  <c r="C76" i="53"/>
  <c r="B76" i="53"/>
  <c r="A76" i="53"/>
  <c r="I75" i="53"/>
  <c r="H75" i="53"/>
  <c r="G75" i="53"/>
  <c r="F75" i="53"/>
  <c r="E75" i="53"/>
  <c r="D75" i="53"/>
  <c r="C75" i="53"/>
  <c r="B75" i="53"/>
  <c r="A75" i="53"/>
  <c r="I74" i="53"/>
  <c r="H74" i="53"/>
  <c r="G74" i="53"/>
  <c r="F74" i="53"/>
  <c r="E74" i="53"/>
  <c r="D74" i="53"/>
  <c r="C74" i="53"/>
  <c r="B74" i="53"/>
  <c r="A74" i="53"/>
  <c r="I73" i="53"/>
  <c r="H73" i="53"/>
  <c r="G73" i="53"/>
  <c r="F73" i="53"/>
  <c r="E73" i="53"/>
  <c r="D73" i="53"/>
  <c r="C73" i="53"/>
  <c r="B73" i="53"/>
  <c r="A73" i="53"/>
  <c r="I72" i="53"/>
  <c r="H72" i="53"/>
  <c r="G72" i="53"/>
  <c r="F72" i="53"/>
  <c r="E72" i="53"/>
  <c r="D72" i="53"/>
  <c r="C72" i="53"/>
  <c r="B72" i="53"/>
  <c r="A72" i="53"/>
  <c r="I71" i="53"/>
  <c r="H71" i="53"/>
  <c r="G71" i="53"/>
  <c r="F71" i="53"/>
  <c r="E71" i="53"/>
  <c r="D71" i="53"/>
  <c r="C71" i="53"/>
  <c r="B71" i="53"/>
  <c r="A71" i="53"/>
  <c r="I70" i="53"/>
  <c r="H70" i="53"/>
  <c r="G70" i="53"/>
  <c r="F70" i="53"/>
  <c r="E70" i="53"/>
  <c r="D70" i="53"/>
  <c r="C70" i="53"/>
  <c r="B70" i="53"/>
  <c r="A70" i="53"/>
  <c r="I69" i="53"/>
  <c r="H69" i="53"/>
  <c r="G69" i="53"/>
  <c r="F69" i="53"/>
  <c r="E69" i="53"/>
  <c r="D69" i="53"/>
  <c r="C69" i="53"/>
  <c r="B69" i="53"/>
  <c r="A69" i="53"/>
  <c r="I68" i="53"/>
  <c r="H68" i="53"/>
  <c r="G68" i="53"/>
  <c r="F68" i="53"/>
  <c r="E68" i="53"/>
  <c r="D68" i="53"/>
  <c r="C68" i="53"/>
  <c r="B68" i="53"/>
  <c r="A68" i="53"/>
  <c r="I67" i="53"/>
  <c r="H67" i="53"/>
  <c r="G67" i="53"/>
  <c r="F67" i="53"/>
  <c r="E67" i="53"/>
  <c r="D67" i="53"/>
  <c r="C67" i="53"/>
  <c r="B67" i="53"/>
  <c r="A67" i="53"/>
  <c r="I66" i="53"/>
  <c r="H66" i="53"/>
  <c r="G66" i="53"/>
  <c r="F66" i="53"/>
  <c r="E66" i="53"/>
  <c r="D66" i="53"/>
  <c r="C66" i="53"/>
  <c r="B66" i="53"/>
  <c r="A66" i="53"/>
  <c r="I65" i="53"/>
  <c r="H65" i="53"/>
  <c r="G65" i="53"/>
  <c r="F65" i="53"/>
  <c r="E65" i="53"/>
  <c r="D65" i="53"/>
  <c r="C65" i="53"/>
  <c r="B65" i="53"/>
  <c r="A65" i="53"/>
  <c r="I64" i="53"/>
  <c r="H64" i="53"/>
  <c r="G64" i="53"/>
  <c r="F64" i="53"/>
  <c r="E64" i="53"/>
  <c r="D64" i="53"/>
  <c r="C64" i="53"/>
  <c r="B64" i="53"/>
  <c r="A64" i="53"/>
  <c r="I63" i="53"/>
  <c r="H63" i="53"/>
  <c r="G63" i="53"/>
  <c r="F63" i="53"/>
  <c r="E63" i="53"/>
  <c r="D63" i="53"/>
  <c r="C63" i="53"/>
  <c r="B63" i="53"/>
  <c r="A63" i="53"/>
  <c r="I62" i="53"/>
  <c r="H62" i="53"/>
  <c r="G62" i="53"/>
  <c r="F62" i="53"/>
  <c r="E62" i="53"/>
  <c r="D62" i="53"/>
  <c r="C62" i="53"/>
  <c r="B62" i="53"/>
  <c r="A62" i="53"/>
  <c r="I61" i="53"/>
  <c r="H61" i="53"/>
  <c r="G61" i="53"/>
  <c r="F61" i="53"/>
  <c r="E61" i="53"/>
  <c r="D61" i="53"/>
  <c r="C61" i="53"/>
  <c r="B61" i="53"/>
  <c r="A61" i="53"/>
  <c r="I60" i="53"/>
  <c r="H60" i="53"/>
  <c r="G60" i="53"/>
  <c r="F60" i="53"/>
  <c r="E60" i="53"/>
  <c r="D60" i="53"/>
  <c r="C60" i="53"/>
  <c r="B60" i="53"/>
  <c r="A60" i="53"/>
  <c r="I88" i="55"/>
  <c r="H88" i="55"/>
  <c r="G88" i="55"/>
  <c r="F88" i="55"/>
  <c r="E88" i="55"/>
  <c r="D88" i="55"/>
  <c r="C88" i="55"/>
  <c r="B88" i="55"/>
  <c r="A88" i="55"/>
  <c r="I87" i="55"/>
  <c r="H87" i="55"/>
  <c r="G87" i="55"/>
  <c r="F87" i="55"/>
  <c r="E87" i="55"/>
  <c r="D87" i="55"/>
  <c r="C87" i="55"/>
  <c r="B87" i="55"/>
  <c r="A87" i="55"/>
  <c r="I86" i="55"/>
  <c r="H86" i="55"/>
  <c r="G86" i="55"/>
  <c r="F86" i="55"/>
  <c r="E86" i="55"/>
  <c r="D86" i="55"/>
  <c r="C86" i="55"/>
  <c r="B86" i="55"/>
  <c r="A86" i="55"/>
  <c r="I85" i="55"/>
  <c r="H85" i="55"/>
  <c r="G85" i="55"/>
  <c r="F85" i="55"/>
  <c r="E85" i="55"/>
  <c r="D85" i="55"/>
  <c r="C85" i="55"/>
  <c r="B85" i="55"/>
  <c r="A85" i="55"/>
  <c r="I84" i="55"/>
  <c r="H84" i="55"/>
  <c r="G84" i="55"/>
  <c r="F84" i="55"/>
  <c r="E84" i="55"/>
  <c r="D84" i="55"/>
  <c r="C84" i="55"/>
  <c r="B84" i="55"/>
  <c r="A84" i="55"/>
  <c r="I83" i="55"/>
  <c r="H83" i="55"/>
  <c r="G83" i="55"/>
  <c r="F83" i="55"/>
  <c r="E83" i="55"/>
  <c r="D83" i="55"/>
  <c r="C83" i="55"/>
  <c r="B83" i="55"/>
  <c r="A83" i="55"/>
  <c r="I82" i="55"/>
  <c r="H82" i="55"/>
  <c r="G82" i="55"/>
  <c r="F82" i="55"/>
  <c r="E82" i="55"/>
  <c r="D82" i="55"/>
  <c r="C82" i="55"/>
  <c r="B82" i="55"/>
  <c r="A82" i="55"/>
  <c r="I81" i="55"/>
  <c r="H81" i="55"/>
  <c r="G81" i="55"/>
  <c r="F81" i="55"/>
  <c r="E81" i="55"/>
  <c r="D81" i="55"/>
  <c r="C81" i="55"/>
  <c r="B81" i="55"/>
  <c r="A81" i="55"/>
  <c r="I80" i="55"/>
  <c r="H80" i="55"/>
  <c r="G80" i="55"/>
  <c r="F80" i="55"/>
  <c r="E80" i="55"/>
  <c r="D80" i="55"/>
  <c r="C80" i="55"/>
  <c r="B80" i="55"/>
  <c r="A80" i="55"/>
  <c r="I79" i="55"/>
  <c r="H79" i="55"/>
  <c r="G79" i="55"/>
  <c r="F79" i="55"/>
  <c r="E79" i="55"/>
  <c r="D79" i="55"/>
  <c r="C79" i="55"/>
  <c r="B79" i="55"/>
  <c r="A79" i="55"/>
  <c r="I78" i="55"/>
  <c r="H78" i="55"/>
  <c r="G78" i="55"/>
  <c r="F78" i="55"/>
  <c r="E78" i="55"/>
  <c r="D78" i="55"/>
  <c r="C78" i="55"/>
  <c r="B78" i="55"/>
  <c r="A78" i="55"/>
  <c r="I77" i="55"/>
  <c r="H77" i="55"/>
  <c r="G77" i="55"/>
  <c r="F77" i="55"/>
  <c r="E77" i="55"/>
  <c r="D77" i="55"/>
  <c r="C77" i="55"/>
  <c r="B77" i="55"/>
  <c r="A77" i="55"/>
  <c r="I76" i="55"/>
  <c r="H76" i="55"/>
  <c r="G76" i="55"/>
  <c r="F76" i="55"/>
  <c r="E76" i="55"/>
  <c r="D76" i="55"/>
  <c r="C76" i="55"/>
  <c r="B76" i="55"/>
  <c r="A76" i="55"/>
  <c r="I75" i="55"/>
  <c r="H75" i="55"/>
  <c r="G75" i="55"/>
  <c r="F75" i="55"/>
  <c r="E75" i="55"/>
  <c r="D75" i="55"/>
  <c r="C75" i="55"/>
  <c r="B75" i="55"/>
  <c r="A75" i="55"/>
  <c r="I74" i="55"/>
  <c r="H74" i="55"/>
  <c r="G74" i="55"/>
  <c r="F74" i="55"/>
  <c r="E74" i="55"/>
  <c r="D74" i="55"/>
  <c r="C74" i="55"/>
  <c r="B74" i="55"/>
  <c r="A74" i="55"/>
  <c r="I73" i="55"/>
  <c r="H73" i="55"/>
  <c r="G73" i="55"/>
  <c r="F73" i="55"/>
  <c r="E73" i="55"/>
  <c r="D73" i="55"/>
  <c r="C73" i="55"/>
  <c r="B73" i="55"/>
  <c r="A73" i="55"/>
  <c r="I72" i="55"/>
  <c r="H72" i="55"/>
  <c r="G72" i="55"/>
  <c r="F72" i="55"/>
  <c r="E72" i="55"/>
  <c r="D72" i="55"/>
  <c r="C72" i="55"/>
  <c r="B72" i="55"/>
  <c r="A72" i="55"/>
  <c r="I71" i="55"/>
  <c r="H71" i="55"/>
  <c r="G71" i="55"/>
  <c r="F71" i="55"/>
  <c r="E71" i="55"/>
  <c r="D71" i="55"/>
  <c r="C71" i="55"/>
  <c r="B71" i="55"/>
  <c r="A71" i="55"/>
  <c r="I70" i="55"/>
  <c r="H70" i="55"/>
  <c r="G70" i="55"/>
  <c r="F70" i="55"/>
  <c r="E70" i="55"/>
  <c r="D70" i="55"/>
  <c r="C70" i="55"/>
  <c r="B70" i="55"/>
  <c r="A70" i="55"/>
  <c r="I69" i="55"/>
  <c r="H69" i="55"/>
  <c r="G69" i="55"/>
  <c r="F69" i="55"/>
  <c r="E69" i="55"/>
  <c r="D69" i="55"/>
  <c r="C69" i="55"/>
  <c r="B69" i="55"/>
  <c r="A69" i="55"/>
  <c r="I68" i="55"/>
  <c r="H68" i="55"/>
  <c r="G68" i="55"/>
  <c r="F68" i="55"/>
  <c r="E68" i="55"/>
  <c r="D68" i="55"/>
  <c r="C68" i="55"/>
  <c r="B68" i="55"/>
  <c r="A68" i="55"/>
  <c r="I67" i="55"/>
  <c r="H67" i="55"/>
  <c r="G67" i="55"/>
  <c r="F67" i="55"/>
  <c r="E67" i="55"/>
  <c r="D67" i="55"/>
  <c r="C67" i="55"/>
  <c r="B67" i="55"/>
  <c r="A67" i="55"/>
  <c r="I66" i="55"/>
  <c r="H66" i="55"/>
  <c r="G66" i="55"/>
  <c r="F66" i="55"/>
  <c r="E66" i="55"/>
  <c r="D66" i="55"/>
  <c r="C66" i="55"/>
  <c r="B66" i="55"/>
  <c r="A66" i="55"/>
  <c r="I65" i="55"/>
  <c r="H65" i="55"/>
  <c r="G65" i="55"/>
  <c r="F65" i="55"/>
  <c r="E65" i="55"/>
  <c r="D65" i="55"/>
  <c r="C65" i="55"/>
  <c r="B65" i="55"/>
  <c r="A65" i="55"/>
  <c r="I64" i="55"/>
  <c r="H64" i="55"/>
  <c r="G64" i="55"/>
  <c r="F64" i="55"/>
  <c r="E64" i="55"/>
  <c r="D64" i="55"/>
  <c r="C64" i="55"/>
  <c r="B64" i="55"/>
  <c r="A64" i="55"/>
  <c r="I63" i="55"/>
  <c r="H63" i="55"/>
  <c r="G63" i="55"/>
  <c r="F63" i="55"/>
  <c r="E63" i="55"/>
  <c r="D63" i="55"/>
  <c r="C63" i="55"/>
  <c r="B63" i="55"/>
  <c r="A63" i="55"/>
  <c r="I62" i="55"/>
  <c r="H62" i="55"/>
  <c r="G62" i="55"/>
  <c r="F62" i="55"/>
  <c r="E62" i="55"/>
  <c r="D62" i="55"/>
  <c r="C62" i="55"/>
  <c r="B62" i="55"/>
  <c r="A62" i="55"/>
  <c r="I61" i="55"/>
  <c r="H61" i="55"/>
  <c r="G61" i="55"/>
  <c r="F61" i="55"/>
  <c r="E61" i="55"/>
  <c r="D61" i="55"/>
  <c r="C61" i="55"/>
  <c r="B61" i="55"/>
  <c r="A61" i="55"/>
  <c r="I60" i="55"/>
  <c r="H60" i="55"/>
  <c r="G60" i="55"/>
  <c r="F60" i="55"/>
  <c r="E60" i="55"/>
  <c r="D60" i="55"/>
  <c r="C60" i="55"/>
  <c r="B60" i="55"/>
  <c r="A60" i="55"/>
  <c r="I88" i="57"/>
  <c r="H88" i="57"/>
  <c r="G88" i="57"/>
  <c r="F88" i="57"/>
  <c r="E88" i="57"/>
  <c r="D88" i="57"/>
  <c r="C88" i="57"/>
  <c r="B88" i="57"/>
  <c r="A88" i="57"/>
  <c r="I87" i="57"/>
  <c r="H87" i="57"/>
  <c r="G87" i="57"/>
  <c r="F87" i="57"/>
  <c r="E87" i="57"/>
  <c r="D87" i="57"/>
  <c r="C87" i="57"/>
  <c r="B87" i="57"/>
  <c r="A87" i="57"/>
  <c r="I86" i="57"/>
  <c r="H86" i="57"/>
  <c r="G86" i="57"/>
  <c r="F86" i="57"/>
  <c r="E86" i="57"/>
  <c r="D86" i="57"/>
  <c r="C86" i="57"/>
  <c r="B86" i="57"/>
  <c r="A86" i="57"/>
  <c r="I85" i="57"/>
  <c r="H85" i="57"/>
  <c r="G85" i="57"/>
  <c r="F85" i="57"/>
  <c r="E85" i="57"/>
  <c r="D85" i="57"/>
  <c r="C85" i="57"/>
  <c r="B85" i="57"/>
  <c r="A85" i="57"/>
  <c r="I84" i="57"/>
  <c r="H84" i="57"/>
  <c r="G84" i="57"/>
  <c r="F84" i="57"/>
  <c r="E84" i="57"/>
  <c r="D84" i="57"/>
  <c r="C84" i="57"/>
  <c r="B84" i="57"/>
  <c r="A84" i="57"/>
  <c r="I83" i="57"/>
  <c r="H83" i="57"/>
  <c r="G83" i="57"/>
  <c r="F83" i="57"/>
  <c r="E83" i="57"/>
  <c r="D83" i="57"/>
  <c r="C83" i="57"/>
  <c r="B83" i="57"/>
  <c r="A83" i="57"/>
  <c r="I82" i="57"/>
  <c r="H82" i="57"/>
  <c r="G82" i="57"/>
  <c r="F82" i="57"/>
  <c r="E82" i="57"/>
  <c r="D82" i="57"/>
  <c r="C82" i="57"/>
  <c r="B82" i="57"/>
  <c r="A82" i="57"/>
  <c r="I81" i="57"/>
  <c r="H81" i="57"/>
  <c r="G81" i="57"/>
  <c r="F81" i="57"/>
  <c r="E81" i="57"/>
  <c r="D81" i="57"/>
  <c r="C81" i="57"/>
  <c r="B81" i="57"/>
  <c r="A81" i="57"/>
  <c r="I80" i="57"/>
  <c r="H80" i="57"/>
  <c r="G80" i="57"/>
  <c r="F80" i="57"/>
  <c r="E80" i="57"/>
  <c r="D80" i="57"/>
  <c r="C80" i="57"/>
  <c r="B80" i="57"/>
  <c r="A80" i="57"/>
  <c r="I79" i="57"/>
  <c r="H79" i="57"/>
  <c r="G79" i="57"/>
  <c r="F79" i="57"/>
  <c r="E79" i="57"/>
  <c r="D79" i="57"/>
  <c r="C79" i="57"/>
  <c r="B79" i="57"/>
  <c r="A79" i="57"/>
  <c r="I78" i="57"/>
  <c r="H78" i="57"/>
  <c r="G78" i="57"/>
  <c r="F78" i="57"/>
  <c r="E78" i="57"/>
  <c r="D78" i="57"/>
  <c r="C78" i="57"/>
  <c r="B78" i="57"/>
  <c r="A78" i="57"/>
  <c r="I77" i="57"/>
  <c r="H77" i="57"/>
  <c r="G77" i="57"/>
  <c r="F77" i="57"/>
  <c r="E77" i="57"/>
  <c r="D77" i="57"/>
  <c r="C77" i="57"/>
  <c r="B77" i="57"/>
  <c r="A77" i="57"/>
  <c r="I76" i="57"/>
  <c r="H76" i="57"/>
  <c r="G76" i="57"/>
  <c r="F76" i="57"/>
  <c r="E76" i="57"/>
  <c r="D76" i="57"/>
  <c r="C76" i="57"/>
  <c r="B76" i="57"/>
  <c r="A76" i="57"/>
  <c r="I75" i="57"/>
  <c r="H75" i="57"/>
  <c r="G75" i="57"/>
  <c r="F75" i="57"/>
  <c r="E75" i="57"/>
  <c r="D75" i="57"/>
  <c r="C75" i="57"/>
  <c r="B75" i="57"/>
  <c r="A75" i="57"/>
  <c r="I74" i="57"/>
  <c r="H74" i="57"/>
  <c r="G74" i="57"/>
  <c r="F74" i="57"/>
  <c r="E74" i="57"/>
  <c r="D74" i="57"/>
  <c r="C74" i="57"/>
  <c r="B74" i="57"/>
  <c r="A74" i="57"/>
  <c r="I73" i="57"/>
  <c r="H73" i="57"/>
  <c r="G73" i="57"/>
  <c r="F73" i="57"/>
  <c r="E73" i="57"/>
  <c r="D73" i="57"/>
  <c r="C73" i="57"/>
  <c r="B73" i="57"/>
  <c r="A73" i="57"/>
  <c r="I72" i="57"/>
  <c r="H72" i="57"/>
  <c r="G72" i="57"/>
  <c r="F72" i="57"/>
  <c r="E72" i="57"/>
  <c r="D72" i="57"/>
  <c r="C72" i="57"/>
  <c r="B72" i="57"/>
  <c r="A72" i="57"/>
  <c r="I71" i="57"/>
  <c r="H71" i="57"/>
  <c r="G71" i="57"/>
  <c r="F71" i="57"/>
  <c r="E71" i="57"/>
  <c r="D71" i="57"/>
  <c r="C71" i="57"/>
  <c r="B71" i="57"/>
  <c r="A71" i="57"/>
  <c r="I70" i="57"/>
  <c r="H70" i="57"/>
  <c r="G70" i="57"/>
  <c r="F70" i="57"/>
  <c r="E70" i="57"/>
  <c r="D70" i="57"/>
  <c r="C70" i="57"/>
  <c r="B70" i="57"/>
  <c r="A70" i="57"/>
  <c r="I69" i="57"/>
  <c r="H69" i="57"/>
  <c r="G69" i="57"/>
  <c r="F69" i="57"/>
  <c r="E69" i="57"/>
  <c r="D69" i="57"/>
  <c r="C69" i="57"/>
  <c r="B69" i="57"/>
  <c r="A69" i="57"/>
  <c r="I68" i="57"/>
  <c r="H68" i="57"/>
  <c r="G68" i="57"/>
  <c r="F68" i="57"/>
  <c r="E68" i="57"/>
  <c r="D68" i="57"/>
  <c r="C68" i="57"/>
  <c r="B68" i="57"/>
  <c r="A68" i="57"/>
  <c r="I67" i="57"/>
  <c r="H67" i="57"/>
  <c r="G67" i="57"/>
  <c r="F67" i="57"/>
  <c r="E67" i="57"/>
  <c r="D67" i="57"/>
  <c r="C67" i="57"/>
  <c r="B67" i="57"/>
  <c r="A67" i="57"/>
  <c r="I66" i="57"/>
  <c r="H66" i="57"/>
  <c r="G66" i="57"/>
  <c r="F66" i="57"/>
  <c r="E66" i="57"/>
  <c r="D66" i="57"/>
  <c r="C66" i="57"/>
  <c r="B66" i="57"/>
  <c r="A66" i="57"/>
  <c r="I65" i="57"/>
  <c r="H65" i="57"/>
  <c r="G65" i="57"/>
  <c r="F65" i="57"/>
  <c r="E65" i="57"/>
  <c r="D65" i="57"/>
  <c r="C65" i="57"/>
  <c r="B65" i="57"/>
  <c r="A65" i="57"/>
  <c r="I64" i="57"/>
  <c r="H64" i="57"/>
  <c r="G64" i="57"/>
  <c r="F64" i="57"/>
  <c r="E64" i="57"/>
  <c r="D64" i="57"/>
  <c r="C64" i="57"/>
  <c r="B64" i="57"/>
  <c r="A64" i="57"/>
  <c r="I63" i="57"/>
  <c r="H63" i="57"/>
  <c r="G63" i="57"/>
  <c r="F63" i="57"/>
  <c r="E63" i="57"/>
  <c r="D63" i="57"/>
  <c r="C63" i="57"/>
  <c r="B63" i="57"/>
  <c r="A63" i="57"/>
  <c r="I62" i="57"/>
  <c r="H62" i="57"/>
  <c r="G62" i="57"/>
  <c r="F62" i="57"/>
  <c r="E62" i="57"/>
  <c r="D62" i="57"/>
  <c r="C62" i="57"/>
  <c r="B62" i="57"/>
  <c r="A62" i="57"/>
  <c r="I61" i="57"/>
  <c r="H61" i="57"/>
  <c r="G61" i="57"/>
  <c r="F61" i="57"/>
  <c r="E61" i="57"/>
  <c r="D61" i="57"/>
  <c r="C61" i="57"/>
  <c r="B61" i="57"/>
  <c r="A61" i="57"/>
  <c r="I60" i="57"/>
  <c r="H60" i="57"/>
  <c r="G60" i="57"/>
  <c r="F60" i="57"/>
  <c r="E60" i="57"/>
  <c r="D60" i="57"/>
  <c r="C60" i="57"/>
  <c r="B60" i="57"/>
  <c r="A60" i="57"/>
  <c r="I88" i="40"/>
  <c r="H88" i="40"/>
  <c r="G88" i="40"/>
  <c r="F88" i="40"/>
  <c r="E88" i="40"/>
  <c r="D88" i="40"/>
  <c r="C88" i="40"/>
  <c r="B88" i="40"/>
  <c r="A88" i="40"/>
  <c r="I87" i="40"/>
  <c r="H87" i="40"/>
  <c r="G87" i="40"/>
  <c r="F87" i="40"/>
  <c r="E87" i="40"/>
  <c r="D87" i="40"/>
  <c r="C87" i="40"/>
  <c r="B87" i="40"/>
  <c r="A87" i="40"/>
  <c r="I86" i="40"/>
  <c r="H86" i="40"/>
  <c r="G86" i="40"/>
  <c r="F86" i="40"/>
  <c r="E86" i="40"/>
  <c r="D86" i="40"/>
  <c r="C86" i="40"/>
  <c r="B86" i="40"/>
  <c r="A86" i="40"/>
  <c r="I85" i="40"/>
  <c r="H85" i="40"/>
  <c r="G85" i="40"/>
  <c r="F85" i="40"/>
  <c r="E85" i="40"/>
  <c r="D85" i="40"/>
  <c r="C85" i="40"/>
  <c r="B85" i="40"/>
  <c r="A85" i="40"/>
  <c r="I84" i="40"/>
  <c r="H84" i="40"/>
  <c r="G84" i="40"/>
  <c r="F84" i="40"/>
  <c r="E84" i="40"/>
  <c r="D84" i="40"/>
  <c r="C84" i="40"/>
  <c r="B84" i="40"/>
  <c r="A84" i="40"/>
  <c r="I83" i="40"/>
  <c r="H83" i="40"/>
  <c r="G83" i="40"/>
  <c r="F83" i="40"/>
  <c r="E83" i="40"/>
  <c r="D83" i="40"/>
  <c r="C83" i="40"/>
  <c r="B83" i="40"/>
  <c r="A83" i="40"/>
  <c r="I82" i="40"/>
  <c r="H82" i="40"/>
  <c r="G82" i="40"/>
  <c r="F82" i="40"/>
  <c r="E82" i="40"/>
  <c r="D82" i="40"/>
  <c r="C82" i="40"/>
  <c r="B82" i="40"/>
  <c r="A82" i="40"/>
  <c r="I81" i="40"/>
  <c r="H81" i="40"/>
  <c r="G81" i="40"/>
  <c r="F81" i="40"/>
  <c r="E81" i="40"/>
  <c r="D81" i="40"/>
  <c r="C81" i="40"/>
  <c r="B81" i="40"/>
  <c r="A81" i="40"/>
  <c r="I80" i="40"/>
  <c r="H80" i="40"/>
  <c r="G80" i="40"/>
  <c r="F80" i="40"/>
  <c r="E80" i="40"/>
  <c r="D80" i="40"/>
  <c r="C80" i="40"/>
  <c r="B80" i="40"/>
  <c r="A80" i="40"/>
  <c r="I79" i="40"/>
  <c r="H79" i="40"/>
  <c r="G79" i="40"/>
  <c r="F79" i="40"/>
  <c r="E79" i="40"/>
  <c r="D79" i="40"/>
  <c r="C79" i="40"/>
  <c r="B79" i="40"/>
  <c r="A79" i="40"/>
  <c r="I78" i="40"/>
  <c r="H78" i="40"/>
  <c r="G78" i="40"/>
  <c r="F78" i="40"/>
  <c r="E78" i="40"/>
  <c r="D78" i="40"/>
  <c r="C78" i="40"/>
  <c r="B78" i="40"/>
  <c r="A78" i="40"/>
  <c r="I77" i="40"/>
  <c r="H77" i="40"/>
  <c r="G77" i="40"/>
  <c r="F77" i="40"/>
  <c r="E77" i="40"/>
  <c r="D77" i="40"/>
  <c r="C77" i="40"/>
  <c r="B77" i="40"/>
  <c r="A77" i="40"/>
  <c r="I76" i="40"/>
  <c r="H76" i="40"/>
  <c r="G76" i="40"/>
  <c r="F76" i="40"/>
  <c r="E76" i="40"/>
  <c r="D76" i="40"/>
  <c r="C76" i="40"/>
  <c r="B76" i="40"/>
  <c r="A76" i="40"/>
  <c r="I75" i="40"/>
  <c r="H75" i="40"/>
  <c r="G75" i="40"/>
  <c r="F75" i="40"/>
  <c r="E75" i="40"/>
  <c r="D75" i="40"/>
  <c r="C75" i="40"/>
  <c r="B75" i="40"/>
  <c r="A75" i="40"/>
  <c r="I74" i="40"/>
  <c r="H74" i="40"/>
  <c r="G74" i="40"/>
  <c r="F74" i="40"/>
  <c r="E74" i="40"/>
  <c r="D74" i="40"/>
  <c r="C74" i="40"/>
  <c r="B74" i="40"/>
  <c r="A74" i="40"/>
  <c r="I73" i="40"/>
  <c r="H73" i="40"/>
  <c r="G73" i="40"/>
  <c r="F73" i="40"/>
  <c r="E73" i="40"/>
  <c r="D73" i="40"/>
  <c r="C73" i="40"/>
  <c r="B73" i="40"/>
  <c r="A73" i="40"/>
  <c r="I72" i="40"/>
  <c r="H72" i="40"/>
  <c r="G72" i="40"/>
  <c r="F72" i="40"/>
  <c r="E72" i="40"/>
  <c r="D72" i="40"/>
  <c r="C72" i="40"/>
  <c r="B72" i="40"/>
  <c r="A72" i="40"/>
  <c r="I71" i="40"/>
  <c r="H71" i="40"/>
  <c r="G71" i="40"/>
  <c r="F71" i="40"/>
  <c r="E71" i="40"/>
  <c r="D71" i="40"/>
  <c r="C71" i="40"/>
  <c r="B71" i="40"/>
  <c r="A71" i="40"/>
  <c r="I70" i="40"/>
  <c r="H70" i="40"/>
  <c r="G70" i="40"/>
  <c r="F70" i="40"/>
  <c r="E70" i="40"/>
  <c r="D70" i="40"/>
  <c r="C70" i="40"/>
  <c r="B70" i="40"/>
  <c r="A70" i="40"/>
  <c r="I69" i="40"/>
  <c r="H69" i="40"/>
  <c r="G69" i="40"/>
  <c r="F69" i="40"/>
  <c r="E69" i="40"/>
  <c r="D69" i="40"/>
  <c r="C69" i="40"/>
  <c r="B69" i="40"/>
  <c r="A69" i="40"/>
  <c r="I68" i="40"/>
  <c r="H68" i="40"/>
  <c r="G68" i="40"/>
  <c r="F68" i="40"/>
  <c r="E68" i="40"/>
  <c r="D68" i="40"/>
  <c r="C68" i="40"/>
  <c r="B68" i="40"/>
  <c r="A68" i="40"/>
  <c r="I67" i="40"/>
  <c r="H67" i="40"/>
  <c r="G67" i="40"/>
  <c r="F67" i="40"/>
  <c r="E67" i="40"/>
  <c r="D67" i="40"/>
  <c r="C67" i="40"/>
  <c r="B67" i="40"/>
  <c r="A67" i="40"/>
  <c r="I66" i="40"/>
  <c r="H66" i="40"/>
  <c r="G66" i="40"/>
  <c r="F66" i="40"/>
  <c r="E66" i="40"/>
  <c r="D66" i="40"/>
  <c r="C66" i="40"/>
  <c r="B66" i="40"/>
  <c r="A66" i="40"/>
  <c r="I65" i="40"/>
  <c r="H65" i="40"/>
  <c r="G65" i="40"/>
  <c r="F65" i="40"/>
  <c r="E65" i="40"/>
  <c r="D65" i="40"/>
  <c r="C65" i="40"/>
  <c r="B65" i="40"/>
  <c r="A65" i="40"/>
  <c r="I64" i="40"/>
  <c r="H64" i="40"/>
  <c r="G64" i="40"/>
  <c r="F64" i="40"/>
  <c r="E64" i="40"/>
  <c r="D64" i="40"/>
  <c r="C64" i="40"/>
  <c r="B64" i="40"/>
  <c r="A64" i="40"/>
  <c r="I63" i="40"/>
  <c r="H63" i="40"/>
  <c r="G63" i="40"/>
  <c r="F63" i="40"/>
  <c r="E63" i="40"/>
  <c r="D63" i="40"/>
  <c r="C63" i="40"/>
  <c r="B63" i="40"/>
  <c r="A63" i="40"/>
  <c r="I62" i="40"/>
  <c r="H62" i="40"/>
  <c r="G62" i="40"/>
  <c r="F62" i="40"/>
  <c r="E62" i="40"/>
  <c r="D62" i="40"/>
  <c r="C62" i="40"/>
  <c r="B62" i="40"/>
  <c r="A62" i="40"/>
  <c r="I61" i="40"/>
  <c r="H61" i="40"/>
  <c r="G61" i="40"/>
  <c r="F61" i="40"/>
  <c r="E61" i="40"/>
  <c r="D61" i="40"/>
  <c r="C61" i="40"/>
  <c r="B61" i="40"/>
  <c r="A61" i="40"/>
  <c r="I60" i="40"/>
  <c r="H60" i="40"/>
  <c r="G60" i="40"/>
  <c r="F60" i="40"/>
  <c r="E60" i="40"/>
  <c r="D60" i="40"/>
  <c r="C60" i="40"/>
  <c r="B60" i="40"/>
  <c r="A60" i="40"/>
  <c r="I88" i="59"/>
  <c r="H88" i="59"/>
  <c r="G88" i="59"/>
  <c r="F88" i="59"/>
  <c r="E88" i="59"/>
  <c r="D88" i="59"/>
  <c r="C88" i="59"/>
  <c r="B88" i="59"/>
  <c r="A88" i="59"/>
  <c r="I87" i="59"/>
  <c r="H87" i="59"/>
  <c r="G87" i="59"/>
  <c r="F87" i="59"/>
  <c r="E87" i="59"/>
  <c r="D87" i="59"/>
  <c r="C87" i="59"/>
  <c r="B87" i="59"/>
  <c r="A87" i="59"/>
  <c r="I86" i="59"/>
  <c r="H86" i="59"/>
  <c r="G86" i="59"/>
  <c r="F86" i="59"/>
  <c r="E86" i="59"/>
  <c r="D86" i="59"/>
  <c r="C86" i="59"/>
  <c r="B86" i="59"/>
  <c r="A86" i="59"/>
  <c r="I85" i="59"/>
  <c r="H85" i="59"/>
  <c r="G85" i="59"/>
  <c r="F85" i="59"/>
  <c r="E85" i="59"/>
  <c r="D85" i="59"/>
  <c r="C85" i="59"/>
  <c r="B85" i="59"/>
  <c r="A85" i="59"/>
  <c r="I84" i="59"/>
  <c r="H84" i="59"/>
  <c r="G84" i="59"/>
  <c r="F84" i="59"/>
  <c r="E84" i="59"/>
  <c r="D84" i="59"/>
  <c r="C84" i="59"/>
  <c r="B84" i="59"/>
  <c r="A84" i="59"/>
  <c r="I83" i="59"/>
  <c r="H83" i="59"/>
  <c r="G83" i="59"/>
  <c r="F83" i="59"/>
  <c r="E83" i="59"/>
  <c r="D83" i="59"/>
  <c r="C83" i="59"/>
  <c r="B83" i="59"/>
  <c r="A83" i="59"/>
  <c r="I82" i="59"/>
  <c r="H82" i="59"/>
  <c r="G82" i="59"/>
  <c r="F82" i="59"/>
  <c r="E82" i="59"/>
  <c r="D82" i="59"/>
  <c r="C82" i="59"/>
  <c r="B82" i="59"/>
  <c r="A82" i="59"/>
  <c r="I81" i="59"/>
  <c r="H81" i="59"/>
  <c r="G81" i="59"/>
  <c r="F81" i="59"/>
  <c r="E81" i="59"/>
  <c r="D81" i="59"/>
  <c r="C81" i="59"/>
  <c r="B81" i="59"/>
  <c r="A81" i="59"/>
  <c r="I80" i="59"/>
  <c r="H80" i="59"/>
  <c r="G80" i="59"/>
  <c r="F80" i="59"/>
  <c r="E80" i="59"/>
  <c r="D80" i="59"/>
  <c r="C80" i="59"/>
  <c r="B80" i="59"/>
  <c r="A80" i="59"/>
  <c r="I79" i="59"/>
  <c r="H79" i="59"/>
  <c r="G79" i="59"/>
  <c r="F79" i="59"/>
  <c r="E79" i="59"/>
  <c r="D79" i="59"/>
  <c r="C79" i="59"/>
  <c r="B79" i="59"/>
  <c r="A79" i="59"/>
  <c r="I78" i="59"/>
  <c r="H78" i="59"/>
  <c r="G78" i="59"/>
  <c r="F78" i="59"/>
  <c r="E78" i="59"/>
  <c r="D78" i="59"/>
  <c r="C78" i="59"/>
  <c r="B78" i="59"/>
  <c r="A78" i="59"/>
  <c r="I77" i="59"/>
  <c r="H77" i="59"/>
  <c r="G77" i="59"/>
  <c r="F77" i="59"/>
  <c r="E77" i="59"/>
  <c r="D77" i="59"/>
  <c r="C77" i="59"/>
  <c r="B77" i="59"/>
  <c r="A77" i="59"/>
  <c r="I76" i="59"/>
  <c r="H76" i="59"/>
  <c r="G76" i="59"/>
  <c r="F76" i="59"/>
  <c r="E76" i="59"/>
  <c r="D76" i="59"/>
  <c r="C76" i="59"/>
  <c r="B76" i="59"/>
  <c r="A76" i="59"/>
  <c r="I75" i="59"/>
  <c r="H75" i="59"/>
  <c r="G75" i="59"/>
  <c r="F75" i="59"/>
  <c r="E75" i="59"/>
  <c r="D75" i="59"/>
  <c r="C75" i="59"/>
  <c r="B75" i="59"/>
  <c r="A75" i="59"/>
  <c r="I74" i="59"/>
  <c r="H74" i="59"/>
  <c r="G74" i="59"/>
  <c r="F74" i="59"/>
  <c r="E74" i="59"/>
  <c r="D74" i="59"/>
  <c r="C74" i="59"/>
  <c r="B74" i="59"/>
  <c r="A74" i="59"/>
  <c r="I73" i="59"/>
  <c r="H73" i="59"/>
  <c r="G73" i="59"/>
  <c r="F73" i="59"/>
  <c r="E73" i="59"/>
  <c r="D73" i="59"/>
  <c r="C73" i="59"/>
  <c r="B73" i="59"/>
  <c r="A73" i="59"/>
  <c r="I72" i="59"/>
  <c r="H72" i="59"/>
  <c r="G72" i="59"/>
  <c r="F72" i="59"/>
  <c r="E72" i="59"/>
  <c r="D72" i="59"/>
  <c r="C72" i="59"/>
  <c r="B72" i="59"/>
  <c r="A72" i="59"/>
  <c r="I71" i="59"/>
  <c r="H71" i="59"/>
  <c r="G71" i="59"/>
  <c r="F71" i="59"/>
  <c r="E71" i="59"/>
  <c r="D71" i="59"/>
  <c r="C71" i="59"/>
  <c r="B71" i="59"/>
  <c r="A71" i="59"/>
  <c r="I70" i="59"/>
  <c r="H70" i="59"/>
  <c r="G70" i="59"/>
  <c r="F70" i="59"/>
  <c r="E70" i="59"/>
  <c r="D70" i="59"/>
  <c r="C70" i="59"/>
  <c r="B70" i="59"/>
  <c r="A70" i="59"/>
  <c r="I69" i="59"/>
  <c r="H69" i="59"/>
  <c r="G69" i="59"/>
  <c r="F69" i="59"/>
  <c r="E69" i="59"/>
  <c r="D69" i="59"/>
  <c r="C69" i="59"/>
  <c r="B69" i="59"/>
  <c r="A69" i="59"/>
  <c r="I68" i="59"/>
  <c r="H68" i="59"/>
  <c r="G68" i="59"/>
  <c r="F68" i="59"/>
  <c r="E68" i="59"/>
  <c r="D68" i="59"/>
  <c r="C68" i="59"/>
  <c r="B68" i="59"/>
  <c r="A68" i="59"/>
  <c r="I67" i="59"/>
  <c r="H67" i="59"/>
  <c r="G67" i="59"/>
  <c r="F67" i="59"/>
  <c r="E67" i="59"/>
  <c r="D67" i="59"/>
  <c r="C67" i="59"/>
  <c r="B67" i="59"/>
  <c r="A67" i="59"/>
  <c r="I66" i="59"/>
  <c r="H66" i="59"/>
  <c r="G66" i="59"/>
  <c r="F66" i="59"/>
  <c r="E66" i="59"/>
  <c r="D66" i="59"/>
  <c r="C66" i="59"/>
  <c r="B66" i="59"/>
  <c r="A66" i="59"/>
  <c r="I65" i="59"/>
  <c r="H65" i="59"/>
  <c r="G65" i="59"/>
  <c r="F65" i="59"/>
  <c r="E65" i="59"/>
  <c r="D65" i="59"/>
  <c r="C65" i="59"/>
  <c r="B65" i="59"/>
  <c r="A65" i="59"/>
  <c r="I64" i="59"/>
  <c r="H64" i="59"/>
  <c r="G64" i="59"/>
  <c r="F64" i="59"/>
  <c r="E64" i="59"/>
  <c r="D64" i="59"/>
  <c r="C64" i="59"/>
  <c r="B64" i="59"/>
  <c r="A64" i="59"/>
  <c r="I63" i="59"/>
  <c r="H63" i="59"/>
  <c r="G63" i="59"/>
  <c r="F63" i="59"/>
  <c r="E63" i="59"/>
  <c r="D63" i="59"/>
  <c r="C63" i="59"/>
  <c r="B63" i="59"/>
  <c r="A63" i="59"/>
  <c r="I62" i="59"/>
  <c r="H62" i="59"/>
  <c r="G62" i="59"/>
  <c r="F62" i="59"/>
  <c r="E62" i="59"/>
  <c r="D62" i="59"/>
  <c r="C62" i="59"/>
  <c r="B62" i="59"/>
  <c r="A62" i="59"/>
  <c r="I61" i="59"/>
  <c r="H61" i="59"/>
  <c r="G61" i="59"/>
  <c r="F61" i="59"/>
  <c r="E61" i="59"/>
  <c r="D61" i="59"/>
  <c r="C61" i="59"/>
  <c r="B61" i="59"/>
  <c r="A61" i="59"/>
  <c r="I60" i="59"/>
  <c r="H60" i="59"/>
  <c r="G60" i="59"/>
  <c r="F60" i="59"/>
  <c r="E60" i="59"/>
  <c r="D60" i="59"/>
  <c r="C60" i="59"/>
  <c r="B60" i="59"/>
  <c r="A60" i="59"/>
  <c r="I88" i="61"/>
  <c r="H88" i="61"/>
  <c r="G88" i="61"/>
  <c r="F88" i="61"/>
  <c r="E88" i="61"/>
  <c r="D88" i="61"/>
  <c r="C88" i="61"/>
  <c r="B88" i="61"/>
  <c r="A88" i="61"/>
  <c r="I87" i="61"/>
  <c r="H87" i="61"/>
  <c r="G87" i="61"/>
  <c r="F87" i="61"/>
  <c r="E87" i="61"/>
  <c r="D87" i="61"/>
  <c r="C87" i="61"/>
  <c r="B87" i="61"/>
  <c r="A87" i="61"/>
  <c r="I86" i="61"/>
  <c r="H86" i="61"/>
  <c r="G86" i="61"/>
  <c r="F86" i="61"/>
  <c r="E86" i="61"/>
  <c r="D86" i="61"/>
  <c r="C86" i="61"/>
  <c r="B86" i="61"/>
  <c r="A86" i="61"/>
  <c r="I85" i="61"/>
  <c r="H85" i="61"/>
  <c r="G85" i="61"/>
  <c r="F85" i="61"/>
  <c r="E85" i="61"/>
  <c r="D85" i="61"/>
  <c r="C85" i="61"/>
  <c r="B85" i="61"/>
  <c r="A85" i="61"/>
  <c r="I84" i="61"/>
  <c r="H84" i="61"/>
  <c r="G84" i="61"/>
  <c r="F84" i="61"/>
  <c r="E84" i="61"/>
  <c r="D84" i="61"/>
  <c r="C84" i="61"/>
  <c r="B84" i="61"/>
  <c r="A84" i="61"/>
  <c r="I83" i="61"/>
  <c r="H83" i="61"/>
  <c r="G83" i="61"/>
  <c r="F83" i="61"/>
  <c r="E83" i="61"/>
  <c r="D83" i="61"/>
  <c r="C83" i="61"/>
  <c r="B83" i="61"/>
  <c r="A83" i="61"/>
  <c r="I82" i="61"/>
  <c r="H82" i="61"/>
  <c r="G82" i="61"/>
  <c r="F82" i="61"/>
  <c r="E82" i="61"/>
  <c r="D82" i="61"/>
  <c r="C82" i="61"/>
  <c r="B82" i="61"/>
  <c r="A82" i="61"/>
  <c r="I81" i="61"/>
  <c r="H81" i="61"/>
  <c r="G81" i="61"/>
  <c r="F81" i="61"/>
  <c r="E81" i="61"/>
  <c r="D81" i="61"/>
  <c r="C81" i="61"/>
  <c r="B81" i="61"/>
  <c r="A81" i="61"/>
  <c r="I80" i="61"/>
  <c r="H80" i="61"/>
  <c r="G80" i="61"/>
  <c r="F80" i="61"/>
  <c r="E80" i="61"/>
  <c r="D80" i="61"/>
  <c r="C80" i="61"/>
  <c r="B80" i="61"/>
  <c r="A80" i="61"/>
  <c r="I79" i="61"/>
  <c r="H79" i="61"/>
  <c r="G79" i="61"/>
  <c r="F79" i="61"/>
  <c r="E79" i="61"/>
  <c r="D79" i="61"/>
  <c r="C79" i="61"/>
  <c r="B79" i="61"/>
  <c r="A79" i="61"/>
  <c r="I78" i="61"/>
  <c r="H78" i="61"/>
  <c r="G78" i="61"/>
  <c r="F78" i="61"/>
  <c r="E78" i="61"/>
  <c r="D78" i="61"/>
  <c r="C78" i="61"/>
  <c r="B78" i="61"/>
  <c r="A78" i="61"/>
  <c r="I77" i="61"/>
  <c r="H77" i="61"/>
  <c r="G77" i="61"/>
  <c r="F77" i="61"/>
  <c r="E77" i="61"/>
  <c r="D77" i="61"/>
  <c r="C77" i="61"/>
  <c r="B77" i="61"/>
  <c r="A77" i="61"/>
  <c r="I76" i="61"/>
  <c r="H76" i="61"/>
  <c r="G76" i="61"/>
  <c r="F76" i="61"/>
  <c r="E76" i="61"/>
  <c r="D76" i="61"/>
  <c r="C76" i="61"/>
  <c r="B76" i="61"/>
  <c r="A76" i="61"/>
  <c r="I75" i="61"/>
  <c r="H75" i="61"/>
  <c r="G75" i="61"/>
  <c r="F75" i="61"/>
  <c r="E75" i="61"/>
  <c r="D75" i="61"/>
  <c r="C75" i="61"/>
  <c r="B75" i="61"/>
  <c r="A75" i="61"/>
  <c r="I74" i="61"/>
  <c r="H74" i="61"/>
  <c r="G74" i="61"/>
  <c r="F74" i="61"/>
  <c r="E74" i="61"/>
  <c r="D74" i="61"/>
  <c r="C74" i="61"/>
  <c r="B74" i="61"/>
  <c r="A74" i="61"/>
  <c r="I73" i="61"/>
  <c r="H73" i="61"/>
  <c r="G73" i="61"/>
  <c r="F73" i="61"/>
  <c r="E73" i="61"/>
  <c r="D73" i="61"/>
  <c r="C73" i="61"/>
  <c r="B73" i="61"/>
  <c r="A73" i="61"/>
  <c r="I72" i="61"/>
  <c r="H72" i="61"/>
  <c r="G72" i="61"/>
  <c r="F72" i="61"/>
  <c r="E72" i="61"/>
  <c r="D72" i="61"/>
  <c r="C72" i="61"/>
  <c r="B72" i="61"/>
  <c r="A72" i="61"/>
  <c r="I71" i="61"/>
  <c r="H71" i="61"/>
  <c r="G71" i="61"/>
  <c r="F71" i="61"/>
  <c r="E71" i="61"/>
  <c r="D71" i="61"/>
  <c r="C71" i="61"/>
  <c r="B71" i="61"/>
  <c r="A71" i="61"/>
  <c r="I70" i="61"/>
  <c r="H70" i="61"/>
  <c r="G70" i="61"/>
  <c r="F70" i="61"/>
  <c r="E70" i="61"/>
  <c r="D70" i="61"/>
  <c r="C70" i="61"/>
  <c r="B70" i="61"/>
  <c r="A70" i="61"/>
  <c r="I69" i="61"/>
  <c r="H69" i="61"/>
  <c r="G69" i="61"/>
  <c r="F69" i="61"/>
  <c r="E69" i="61"/>
  <c r="D69" i="61"/>
  <c r="C69" i="61"/>
  <c r="B69" i="61"/>
  <c r="A69" i="61"/>
  <c r="I68" i="61"/>
  <c r="H68" i="61"/>
  <c r="G68" i="61"/>
  <c r="F68" i="61"/>
  <c r="E68" i="61"/>
  <c r="D68" i="61"/>
  <c r="C68" i="61"/>
  <c r="B68" i="61"/>
  <c r="A68" i="61"/>
  <c r="I67" i="61"/>
  <c r="H67" i="61"/>
  <c r="G67" i="61"/>
  <c r="F67" i="61"/>
  <c r="E67" i="61"/>
  <c r="D67" i="61"/>
  <c r="C67" i="61"/>
  <c r="B67" i="61"/>
  <c r="A67" i="61"/>
  <c r="I66" i="61"/>
  <c r="H66" i="61"/>
  <c r="G66" i="61"/>
  <c r="F66" i="61"/>
  <c r="E66" i="61"/>
  <c r="D66" i="61"/>
  <c r="C66" i="61"/>
  <c r="B66" i="61"/>
  <c r="A66" i="61"/>
  <c r="I65" i="61"/>
  <c r="H65" i="61"/>
  <c r="G65" i="61"/>
  <c r="F65" i="61"/>
  <c r="E65" i="61"/>
  <c r="D65" i="61"/>
  <c r="C65" i="61"/>
  <c r="B65" i="61"/>
  <c r="A65" i="61"/>
  <c r="I64" i="61"/>
  <c r="H64" i="61"/>
  <c r="G64" i="61"/>
  <c r="F64" i="61"/>
  <c r="E64" i="61"/>
  <c r="D64" i="61"/>
  <c r="C64" i="61"/>
  <c r="B64" i="61"/>
  <c r="A64" i="61"/>
  <c r="I63" i="61"/>
  <c r="H63" i="61"/>
  <c r="G63" i="61"/>
  <c r="F63" i="61"/>
  <c r="E63" i="61"/>
  <c r="D63" i="61"/>
  <c r="C63" i="61"/>
  <c r="B63" i="61"/>
  <c r="A63" i="61"/>
  <c r="I62" i="61"/>
  <c r="H62" i="61"/>
  <c r="G62" i="61"/>
  <c r="F62" i="61"/>
  <c r="E62" i="61"/>
  <c r="D62" i="61"/>
  <c r="C62" i="61"/>
  <c r="B62" i="61"/>
  <c r="A62" i="61"/>
  <c r="I61" i="61"/>
  <c r="H61" i="61"/>
  <c r="G61" i="61"/>
  <c r="F61" i="61"/>
  <c r="E61" i="61"/>
  <c r="D61" i="61"/>
  <c r="C61" i="61"/>
  <c r="B61" i="61"/>
  <c r="A61" i="61"/>
  <c r="I60" i="61"/>
  <c r="H60" i="61"/>
  <c r="G60" i="61"/>
  <c r="F60" i="61"/>
  <c r="E60" i="61"/>
  <c r="D60" i="61"/>
  <c r="C60" i="61"/>
  <c r="B60" i="61"/>
  <c r="A60" i="61"/>
  <c r="I88" i="51"/>
  <c r="H88" i="51"/>
  <c r="G88" i="51"/>
  <c r="F88" i="51"/>
  <c r="E88" i="51"/>
  <c r="D88" i="51"/>
  <c r="C88" i="51"/>
  <c r="B88" i="51"/>
  <c r="A88" i="51"/>
  <c r="I87" i="51"/>
  <c r="H87" i="51"/>
  <c r="G87" i="51"/>
  <c r="F87" i="51"/>
  <c r="E87" i="51"/>
  <c r="D87" i="51"/>
  <c r="C87" i="51"/>
  <c r="B87" i="51"/>
  <c r="A87" i="51"/>
  <c r="I86" i="51"/>
  <c r="H86" i="51"/>
  <c r="G86" i="51"/>
  <c r="F86" i="51"/>
  <c r="E86" i="51"/>
  <c r="D86" i="51"/>
  <c r="C86" i="51"/>
  <c r="B86" i="51"/>
  <c r="A86" i="51"/>
  <c r="I85" i="51"/>
  <c r="H85" i="51"/>
  <c r="G85" i="51"/>
  <c r="F85" i="51"/>
  <c r="E85" i="51"/>
  <c r="D85" i="51"/>
  <c r="C85" i="51"/>
  <c r="B85" i="51"/>
  <c r="A85" i="51"/>
  <c r="I84" i="51"/>
  <c r="H84" i="51"/>
  <c r="G84" i="51"/>
  <c r="F84" i="51"/>
  <c r="E84" i="51"/>
  <c r="D84" i="51"/>
  <c r="C84" i="51"/>
  <c r="B84" i="51"/>
  <c r="A84" i="51"/>
  <c r="I83" i="51"/>
  <c r="H83" i="51"/>
  <c r="G83" i="51"/>
  <c r="F83" i="51"/>
  <c r="E83" i="51"/>
  <c r="D83" i="51"/>
  <c r="C83" i="51"/>
  <c r="B83" i="51"/>
  <c r="A83" i="51"/>
  <c r="I82" i="51"/>
  <c r="H82" i="51"/>
  <c r="G82" i="51"/>
  <c r="F82" i="51"/>
  <c r="E82" i="51"/>
  <c r="D82" i="51"/>
  <c r="C82" i="51"/>
  <c r="B82" i="51"/>
  <c r="A82" i="51"/>
  <c r="I81" i="51"/>
  <c r="H81" i="51"/>
  <c r="G81" i="51"/>
  <c r="F81" i="51"/>
  <c r="E81" i="51"/>
  <c r="D81" i="51"/>
  <c r="C81" i="51"/>
  <c r="B81" i="51"/>
  <c r="A81" i="51"/>
  <c r="I80" i="51"/>
  <c r="H80" i="51"/>
  <c r="G80" i="51"/>
  <c r="F80" i="51"/>
  <c r="E80" i="51"/>
  <c r="D80" i="51"/>
  <c r="C80" i="51"/>
  <c r="B80" i="51"/>
  <c r="A80" i="51"/>
  <c r="I79" i="51"/>
  <c r="H79" i="51"/>
  <c r="G79" i="51"/>
  <c r="F79" i="51"/>
  <c r="E79" i="51"/>
  <c r="D79" i="51"/>
  <c r="C79" i="51"/>
  <c r="B79" i="51"/>
  <c r="A79" i="51"/>
  <c r="I78" i="51"/>
  <c r="H78" i="51"/>
  <c r="G78" i="51"/>
  <c r="F78" i="51"/>
  <c r="E78" i="51"/>
  <c r="D78" i="51"/>
  <c r="C78" i="51"/>
  <c r="B78" i="51"/>
  <c r="A78" i="51"/>
  <c r="I77" i="51"/>
  <c r="H77" i="51"/>
  <c r="G77" i="51"/>
  <c r="F77" i="51"/>
  <c r="E77" i="51"/>
  <c r="D77" i="51"/>
  <c r="C77" i="51"/>
  <c r="B77" i="51"/>
  <c r="A77" i="51"/>
  <c r="I76" i="51"/>
  <c r="H76" i="51"/>
  <c r="G76" i="51"/>
  <c r="F76" i="51"/>
  <c r="E76" i="51"/>
  <c r="D76" i="51"/>
  <c r="C76" i="51"/>
  <c r="B76" i="51"/>
  <c r="A76" i="51"/>
  <c r="I75" i="51"/>
  <c r="H75" i="51"/>
  <c r="G75" i="51"/>
  <c r="F75" i="51"/>
  <c r="E75" i="51"/>
  <c r="D75" i="51"/>
  <c r="C75" i="51"/>
  <c r="B75" i="51"/>
  <c r="A75" i="51"/>
  <c r="I74" i="51"/>
  <c r="H74" i="51"/>
  <c r="G74" i="51"/>
  <c r="F74" i="51"/>
  <c r="E74" i="51"/>
  <c r="D74" i="51"/>
  <c r="C74" i="51"/>
  <c r="B74" i="51"/>
  <c r="A74" i="51"/>
  <c r="I73" i="51"/>
  <c r="H73" i="51"/>
  <c r="G73" i="51"/>
  <c r="F73" i="51"/>
  <c r="E73" i="51"/>
  <c r="D73" i="51"/>
  <c r="C73" i="51"/>
  <c r="B73" i="51"/>
  <c r="A73" i="51"/>
  <c r="I72" i="51"/>
  <c r="H72" i="51"/>
  <c r="G72" i="51"/>
  <c r="F72" i="51"/>
  <c r="E72" i="51"/>
  <c r="D72" i="51"/>
  <c r="C72" i="51"/>
  <c r="B72" i="51"/>
  <c r="A72" i="51"/>
  <c r="I71" i="51"/>
  <c r="H71" i="51"/>
  <c r="G71" i="51"/>
  <c r="F71" i="51"/>
  <c r="E71" i="51"/>
  <c r="D71" i="51"/>
  <c r="C71" i="51"/>
  <c r="B71" i="51"/>
  <c r="A71" i="51"/>
  <c r="I70" i="51"/>
  <c r="H70" i="51"/>
  <c r="G70" i="51"/>
  <c r="F70" i="51"/>
  <c r="E70" i="51"/>
  <c r="D70" i="51"/>
  <c r="C70" i="51"/>
  <c r="B70" i="51"/>
  <c r="A70" i="51"/>
  <c r="I69" i="51"/>
  <c r="H69" i="51"/>
  <c r="G69" i="51"/>
  <c r="F69" i="51"/>
  <c r="E69" i="51"/>
  <c r="D69" i="51"/>
  <c r="C69" i="51"/>
  <c r="B69" i="51"/>
  <c r="A69" i="51"/>
  <c r="I68" i="51"/>
  <c r="H68" i="51"/>
  <c r="G68" i="51"/>
  <c r="F68" i="51"/>
  <c r="E68" i="51"/>
  <c r="D68" i="51"/>
  <c r="C68" i="51"/>
  <c r="B68" i="51"/>
  <c r="A68" i="51"/>
  <c r="I67" i="51"/>
  <c r="H67" i="51"/>
  <c r="G67" i="51"/>
  <c r="F67" i="51"/>
  <c r="E67" i="51"/>
  <c r="D67" i="51"/>
  <c r="C67" i="51"/>
  <c r="B67" i="51"/>
  <c r="A67" i="51"/>
  <c r="I66" i="51"/>
  <c r="H66" i="51"/>
  <c r="G66" i="51"/>
  <c r="F66" i="51"/>
  <c r="E66" i="51"/>
  <c r="D66" i="51"/>
  <c r="C66" i="51"/>
  <c r="B66" i="51"/>
  <c r="A66" i="51"/>
  <c r="I65" i="51"/>
  <c r="H65" i="51"/>
  <c r="G65" i="51"/>
  <c r="F65" i="51"/>
  <c r="E65" i="51"/>
  <c r="D65" i="51"/>
  <c r="C65" i="51"/>
  <c r="B65" i="51"/>
  <c r="A65" i="51"/>
  <c r="I64" i="51"/>
  <c r="H64" i="51"/>
  <c r="G64" i="51"/>
  <c r="F64" i="51"/>
  <c r="E64" i="51"/>
  <c r="D64" i="51"/>
  <c r="C64" i="51"/>
  <c r="B64" i="51"/>
  <c r="A64" i="51"/>
  <c r="I63" i="51"/>
  <c r="H63" i="51"/>
  <c r="G63" i="51"/>
  <c r="F63" i="51"/>
  <c r="E63" i="51"/>
  <c r="D63" i="51"/>
  <c r="C63" i="51"/>
  <c r="B63" i="51"/>
  <c r="A63" i="51"/>
  <c r="I62" i="51"/>
  <c r="H62" i="51"/>
  <c r="G62" i="51"/>
  <c r="F62" i="51"/>
  <c r="E62" i="51"/>
  <c r="D62" i="51"/>
  <c r="C62" i="51"/>
  <c r="B62" i="51"/>
  <c r="A62" i="51"/>
  <c r="I61" i="51"/>
  <c r="H61" i="51"/>
  <c r="G61" i="51"/>
  <c r="F61" i="51"/>
  <c r="E61" i="51"/>
  <c r="D61" i="51"/>
  <c r="C61" i="51"/>
  <c r="B61" i="51"/>
  <c r="A61" i="51"/>
  <c r="I60" i="51"/>
  <c r="H60" i="51"/>
  <c r="G60" i="51"/>
  <c r="F60" i="51"/>
  <c r="E60" i="51"/>
  <c r="D60" i="51"/>
  <c r="C60" i="51"/>
  <c r="B60" i="51"/>
  <c r="A60" i="51"/>
  <c r="I88" i="60"/>
  <c r="H88" i="60"/>
  <c r="G88" i="60"/>
  <c r="F88" i="60"/>
  <c r="E88" i="60"/>
  <c r="D88" i="60"/>
  <c r="C88" i="60"/>
  <c r="B88" i="60"/>
  <c r="A88" i="60"/>
  <c r="I87" i="60"/>
  <c r="H87" i="60"/>
  <c r="G87" i="60"/>
  <c r="F87" i="60"/>
  <c r="E87" i="60"/>
  <c r="D87" i="60"/>
  <c r="C87" i="60"/>
  <c r="B87" i="60"/>
  <c r="A87" i="60"/>
  <c r="I86" i="60"/>
  <c r="H86" i="60"/>
  <c r="G86" i="60"/>
  <c r="F86" i="60"/>
  <c r="E86" i="60"/>
  <c r="D86" i="60"/>
  <c r="C86" i="60"/>
  <c r="B86" i="60"/>
  <c r="A86" i="60"/>
  <c r="I85" i="60"/>
  <c r="H85" i="60"/>
  <c r="G85" i="60"/>
  <c r="F85" i="60"/>
  <c r="E85" i="60"/>
  <c r="D85" i="60"/>
  <c r="C85" i="60"/>
  <c r="B85" i="60"/>
  <c r="A85" i="60"/>
  <c r="I84" i="60"/>
  <c r="H84" i="60"/>
  <c r="G84" i="60"/>
  <c r="F84" i="60"/>
  <c r="E84" i="60"/>
  <c r="D84" i="60"/>
  <c r="C84" i="60"/>
  <c r="B84" i="60"/>
  <c r="A84" i="60"/>
  <c r="I83" i="60"/>
  <c r="H83" i="60"/>
  <c r="G83" i="60"/>
  <c r="F83" i="60"/>
  <c r="E83" i="60"/>
  <c r="D83" i="60"/>
  <c r="C83" i="60"/>
  <c r="B83" i="60"/>
  <c r="A83" i="60"/>
  <c r="I82" i="60"/>
  <c r="H82" i="60"/>
  <c r="G82" i="60"/>
  <c r="F82" i="60"/>
  <c r="E82" i="60"/>
  <c r="D82" i="60"/>
  <c r="C82" i="60"/>
  <c r="B82" i="60"/>
  <c r="A82" i="60"/>
  <c r="I81" i="60"/>
  <c r="H81" i="60"/>
  <c r="G81" i="60"/>
  <c r="F81" i="60"/>
  <c r="E81" i="60"/>
  <c r="D81" i="60"/>
  <c r="C81" i="60"/>
  <c r="B81" i="60"/>
  <c r="A81" i="60"/>
  <c r="I80" i="60"/>
  <c r="H80" i="60"/>
  <c r="G80" i="60"/>
  <c r="F80" i="60"/>
  <c r="E80" i="60"/>
  <c r="D80" i="60"/>
  <c r="C80" i="60"/>
  <c r="B80" i="60"/>
  <c r="A80" i="60"/>
  <c r="I79" i="60"/>
  <c r="H79" i="60"/>
  <c r="G79" i="60"/>
  <c r="F79" i="60"/>
  <c r="E79" i="60"/>
  <c r="D79" i="60"/>
  <c r="C79" i="60"/>
  <c r="B79" i="60"/>
  <c r="A79" i="60"/>
  <c r="I78" i="60"/>
  <c r="H78" i="60"/>
  <c r="G78" i="60"/>
  <c r="F78" i="60"/>
  <c r="E78" i="60"/>
  <c r="D78" i="60"/>
  <c r="C78" i="60"/>
  <c r="B78" i="60"/>
  <c r="A78" i="60"/>
  <c r="I77" i="60"/>
  <c r="H77" i="60"/>
  <c r="G77" i="60"/>
  <c r="F77" i="60"/>
  <c r="E77" i="60"/>
  <c r="D77" i="60"/>
  <c r="C77" i="60"/>
  <c r="B77" i="60"/>
  <c r="A77" i="60"/>
  <c r="I76" i="60"/>
  <c r="H76" i="60"/>
  <c r="G76" i="60"/>
  <c r="F76" i="60"/>
  <c r="E76" i="60"/>
  <c r="D76" i="60"/>
  <c r="C76" i="60"/>
  <c r="B76" i="60"/>
  <c r="A76" i="60"/>
  <c r="I75" i="60"/>
  <c r="H75" i="60"/>
  <c r="G75" i="60"/>
  <c r="F75" i="60"/>
  <c r="E75" i="60"/>
  <c r="D75" i="60"/>
  <c r="C75" i="60"/>
  <c r="B75" i="60"/>
  <c r="A75" i="60"/>
  <c r="I74" i="60"/>
  <c r="H74" i="60"/>
  <c r="G74" i="60"/>
  <c r="F74" i="60"/>
  <c r="E74" i="60"/>
  <c r="D74" i="60"/>
  <c r="C74" i="60"/>
  <c r="B74" i="60"/>
  <c r="A74" i="60"/>
  <c r="I73" i="60"/>
  <c r="H73" i="60"/>
  <c r="G73" i="60"/>
  <c r="F73" i="60"/>
  <c r="E73" i="60"/>
  <c r="D73" i="60"/>
  <c r="C73" i="60"/>
  <c r="B73" i="60"/>
  <c r="A73" i="60"/>
  <c r="I72" i="60"/>
  <c r="H72" i="60"/>
  <c r="G72" i="60"/>
  <c r="F72" i="60"/>
  <c r="E72" i="60"/>
  <c r="D72" i="60"/>
  <c r="C72" i="60"/>
  <c r="B72" i="60"/>
  <c r="A72" i="60"/>
  <c r="I71" i="60"/>
  <c r="H71" i="60"/>
  <c r="G71" i="60"/>
  <c r="F71" i="60"/>
  <c r="E71" i="60"/>
  <c r="D71" i="60"/>
  <c r="C71" i="60"/>
  <c r="B71" i="60"/>
  <c r="A71" i="60"/>
  <c r="I70" i="60"/>
  <c r="H70" i="60"/>
  <c r="G70" i="60"/>
  <c r="F70" i="60"/>
  <c r="E70" i="60"/>
  <c r="D70" i="60"/>
  <c r="C70" i="60"/>
  <c r="B70" i="60"/>
  <c r="A70" i="60"/>
  <c r="I69" i="60"/>
  <c r="H69" i="60"/>
  <c r="G69" i="60"/>
  <c r="F69" i="60"/>
  <c r="E69" i="60"/>
  <c r="D69" i="60"/>
  <c r="C69" i="60"/>
  <c r="B69" i="60"/>
  <c r="A69" i="60"/>
  <c r="I68" i="60"/>
  <c r="H68" i="60"/>
  <c r="G68" i="60"/>
  <c r="F68" i="60"/>
  <c r="E68" i="60"/>
  <c r="D68" i="60"/>
  <c r="C68" i="60"/>
  <c r="B68" i="60"/>
  <c r="A68" i="60"/>
  <c r="I67" i="60"/>
  <c r="H67" i="60"/>
  <c r="G67" i="60"/>
  <c r="F67" i="60"/>
  <c r="E67" i="60"/>
  <c r="D67" i="60"/>
  <c r="C67" i="60"/>
  <c r="B67" i="60"/>
  <c r="A67" i="60"/>
  <c r="I66" i="60"/>
  <c r="H66" i="60"/>
  <c r="G66" i="60"/>
  <c r="F66" i="60"/>
  <c r="E66" i="60"/>
  <c r="D66" i="60"/>
  <c r="C66" i="60"/>
  <c r="B66" i="60"/>
  <c r="A66" i="60"/>
  <c r="I65" i="60"/>
  <c r="H65" i="60"/>
  <c r="G65" i="60"/>
  <c r="F65" i="60"/>
  <c r="E65" i="60"/>
  <c r="D65" i="60"/>
  <c r="C65" i="60"/>
  <c r="B65" i="60"/>
  <c r="A65" i="60"/>
  <c r="I64" i="60"/>
  <c r="H64" i="60"/>
  <c r="G64" i="60"/>
  <c r="F64" i="60"/>
  <c r="E64" i="60"/>
  <c r="D64" i="60"/>
  <c r="C64" i="60"/>
  <c r="B64" i="60"/>
  <c r="A64" i="60"/>
  <c r="I63" i="60"/>
  <c r="H63" i="60"/>
  <c r="G63" i="60"/>
  <c r="F63" i="60"/>
  <c r="E63" i="60"/>
  <c r="D63" i="60"/>
  <c r="C63" i="60"/>
  <c r="B63" i="60"/>
  <c r="A63" i="60"/>
  <c r="I62" i="60"/>
  <c r="H62" i="60"/>
  <c r="G62" i="60"/>
  <c r="F62" i="60"/>
  <c r="E62" i="60"/>
  <c r="D62" i="60"/>
  <c r="C62" i="60"/>
  <c r="B62" i="60"/>
  <c r="A62" i="60"/>
  <c r="I61" i="60"/>
  <c r="H61" i="60"/>
  <c r="G61" i="60"/>
  <c r="F61" i="60"/>
  <c r="E61" i="60"/>
  <c r="D61" i="60"/>
  <c r="C61" i="60"/>
  <c r="B61" i="60"/>
  <c r="A61" i="60"/>
  <c r="I60" i="60"/>
  <c r="H60" i="60"/>
  <c r="G60" i="60"/>
  <c r="F60" i="60"/>
  <c r="E60" i="60"/>
  <c r="D60" i="60"/>
  <c r="C60" i="60"/>
  <c r="B60" i="60"/>
  <c r="A60" i="60"/>
  <c r="I88" i="58"/>
  <c r="H88" i="58"/>
  <c r="G88" i="58"/>
  <c r="F88" i="58"/>
  <c r="E88" i="58"/>
  <c r="D88" i="58"/>
  <c r="C88" i="58"/>
  <c r="B88" i="58"/>
  <c r="A88" i="58"/>
  <c r="I87" i="58"/>
  <c r="H87" i="58"/>
  <c r="G87" i="58"/>
  <c r="F87" i="58"/>
  <c r="E87" i="58"/>
  <c r="D87" i="58"/>
  <c r="C87" i="58"/>
  <c r="B87" i="58"/>
  <c r="A87" i="58"/>
  <c r="I86" i="58"/>
  <c r="H86" i="58"/>
  <c r="G86" i="58"/>
  <c r="F86" i="58"/>
  <c r="E86" i="58"/>
  <c r="D86" i="58"/>
  <c r="C86" i="58"/>
  <c r="B86" i="58"/>
  <c r="A86" i="58"/>
  <c r="I85" i="58"/>
  <c r="H85" i="58"/>
  <c r="G85" i="58"/>
  <c r="F85" i="58"/>
  <c r="E85" i="58"/>
  <c r="D85" i="58"/>
  <c r="C85" i="58"/>
  <c r="B85" i="58"/>
  <c r="A85" i="58"/>
  <c r="I84" i="58"/>
  <c r="H84" i="58"/>
  <c r="G84" i="58"/>
  <c r="F84" i="58"/>
  <c r="E84" i="58"/>
  <c r="D84" i="58"/>
  <c r="C84" i="58"/>
  <c r="B84" i="58"/>
  <c r="A84" i="58"/>
  <c r="I83" i="58"/>
  <c r="H83" i="58"/>
  <c r="G83" i="58"/>
  <c r="F83" i="58"/>
  <c r="E83" i="58"/>
  <c r="D83" i="58"/>
  <c r="C83" i="58"/>
  <c r="B83" i="58"/>
  <c r="A83" i="58"/>
  <c r="I82" i="58"/>
  <c r="H82" i="58"/>
  <c r="G82" i="58"/>
  <c r="F82" i="58"/>
  <c r="E82" i="58"/>
  <c r="D82" i="58"/>
  <c r="C82" i="58"/>
  <c r="B82" i="58"/>
  <c r="A82" i="58"/>
  <c r="I81" i="58"/>
  <c r="H81" i="58"/>
  <c r="G81" i="58"/>
  <c r="F81" i="58"/>
  <c r="E81" i="58"/>
  <c r="D81" i="58"/>
  <c r="C81" i="58"/>
  <c r="B81" i="58"/>
  <c r="A81" i="58"/>
  <c r="I80" i="58"/>
  <c r="H80" i="58"/>
  <c r="G80" i="58"/>
  <c r="F80" i="58"/>
  <c r="E80" i="58"/>
  <c r="D80" i="58"/>
  <c r="C80" i="58"/>
  <c r="B80" i="58"/>
  <c r="A80" i="58"/>
  <c r="I79" i="58"/>
  <c r="H79" i="58"/>
  <c r="G79" i="58"/>
  <c r="F79" i="58"/>
  <c r="E79" i="58"/>
  <c r="D79" i="58"/>
  <c r="C79" i="58"/>
  <c r="B79" i="58"/>
  <c r="A79" i="58"/>
  <c r="I78" i="58"/>
  <c r="H78" i="58"/>
  <c r="G78" i="58"/>
  <c r="F78" i="58"/>
  <c r="E78" i="58"/>
  <c r="D78" i="58"/>
  <c r="C78" i="58"/>
  <c r="B78" i="58"/>
  <c r="A78" i="58"/>
  <c r="I77" i="58"/>
  <c r="H77" i="58"/>
  <c r="G77" i="58"/>
  <c r="F77" i="58"/>
  <c r="E77" i="58"/>
  <c r="D77" i="58"/>
  <c r="C77" i="58"/>
  <c r="B77" i="58"/>
  <c r="A77" i="58"/>
  <c r="I76" i="58"/>
  <c r="H76" i="58"/>
  <c r="G76" i="58"/>
  <c r="F76" i="58"/>
  <c r="E76" i="58"/>
  <c r="D76" i="58"/>
  <c r="C76" i="58"/>
  <c r="B76" i="58"/>
  <c r="A76" i="58"/>
  <c r="I75" i="58"/>
  <c r="H75" i="58"/>
  <c r="G75" i="58"/>
  <c r="F75" i="58"/>
  <c r="E75" i="58"/>
  <c r="D75" i="58"/>
  <c r="C75" i="58"/>
  <c r="B75" i="58"/>
  <c r="A75" i="58"/>
  <c r="I74" i="58"/>
  <c r="H74" i="58"/>
  <c r="G74" i="58"/>
  <c r="F74" i="58"/>
  <c r="E74" i="58"/>
  <c r="D74" i="58"/>
  <c r="C74" i="58"/>
  <c r="B74" i="58"/>
  <c r="A74" i="58"/>
  <c r="I73" i="58"/>
  <c r="H73" i="58"/>
  <c r="G73" i="58"/>
  <c r="F73" i="58"/>
  <c r="E73" i="58"/>
  <c r="D73" i="58"/>
  <c r="C73" i="58"/>
  <c r="B73" i="58"/>
  <c r="A73" i="58"/>
  <c r="I72" i="58"/>
  <c r="H72" i="58"/>
  <c r="G72" i="58"/>
  <c r="F72" i="58"/>
  <c r="E72" i="58"/>
  <c r="D72" i="58"/>
  <c r="C72" i="58"/>
  <c r="B72" i="58"/>
  <c r="A72" i="58"/>
  <c r="I71" i="58"/>
  <c r="H71" i="58"/>
  <c r="G71" i="58"/>
  <c r="F71" i="58"/>
  <c r="E71" i="58"/>
  <c r="D71" i="58"/>
  <c r="C71" i="58"/>
  <c r="B71" i="58"/>
  <c r="A71" i="58"/>
  <c r="I70" i="58"/>
  <c r="H70" i="58"/>
  <c r="G70" i="58"/>
  <c r="F70" i="58"/>
  <c r="E70" i="58"/>
  <c r="D70" i="58"/>
  <c r="C70" i="58"/>
  <c r="B70" i="58"/>
  <c r="A70" i="58"/>
  <c r="I69" i="58"/>
  <c r="H69" i="58"/>
  <c r="G69" i="58"/>
  <c r="F69" i="58"/>
  <c r="E69" i="58"/>
  <c r="D69" i="58"/>
  <c r="C69" i="58"/>
  <c r="B69" i="58"/>
  <c r="A69" i="58"/>
  <c r="I68" i="58"/>
  <c r="H68" i="58"/>
  <c r="G68" i="58"/>
  <c r="F68" i="58"/>
  <c r="E68" i="58"/>
  <c r="D68" i="58"/>
  <c r="C68" i="58"/>
  <c r="B68" i="58"/>
  <c r="A68" i="58"/>
  <c r="I67" i="58"/>
  <c r="H67" i="58"/>
  <c r="G67" i="58"/>
  <c r="F67" i="58"/>
  <c r="E67" i="58"/>
  <c r="D67" i="58"/>
  <c r="C67" i="58"/>
  <c r="B67" i="58"/>
  <c r="A67" i="58"/>
  <c r="I66" i="58"/>
  <c r="H66" i="58"/>
  <c r="G66" i="58"/>
  <c r="F66" i="58"/>
  <c r="E66" i="58"/>
  <c r="D66" i="58"/>
  <c r="C66" i="58"/>
  <c r="B66" i="58"/>
  <c r="A66" i="58"/>
  <c r="I65" i="58"/>
  <c r="H65" i="58"/>
  <c r="G65" i="58"/>
  <c r="F65" i="58"/>
  <c r="E65" i="58"/>
  <c r="D65" i="58"/>
  <c r="C65" i="58"/>
  <c r="B65" i="58"/>
  <c r="A65" i="58"/>
  <c r="I64" i="58"/>
  <c r="H64" i="58"/>
  <c r="G64" i="58"/>
  <c r="F64" i="58"/>
  <c r="E64" i="58"/>
  <c r="D64" i="58"/>
  <c r="C64" i="58"/>
  <c r="B64" i="58"/>
  <c r="A64" i="58"/>
  <c r="I63" i="58"/>
  <c r="H63" i="58"/>
  <c r="G63" i="58"/>
  <c r="F63" i="58"/>
  <c r="E63" i="58"/>
  <c r="D63" i="58"/>
  <c r="C63" i="58"/>
  <c r="B63" i="58"/>
  <c r="A63" i="58"/>
  <c r="I62" i="58"/>
  <c r="H62" i="58"/>
  <c r="G62" i="58"/>
  <c r="F62" i="58"/>
  <c r="E62" i="58"/>
  <c r="D62" i="58"/>
  <c r="C62" i="58"/>
  <c r="B62" i="58"/>
  <c r="A62" i="58"/>
  <c r="I61" i="58"/>
  <c r="H61" i="58"/>
  <c r="G61" i="58"/>
  <c r="F61" i="58"/>
  <c r="E61" i="58"/>
  <c r="D61" i="58"/>
  <c r="C61" i="58"/>
  <c r="B61" i="58"/>
  <c r="A61" i="58"/>
  <c r="I60" i="58"/>
  <c r="H60" i="58"/>
  <c r="G60" i="58"/>
  <c r="F60" i="58"/>
  <c r="E60" i="58"/>
  <c r="D60" i="58"/>
  <c r="C60" i="58"/>
  <c r="B60" i="58"/>
  <c r="A60" i="58"/>
  <c r="I88" i="39"/>
  <c r="H88" i="39"/>
  <c r="G88" i="39"/>
  <c r="F88" i="39"/>
  <c r="E88" i="39"/>
  <c r="D88" i="39"/>
  <c r="C88" i="39"/>
  <c r="B88" i="39"/>
  <c r="A88" i="39"/>
  <c r="I87" i="39"/>
  <c r="H87" i="39"/>
  <c r="G87" i="39"/>
  <c r="F87" i="39"/>
  <c r="E87" i="39"/>
  <c r="D87" i="39"/>
  <c r="C87" i="39"/>
  <c r="B87" i="39"/>
  <c r="A87" i="39"/>
  <c r="I86" i="39"/>
  <c r="H86" i="39"/>
  <c r="G86" i="39"/>
  <c r="F86" i="39"/>
  <c r="E86" i="39"/>
  <c r="D86" i="39"/>
  <c r="C86" i="39"/>
  <c r="B86" i="39"/>
  <c r="A86" i="39"/>
  <c r="I85" i="39"/>
  <c r="H85" i="39"/>
  <c r="G85" i="39"/>
  <c r="F85" i="39"/>
  <c r="E85" i="39"/>
  <c r="D85" i="39"/>
  <c r="C85" i="39"/>
  <c r="B85" i="39"/>
  <c r="A85" i="39"/>
  <c r="I84" i="39"/>
  <c r="H84" i="39"/>
  <c r="G84" i="39"/>
  <c r="F84" i="39"/>
  <c r="E84" i="39"/>
  <c r="D84" i="39"/>
  <c r="C84" i="39"/>
  <c r="B84" i="39"/>
  <c r="A84" i="39"/>
  <c r="I83" i="39"/>
  <c r="H83" i="39"/>
  <c r="G83" i="39"/>
  <c r="F83" i="39"/>
  <c r="E83" i="39"/>
  <c r="D83" i="39"/>
  <c r="C83" i="39"/>
  <c r="B83" i="39"/>
  <c r="A83" i="39"/>
  <c r="I82" i="39"/>
  <c r="H82" i="39"/>
  <c r="G82" i="39"/>
  <c r="F82" i="39"/>
  <c r="E82" i="39"/>
  <c r="D82" i="39"/>
  <c r="C82" i="39"/>
  <c r="B82" i="39"/>
  <c r="A82" i="39"/>
  <c r="I81" i="39"/>
  <c r="H81" i="39"/>
  <c r="G81" i="39"/>
  <c r="F81" i="39"/>
  <c r="E81" i="39"/>
  <c r="D81" i="39"/>
  <c r="C81" i="39"/>
  <c r="B81" i="39"/>
  <c r="A81" i="39"/>
  <c r="I80" i="39"/>
  <c r="H80" i="39"/>
  <c r="G80" i="39"/>
  <c r="F80" i="39"/>
  <c r="E80" i="39"/>
  <c r="D80" i="39"/>
  <c r="C80" i="39"/>
  <c r="B80" i="39"/>
  <c r="A80" i="39"/>
  <c r="I79" i="39"/>
  <c r="H79" i="39"/>
  <c r="G79" i="39"/>
  <c r="F79" i="39"/>
  <c r="E79" i="39"/>
  <c r="D79" i="39"/>
  <c r="C79" i="39"/>
  <c r="B79" i="39"/>
  <c r="A79" i="39"/>
  <c r="I78" i="39"/>
  <c r="H78" i="39"/>
  <c r="G78" i="39"/>
  <c r="F78" i="39"/>
  <c r="E78" i="39"/>
  <c r="D78" i="39"/>
  <c r="C78" i="39"/>
  <c r="B78" i="39"/>
  <c r="A78" i="39"/>
  <c r="I77" i="39"/>
  <c r="H77" i="39"/>
  <c r="G77" i="39"/>
  <c r="F77" i="39"/>
  <c r="E77" i="39"/>
  <c r="D77" i="39"/>
  <c r="C77" i="39"/>
  <c r="B77" i="39"/>
  <c r="A77" i="39"/>
  <c r="I76" i="39"/>
  <c r="H76" i="39"/>
  <c r="G76" i="39"/>
  <c r="F76" i="39"/>
  <c r="E76" i="39"/>
  <c r="D76" i="39"/>
  <c r="C76" i="39"/>
  <c r="B76" i="39"/>
  <c r="A76" i="39"/>
  <c r="I75" i="39"/>
  <c r="H75" i="39"/>
  <c r="G75" i="39"/>
  <c r="F75" i="39"/>
  <c r="E75" i="39"/>
  <c r="D75" i="39"/>
  <c r="C75" i="39"/>
  <c r="B75" i="39"/>
  <c r="A75" i="39"/>
  <c r="I74" i="39"/>
  <c r="H74" i="39"/>
  <c r="G74" i="39"/>
  <c r="F74" i="39"/>
  <c r="E74" i="39"/>
  <c r="D74" i="39"/>
  <c r="C74" i="39"/>
  <c r="B74" i="39"/>
  <c r="A74" i="39"/>
  <c r="I73" i="39"/>
  <c r="H73" i="39"/>
  <c r="G73" i="39"/>
  <c r="F73" i="39"/>
  <c r="E73" i="39"/>
  <c r="D73" i="39"/>
  <c r="C73" i="39"/>
  <c r="B73" i="39"/>
  <c r="A73" i="39"/>
  <c r="I72" i="39"/>
  <c r="H72" i="39"/>
  <c r="G72" i="39"/>
  <c r="F72" i="39"/>
  <c r="E72" i="39"/>
  <c r="D72" i="39"/>
  <c r="C72" i="39"/>
  <c r="B72" i="39"/>
  <c r="A72" i="39"/>
  <c r="I71" i="39"/>
  <c r="H71" i="39"/>
  <c r="G71" i="39"/>
  <c r="F71" i="39"/>
  <c r="E71" i="39"/>
  <c r="D71" i="39"/>
  <c r="C71" i="39"/>
  <c r="B71" i="39"/>
  <c r="A71" i="39"/>
  <c r="I70" i="39"/>
  <c r="H70" i="39"/>
  <c r="G70" i="39"/>
  <c r="F70" i="39"/>
  <c r="E70" i="39"/>
  <c r="D70" i="39"/>
  <c r="C70" i="39"/>
  <c r="B70" i="39"/>
  <c r="A70" i="39"/>
  <c r="I69" i="39"/>
  <c r="H69" i="39"/>
  <c r="G69" i="39"/>
  <c r="F69" i="39"/>
  <c r="E69" i="39"/>
  <c r="D69" i="39"/>
  <c r="C69" i="39"/>
  <c r="B69" i="39"/>
  <c r="A69" i="39"/>
  <c r="I68" i="39"/>
  <c r="H68" i="39"/>
  <c r="G68" i="39"/>
  <c r="F68" i="39"/>
  <c r="E68" i="39"/>
  <c r="D68" i="39"/>
  <c r="C68" i="39"/>
  <c r="B68" i="39"/>
  <c r="A68" i="39"/>
  <c r="I67" i="39"/>
  <c r="H67" i="39"/>
  <c r="G67" i="39"/>
  <c r="F67" i="39"/>
  <c r="E67" i="39"/>
  <c r="D67" i="39"/>
  <c r="C67" i="39"/>
  <c r="B67" i="39"/>
  <c r="A67" i="39"/>
  <c r="I66" i="39"/>
  <c r="H66" i="39"/>
  <c r="G66" i="39"/>
  <c r="F66" i="39"/>
  <c r="E66" i="39"/>
  <c r="D66" i="39"/>
  <c r="C66" i="39"/>
  <c r="B66" i="39"/>
  <c r="A66" i="39"/>
  <c r="I65" i="39"/>
  <c r="H65" i="39"/>
  <c r="G65" i="39"/>
  <c r="F65" i="39"/>
  <c r="E65" i="39"/>
  <c r="D65" i="39"/>
  <c r="C65" i="39"/>
  <c r="B65" i="39"/>
  <c r="A65" i="39"/>
  <c r="I64" i="39"/>
  <c r="H64" i="39"/>
  <c r="G64" i="39"/>
  <c r="F64" i="39"/>
  <c r="E64" i="39"/>
  <c r="D64" i="39"/>
  <c r="C64" i="39"/>
  <c r="B64" i="39"/>
  <c r="A64" i="39"/>
  <c r="I63" i="39"/>
  <c r="H63" i="39"/>
  <c r="G63" i="39"/>
  <c r="F63" i="39"/>
  <c r="E63" i="39"/>
  <c r="D63" i="39"/>
  <c r="C63" i="39"/>
  <c r="B63" i="39"/>
  <c r="A63" i="39"/>
  <c r="I62" i="39"/>
  <c r="H62" i="39"/>
  <c r="G62" i="39"/>
  <c r="F62" i="39"/>
  <c r="E62" i="39"/>
  <c r="D62" i="39"/>
  <c r="C62" i="39"/>
  <c r="B62" i="39"/>
  <c r="A62" i="39"/>
  <c r="I61" i="39"/>
  <c r="H61" i="39"/>
  <c r="G61" i="39"/>
  <c r="F61" i="39"/>
  <c r="E61" i="39"/>
  <c r="D61" i="39"/>
  <c r="C61" i="39"/>
  <c r="B61" i="39"/>
  <c r="A61" i="39"/>
  <c r="I60" i="39"/>
  <c r="H60" i="39"/>
  <c r="G60" i="39"/>
  <c r="F60" i="39"/>
  <c r="E60" i="39"/>
  <c r="D60" i="39"/>
  <c r="C60" i="39"/>
  <c r="B60" i="39"/>
  <c r="A60" i="39"/>
  <c r="I88" i="56"/>
  <c r="H88" i="56"/>
  <c r="G88" i="56"/>
  <c r="F88" i="56"/>
  <c r="E88" i="56"/>
  <c r="D88" i="56"/>
  <c r="C88" i="56"/>
  <c r="B88" i="56"/>
  <c r="A88" i="56"/>
  <c r="I87" i="56"/>
  <c r="H87" i="56"/>
  <c r="G87" i="56"/>
  <c r="F87" i="56"/>
  <c r="E87" i="56"/>
  <c r="D87" i="56"/>
  <c r="C87" i="56"/>
  <c r="B87" i="56"/>
  <c r="A87" i="56"/>
  <c r="I86" i="56"/>
  <c r="H86" i="56"/>
  <c r="G86" i="56"/>
  <c r="F86" i="56"/>
  <c r="E86" i="56"/>
  <c r="D86" i="56"/>
  <c r="C86" i="56"/>
  <c r="B86" i="56"/>
  <c r="A86" i="56"/>
  <c r="I85" i="56"/>
  <c r="H85" i="56"/>
  <c r="G85" i="56"/>
  <c r="F85" i="56"/>
  <c r="E85" i="56"/>
  <c r="D85" i="56"/>
  <c r="C85" i="56"/>
  <c r="B85" i="56"/>
  <c r="A85" i="56"/>
  <c r="I84" i="56"/>
  <c r="H84" i="56"/>
  <c r="G84" i="56"/>
  <c r="F84" i="56"/>
  <c r="E84" i="56"/>
  <c r="D84" i="56"/>
  <c r="C84" i="56"/>
  <c r="B84" i="56"/>
  <c r="A84" i="56"/>
  <c r="I83" i="56"/>
  <c r="H83" i="56"/>
  <c r="G83" i="56"/>
  <c r="F83" i="56"/>
  <c r="E83" i="56"/>
  <c r="D83" i="56"/>
  <c r="C83" i="56"/>
  <c r="B83" i="56"/>
  <c r="A83" i="56"/>
  <c r="I82" i="56"/>
  <c r="H82" i="56"/>
  <c r="G82" i="56"/>
  <c r="F82" i="56"/>
  <c r="E82" i="56"/>
  <c r="D82" i="56"/>
  <c r="C82" i="56"/>
  <c r="B82" i="56"/>
  <c r="A82" i="56"/>
  <c r="I81" i="56"/>
  <c r="H81" i="56"/>
  <c r="G81" i="56"/>
  <c r="F81" i="56"/>
  <c r="E81" i="56"/>
  <c r="D81" i="56"/>
  <c r="C81" i="56"/>
  <c r="B81" i="56"/>
  <c r="A81" i="56"/>
  <c r="I80" i="56"/>
  <c r="H80" i="56"/>
  <c r="G80" i="56"/>
  <c r="F80" i="56"/>
  <c r="E80" i="56"/>
  <c r="D80" i="56"/>
  <c r="C80" i="56"/>
  <c r="B80" i="56"/>
  <c r="A80" i="56"/>
  <c r="I79" i="56"/>
  <c r="H79" i="56"/>
  <c r="G79" i="56"/>
  <c r="F79" i="56"/>
  <c r="E79" i="56"/>
  <c r="D79" i="56"/>
  <c r="C79" i="56"/>
  <c r="B79" i="56"/>
  <c r="A79" i="56"/>
  <c r="I78" i="56"/>
  <c r="H78" i="56"/>
  <c r="G78" i="56"/>
  <c r="F78" i="56"/>
  <c r="E78" i="56"/>
  <c r="D78" i="56"/>
  <c r="C78" i="56"/>
  <c r="B78" i="56"/>
  <c r="A78" i="56"/>
  <c r="I77" i="56"/>
  <c r="H77" i="56"/>
  <c r="G77" i="56"/>
  <c r="F77" i="56"/>
  <c r="E77" i="56"/>
  <c r="D77" i="56"/>
  <c r="C77" i="56"/>
  <c r="B77" i="56"/>
  <c r="A77" i="56"/>
  <c r="I76" i="56"/>
  <c r="H76" i="56"/>
  <c r="G76" i="56"/>
  <c r="F76" i="56"/>
  <c r="E76" i="56"/>
  <c r="D76" i="56"/>
  <c r="C76" i="56"/>
  <c r="B76" i="56"/>
  <c r="A76" i="56"/>
  <c r="I75" i="56"/>
  <c r="H75" i="56"/>
  <c r="G75" i="56"/>
  <c r="F75" i="56"/>
  <c r="E75" i="56"/>
  <c r="D75" i="56"/>
  <c r="C75" i="56"/>
  <c r="B75" i="56"/>
  <c r="A75" i="56"/>
  <c r="I74" i="56"/>
  <c r="H74" i="56"/>
  <c r="G74" i="56"/>
  <c r="F74" i="56"/>
  <c r="E74" i="56"/>
  <c r="D74" i="56"/>
  <c r="C74" i="56"/>
  <c r="B74" i="56"/>
  <c r="A74" i="56"/>
  <c r="I73" i="56"/>
  <c r="H73" i="56"/>
  <c r="G73" i="56"/>
  <c r="F73" i="56"/>
  <c r="E73" i="56"/>
  <c r="D73" i="56"/>
  <c r="C73" i="56"/>
  <c r="B73" i="56"/>
  <c r="A73" i="56"/>
  <c r="I72" i="56"/>
  <c r="H72" i="56"/>
  <c r="G72" i="56"/>
  <c r="F72" i="56"/>
  <c r="E72" i="56"/>
  <c r="D72" i="56"/>
  <c r="C72" i="56"/>
  <c r="B72" i="56"/>
  <c r="A72" i="56"/>
  <c r="I71" i="56"/>
  <c r="H71" i="56"/>
  <c r="G71" i="56"/>
  <c r="F71" i="56"/>
  <c r="E71" i="56"/>
  <c r="D71" i="56"/>
  <c r="C71" i="56"/>
  <c r="B71" i="56"/>
  <c r="A71" i="56"/>
  <c r="I70" i="56"/>
  <c r="H70" i="56"/>
  <c r="G70" i="56"/>
  <c r="F70" i="56"/>
  <c r="E70" i="56"/>
  <c r="D70" i="56"/>
  <c r="C70" i="56"/>
  <c r="B70" i="56"/>
  <c r="A70" i="56"/>
  <c r="I69" i="56"/>
  <c r="H69" i="56"/>
  <c r="G69" i="56"/>
  <c r="F69" i="56"/>
  <c r="E69" i="56"/>
  <c r="D69" i="56"/>
  <c r="C69" i="56"/>
  <c r="B69" i="56"/>
  <c r="A69" i="56"/>
  <c r="I68" i="56"/>
  <c r="H68" i="56"/>
  <c r="G68" i="56"/>
  <c r="F68" i="56"/>
  <c r="E68" i="56"/>
  <c r="D68" i="56"/>
  <c r="C68" i="56"/>
  <c r="B68" i="56"/>
  <c r="A68" i="56"/>
  <c r="I67" i="56"/>
  <c r="H67" i="56"/>
  <c r="G67" i="56"/>
  <c r="F67" i="56"/>
  <c r="E67" i="56"/>
  <c r="D67" i="56"/>
  <c r="C67" i="56"/>
  <c r="B67" i="56"/>
  <c r="A67" i="56"/>
  <c r="I66" i="56"/>
  <c r="H66" i="56"/>
  <c r="G66" i="56"/>
  <c r="F66" i="56"/>
  <c r="E66" i="56"/>
  <c r="D66" i="56"/>
  <c r="C66" i="56"/>
  <c r="B66" i="56"/>
  <c r="A66" i="56"/>
  <c r="I65" i="56"/>
  <c r="H65" i="56"/>
  <c r="G65" i="56"/>
  <c r="F65" i="56"/>
  <c r="E65" i="56"/>
  <c r="D65" i="56"/>
  <c r="C65" i="56"/>
  <c r="B65" i="56"/>
  <c r="A65" i="56"/>
  <c r="I64" i="56"/>
  <c r="H64" i="56"/>
  <c r="G64" i="56"/>
  <c r="F64" i="56"/>
  <c r="E64" i="56"/>
  <c r="D64" i="56"/>
  <c r="C64" i="56"/>
  <c r="B64" i="56"/>
  <c r="A64" i="56"/>
  <c r="I63" i="56"/>
  <c r="H63" i="56"/>
  <c r="G63" i="56"/>
  <c r="F63" i="56"/>
  <c r="E63" i="56"/>
  <c r="D63" i="56"/>
  <c r="C63" i="56"/>
  <c r="B63" i="56"/>
  <c r="A63" i="56"/>
  <c r="I62" i="56"/>
  <c r="H62" i="56"/>
  <c r="G62" i="56"/>
  <c r="F62" i="56"/>
  <c r="E62" i="56"/>
  <c r="D62" i="56"/>
  <c r="C62" i="56"/>
  <c r="B62" i="56"/>
  <c r="A62" i="56"/>
  <c r="I61" i="56"/>
  <c r="H61" i="56"/>
  <c r="G61" i="56"/>
  <c r="F61" i="56"/>
  <c r="E61" i="56"/>
  <c r="D61" i="56"/>
  <c r="C61" i="56"/>
  <c r="B61" i="56"/>
  <c r="A61" i="56"/>
  <c r="I60" i="56"/>
  <c r="H60" i="56"/>
  <c r="G60" i="56"/>
  <c r="F60" i="56"/>
  <c r="E60" i="56"/>
  <c r="D60" i="56"/>
  <c r="C60" i="56"/>
  <c r="B60" i="56"/>
  <c r="A60" i="56"/>
  <c r="I88" i="54"/>
  <c r="H88" i="54"/>
  <c r="G88" i="54"/>
  <c r="F88" i="54"/>
  <c r="E88" i="54"/>
  <c r="D88" i="54"/>
  <c r="C88" i="54"/>
  <c r="B88" i="54"/>
  <c r="A88" i="54"/>
  <c r="I87" i="54"/>
  <c r="H87" i="54"/>
  <c r="G87" i="54"/>
  <c r="F87" i="54"/>
  <c r="E87" i="54"/>
  <c r="D87" i="54"/>
  <c r="C87" i="54"/>
  <c r="B87" i="54"/>
  <c r="A87" i="54"/>
  <c r="I86" i="54"/>
  <c r="H86" i="54"/>
  <c r="G86" i="54"/>
  <c r="F86" i="54"/>
  <c r="E86" i="54"/>
  <c r="D86" i="54"/>
  <c r="C86" i="54"/>
  <c r="B86" i="54"/>
  <c r="A86" i="54"/>
  <c r="I85" i="54"/>
  <c r="H85" i="54"/>
  <c r="G85" i="54"/>
  <c r="F85" i="54"/>
  <c r="E85" i="54"/>
  <c r="D85" i="54"/>
  <c r="C85" i="54"/>
  <c r="B85" i="54"/>
  <c r="A85" i="54"/>
  <c r="I84" i="54"/>
  <c r="H84" i="54"/>
  <c r="G84" i="54"/>
  <c r="F84" i="54"/>
  <c r="E84" i="54"/>
  <c r="D84" i="54"/>
  <c r="C84" i="54"/>
  <c r="B84" i="54"/>
  <c r="A84" i="54"/>
  <c r="I83" i="54"/>
  <c r="H83" i="54"/>
  <c r="G83" i="54"/>
  <c r="F83" i="54"/>
  <c r="E83" i="54"/>
  <c r="D83" i="54"/>
  <c r="C83" i="54"/>
  <c r="B83" i="54"/>
  <c r="A83" i="54"/>
  <c r="I82" i="54"/>
  <c r="H82" i="54"/>
  <c r="G82" i="54"/>
  <c r="F82" i="54"/>
  <c r="E82" i="54"/>
  <c r="D82" i="54"/>
  <c r="C82" i="54"/>
  <c r="B82" i="54"/>
  <c r="A82" i="54"/>
  <c r="I81" i="54"/>
  <c r="H81" i="54"/>
  <c r="G81" i="54"/>
  <c r="F81" i="54"/>
  <c r="E81" i="54"/>
  <c r="D81" i="54"/>
  <c r="C81" i="54"/>
  <c r="B81" i="54"/>
  <c r="A81" i="54"/>
  <c r="I80" i="54"/>
  <c r="H80" i="54"/>
  <c r="G80" i="54"/>
  <c r="F80" i="54"/>
  <c r="E80" i="54"/>
  <c r="D80" i="54"/>
  <c r="C80" i="54"/>
  <c r="B80" i="54"/>
  <c r="A80" i="54"/>
  <c r="I79" i="54"/>
  <c r="H79" i="54"/>
  <c r="G79" i="54"/>
  <c r="F79" i="54"/>
  <c r="E79" i="54"/>
  <c r="D79" i="54"/>
  <c r="C79" i="54"/>
  <c r="B79" i="54"/>
  <c r="A79" i="54"/>
  <c r="I78" i="54"/>
  <c r="H78" i="54"/>
  <c r="G78" i="54"/>
  <c r="F78" i="54"/>
  <c r="E78" i="54"/>
  <c r="D78" i="54"/>
  <c r="C78" i="54"/>
  <c r="B78" i="54"/>
  <c r="A78" i="54"/>
  <c r="I77" i="54"/>
  <c r="H77" i="54"/>
  <c r="G77" i="54"/>
  <c r="F77" i="54"/>
  <c r="E77" i="54"/>
  <c r="D77" i="54"/>
  <c r="C77" i="54"/>
  <c r="B77" i="54"/>
  <c r="A77" i="54"/>
  <c r="I76" i="54"/>
  <c r="H76" i="54"/>
  <c r="G76" i="54"/>
  <c r="F76" i="54"/>
  <c r="E76" i="54"/>
  <c r="D76" i="54"/>
  <c r="C76" i="54"/>
  <c r="B76" i="54"/>
  <c r="A76" i="54"/>
  <c r="I75" i="54"/>
  <c r="H75" i="54"/>
  <c r="G75" i="54"/>
  <c r="F75" i="54"/>
  <c r="E75" i="54"/>
  <c r="D75" i="54"/>
  <c r="C75" i="54"/>
  <c r="B75" i="54"/>
  <c r="A75" i="54"/>
  <c r="I74" i="54"/>
  <c r="H74" i="54"/>
  <c r="G74" i="54"/>
  <c r="F74" i="54"/>
  <c r="E74" i="54"/>
  <c r="D74" i="54"/>
  <c r="C74" i="54"/>
  <c r="B74" i="54"/>
  <c r="A74" i="54"/>
  <c r="I73" i="54"/>
  <c r="H73" i="54"/>
  <c r="G73" i="54"/>
  <c r="F73" i="54"/>
  <c r="E73" i="54"/>
  <c r="D73" i="54"/>
  <c r="C73" i="54"/>
  <c r="B73" i="54"/>
  <c r="A73" i="54"/>
  <c r="I72" i="54"/>
  <c r="H72" i="54"/>
  <c r="G72" i="54"/>
  <c r="F72" i="54"/>
  <c r="E72" i="54"/>
  <c r="D72" i="54"/>
  <c r="C72" i="54"/>
  <c r="B72" i="54"/>
  <c r="A72" i="54"/>
  <c r="I71" i="54"/>
  <c r="H71" i="54"/>
  <c r="G71" i="54"/>
  <c r="F71" i="54"/>
  <c r="E71" i="54"/>
  <c r="D71" i="54"/>
  <c r="C71" i="54"/>
  <c r="B71" i="54"/>
  <c r="A71" i="54"/>
  <c r="I70" i="54"/>
  <c r="H70" i="54"/>
  <c r="G70" i="54"/>
  <c r="F70" i="54"/>
  <c r="E70" i="54"/>
  <c r="D70" i="54"/>
  <c r="C70" i="54"/>
  <c r="B70" i="54"/>
  <c r="A70" i="54"/>
  <c r="I69" i="54"/>
  <c r="H69" i="54"/>
  <c r="G69" i="54"/>
  <c r="F69" i="54"/>
  <c r="E69" i="54"/>
  <c r="D69" i="54"/>
  <c r="C69" i="54"/>
  <c r="B69" i="54"/>
  <c r="A69" i="54"/>
  <c r="I68" i="54"/>
  <c r="H68" i="54"/>
  <c r="G68" i="54"/>
  <c r="F68" i="54"/>
  <c r="E68" i="54"/>
  <c r="D68" i="54"/>
  <c r="C68" i="54"/>
  <c r="B68" i="54"/>
  <c r="A68" i="54"/>
  <c r="I67" i="54"/>
  <c r="H67" i="54"/>
  <c r="G67" i="54"/>
  <c r="F67" i="54"/>
  <c r="E67" i="54"/>
  <c r="D67" i="54"/>
  <c r="C67" i="54"/>
  <c r="B67" i="54"/>
  <c r="A67" i="54"/>
  <c r="I66" i="54"/>
  <c r="H66" i="54"/>
  <c r="G66" i="54"/>
  <c r="F66" i="54"/>
  <c r="E66" i="54"/>
  <c r="D66" i="54"/>
  <c r="C66" i="54"/>
  <c r="B66" i="54"/>
  <c r="A66" i="54"/>
  <c r="I65" i="54"/>
  <c r="H65" i="54"/>
  <c r="G65" i="54"/>
  <c r="F65" i="54"/>
  <c r="E65" i="54"/>
  <c r="D65" i="54"/>
  <c r="C65" i="54"/>
  <c r="B65" i="54"/>
  <c r="A65" i="54"/>
  <c r="I64" i="54"/>
  <c r="H64" i="54"/>
  <c r="G64" i="54"/>
  <c r="F64" i="54"/>
  <c r="E64" i="54"/>
  <c r="D64" i="54"/>
  <c r="C64" i="54"/>
  <c r="B64" i="54"/>
  <c r="A64" i="54"/>
  <c r="I63" i="54"/>
  <c r="H63" i="54"/>
  <c r="G63" i="54"/>
  <c r="F63" i="54"/>
  <c r="E63" i="54"/>
  <c r="D63" i="54"/>
  <c r="C63" i="54"/>
  <c r="B63" i="54"/>
  <c r="A63" i="54"/>
  <c r="I62" i="54"/>
  <c r="H62" i="54"/>
  <c r="G62" i="54"/>
  <c r="F62" i="54"/>
  <c r="E62" i="54"/>
  <c r="D62" i="54"/>
  <c r="C62" i="54"/>
  <c r="B62" i="54"/>
  <c r="A62" i="54"/>
  <c r="I61" i="54"/>
  <c r="H61" i="54"/>
  <c r="G61" i="54"/>
  <c r="F61" i="54"/>
  <c r="E61" i="54"/>
  <c r="D61" i="54"/>
  <c r="C61" i="54"/>
  <c r="B61" i="54"/>
  <c r="A61" i="54"/>
  <c r="I60" i="54"/>
  <c r="H60" i="54"/>
  <c r="G60" i="54"/>
  <c r="F60" i="54"/>
  <c r="E60" i="54"/>
  <c r="D60" i="54"/>
  <c r="C60" i="54"/>
  <c r="B60" i="54"/>
  <c r="A60" i="54"/>
  <c r="I88" i="52"/>
  <c r="H88" i="52"/>
  <c r="G88" i="52"/>
  <c r="F88" i="52"/>
  <c r="E88" i="52"/>
  <c r="D88" i="52"/>
  <c r="C88" i="52"/>
  <c r="B88" i="52"/>
  <c r="A88" i="52"/>
  <c r="I87" i="52"/>
  <c r="H87" i="52"/>
  <c r="G87" i="52"/>
  <c r="F87" i="52"/>
  <c r="E87" i="52"/>
  <c r="D87" i="52"/>
  <c r="C87" i="52"/>
  <c r="B87" i="52"/>
  <c r="A87" i="52"/>
  <c r="I86" i="52"/>
  <c r="H86" i="52"/>
  <c r="G86" i="52"/>
  <c r="F86" i="52"/>
  <c r="E86" i="52"/>
  <c r="D86" i="52"/>
  <c r="C86" i="52"/>
  <c r="B86" i="52"/>
  <c r="A86" i="52"/>
  <c r="I85" i="52"/>
  <c r="H85" i="52"/>
  <c r="G85" i="52"/>
  <c r="F85" i="52"/>
  <c r="E85" i="52"/>
  <c r="D85" i="52"/>
  <c r="C85" i="52"/>
  <c r="B85" i="52"/>
  <c r="A85" i="52"/>
  <c r="I84" i="52"/>
  <c r="H84" i="52"/>
  <c r="G84" i="52"/>
  <c r="F84" i="52"/>
  <c r="E84" i="52"/>
  <c r="D84" i="52"/>
  <c r="C84" i="52"/>
  <c r="B84" i="52"/>
  <c r="A84" i="52"/>
  <c r="I83" i="52"/>
  <c r="H83" i="52"/>
  <c r="G83" i="52"/>
  <c r="F83" i="52"/>
  <c r="E83" i="52"/>
  <c r="D83" i="52"/>
  <c r="C83" i="52"/>
  <c r="B83" i="52"/>
  <c r="A83" i="52"/>
  <c r="I82" i="52"/>
  <c r="H82" i="52"/>
  <c r="G82" i="52"/>
  <c r="F82" i="52"/>
  <c r="E82" i="52"/>
  <c r="D82" i="52"/>
  <c r="C82" i="52"/>
  <c r="B82" i="52"/>
  <c r="A82" i="52"/>
  <c r="I81" i="52"/>
  <c r="H81" i="52"/>
  <c r="G81" i="52"/>
  <c r="F81" i="52"/>
  <c r="E81" i="52"/>
  <c r="D81" i="52"/>
  <c r="C81" i="52"/>
  <c r="B81" i="52"/>
  <c r="A81" i="52"/>
  <c r="I80" i="52"/>
  <c r="H80" i="52"/>
  <c r="G80" i="52"/>
  <c r="F80" i="52"/>
  <c r="E80" i="52"/>
  <c r="D80" i="52"/>
  <c r="C80" i="52"/>
  <c r="B80" i="52"/>
  <c r="A80" i="52"/>
  <c r="I79" i="52"/>
  <c r="H79" i="52"/>
  <c r="G79" i="52"/>
  <c r="F79" i="52"/>
  <c r="E79" i="52"/>
  <c r="D79" i="52"/>
  <c r="C79" i="52"/>
  <c r="B79" i="52"/>
  <c r="A79" i="52"/>
  <c r="I78" i="52"/>
  <c r="H78" i="52"/>
  <c r="G78" i="52"/>
  <c r="F78" i="52"/>
  <c r="E78" i="52"/>
  <c r="D78" i="52"/>
  <c r="C78" i="52"/>
  <c r="B78" i="52"/>
  <c r="A78" i="52"/>
  <c r="I77" i="52"/>
  <c r="H77" i="52"/>
  <c r="G77" i="52"/>
  <c r="F77" i="52"/>
  <c r="E77" i="52"/>
  <c r="D77" i="52"/>
  <c r="C77" i="52"/>
  <c r="B77" i="52"/>
  <c r="A77" i="52"/>
  <c r="I76" i="52"/>
  <c r="H76" i="52"/>
  <c r="G76" i="52"/>
  <c r="F76" i="52"/>
  <c r="E76" i="52"/>
  <c r="D76" i="52"/>
  <c r="C76" i="52"/>
  <c r="B76" i="52"/>
  <c r="A76" i="52"/>
  <c r="I75" i="52"/>
  <c r="H75" i="52"/>
  <c r="G75" i="52"/>
  <c r="F75" i="52"/>
  <c r="E75" i="52"/>
  <c r="D75" i="52"/>
  <c r="C75" i="52"/>
  <c r="B75" i="52"/>
  <c r="A75" i="52"/>
  <c r="I74" i="52"/>
  <c r="H74" i="52"/>
  <c r="G74" i="52"/>
  <c r="F74" i="52"/>
  <c r="E74" i="52"/>
  <c r="D74" i="52"/>
  <c r="C74" i="52"/>
  <c r="B74" i="52"/>
  <c r="A74" i="52"/>
  <c r="I73" i="52"/>
  <c r="H73" i="52"/>
  <c r="G73" i="52"/>
  <c r="F73" i="52"/>
  <c r="E73" i="52"/>
  <c r="D73" i="52"/>
  <c r="C73" i="52"/>
  <c r="B73" i="52"/>
  <c r="A73" i="52"/>
  <c r="I72" i="52"/>
  <c r="H72" i="52"/>
  <c r="G72" i="52"/>
  <c r="F72" i="52"/>
  <c r="E72" i="52"/>
  <c r="D72" i="52"/>
  <c r="C72" i="52"/>
  <c r="B72" i="52"/>
  <c r="A72" i="52"/>
  <c r="I71" i="52"/>
  <c r="H71" i="52"/>
  <c r="G71" i="52"/>
  <c r="F71" i="52"/>
  <c r="E71" i="52"/>
  <c r="D71" i="52"/>
  <c r="C71" i="52"/>
  <c r="B71" i="52"/>
  <c r="A71" i="52"/>
  <c r="I70" i="52"/>
  <c r="H70" i="52"/>
  <c r="G70" i="52"/>
  <c r="F70" i="52"/>
  <c r="E70" i="52"/>
  <c r="D70" i="52"/>
  <c r="C70" i="52"/>
  <c r="B70" i="52"/>
  <c r="A70" i="52"/>
  <c r="I69" i="52"/>
  <c r="H69" i="52"/>
  <c r="G69" i="52"/>
  <c r="F69" i="52"/>
  <c r="E69" i="52"/>
  <c r="D69" i="52"/>
  <c r="C69" i="52"/>
  <c r="B69" i="52"/>
  <c r="A69" i="52"/>
  <c r="I68" i="52"/>
  <c r="H68" i="52"/>
  <c r="G68" i="52"/>
  <c r="F68" i="52"/>
  <c r="E68" i="52"/>
  <c r="D68" i="52"/>
  <c r="C68" i="52"/>
  <c r="B68" i="52"/>
  <c r="A68" i="52"/>
  <c r="I67" i="52"/>
  <c r="H67" i="52"/>
  <c r="G67" i="52"/>
  <c r="F67" i="52"/>
  <c r="E67" i="52"/>
  <c r="D67" i="52"/>
  <c r="C67" i="52"/>
  <c r="B67" i="52"/>
  <c r="A67" i="52"/>
  <c r="I66" i="52"/>
  <c r="H66" i="52"/>
  <c r="G66" i="52"/>
  <c r="F66" i="52"/>
  <c r="E66" i="52"/>
  <c r="D66" i="52"/>
  <c r="C66" i="52"/>
  <c r="B66" i="52"/>
  <c r="A66" i="52"/>
  <c r="I65" i="52"/>
  <c r="H65" i="52"/>
  <c r="G65" i="52"/>
  <c r="F65" i="52"/>
  <c r="E65" i="52"/>
  <c r="D65" i="52"/>
  <c r="C65" i="52"/>
  <c r="B65" i="52"/>
  <c r="A65" i="52"/>
  <c r="I64" i="52"/>
  <c r="H64" i="52"/>
  <c r="G64" i="52"/>
  <c r="F64" i="52"/>
  <c r="E64" i="52"/>
  <c r="D64" i="52"/>
  <c r="C64" i="52"/>
  <c r="B64" i="52"/>
  <c r="A64" i="52"/>
  <c r="I63" i="52"/>
  <c r="H63" i="52"/>
  <c r="G63" i="52"/>
  <c r="F63" i="52"/>
  <c r="E63" i="52"/>
  <c r="D63" i="52"/>
  <c r="C63" i="52"/>
  <c r="B63" i="52"/>
  <c r="A63" i="52"/>
  <c r="I62" i="52"/>
  <c r="H62" i="52"/>
  <c r="G62" i="52"/>
  <c r="F62" i="52"/>
  <c r="E62" i="52"/>
  <c r="D62" i="52"/>
  <c r="C62" i="52"/>
  <c r="B62" i="52"/>
  <c r="A62" i="52"/>
  <c r="I61" i="52"/>
  <c r="H61" i="52"/>
  <c r="G61" i="52"/>
  <c r="F61" i="52"/>
  <c r="E61" i="52"/>
  <c r="D61" i="52"/>
  <c r="C61" i="52"/>
  <c r="B61" i="52"/>
  <c r="A61" i="52"/>
  <c r="I60" i="52"/>
  <c r="H60" i="52"/>
  <c r="G60" i="52"/>
  <c r="F60" i="52"/>
  <c r="E60" i="52"/>
  <c r="D60" i="52"/>
  <c r="C60" i="52"/>
  <c r="B60" i="52"/>
  <c r="A60" i="52"/>
  <c r="I88" i="48" l="1"/>
  <c r="H88" i="48"/>
  <c r="G88" i="48"/>
  <c r="F88" i="48"/>
  <c r="E88" i="48"/>
  <c r="D88" i="48"/>
  <c r="C88" i="48"/>
  <c r="B88" i="48"/>
  <c r="A88" i="48"/>
  <c r="I87" i="48"/>
  <c r="H87" i="48"/>
  <c r="G87" i="48"/>
  <c r="F87" i="48"/>
  <c r="E87" i="48"/>
  <c r="D87" i="48"/>
  <c r="C87" i="48"/>
  <c r="B87" i="48"/>
  <c r="A87" i="48"/>
  <c r="I86" i="48"/>
  <c r="H86" i="48"/>
  <c r="G86" i="48"/>
  <c r="F86" i="48"/>
  <c r="E86" i="48"/>
  <c r="D86" i="48"/>
  <c r="C86" i="48"/>
  <c r="B86" i="48"/>
  <c r="A86" i="48"/>
  <c r="I85" i="48"/>
  <c r="H85" i="48"/>
  <c r="G85" i="48"/>
  <c r="F85" i="48"/>
  <c r="E85" i="48"/>
  <c r="D85" i="48"/>
  <c r="C85" i="48"/>
  <c r="B85" i="48"/>
  <c r="A85" i="48"/>
  <c r="I84" i="48"/>
  <c r="H84" i="48"/>
  <c r="G84" i="48"/>
  <c r="F84" i="48"/>
  <c r="E84" i="48"/>
  <c r="D84" i="48"/>
  <c r="C84" i="48"/>
  <c r="B84" i="48"/>
  <c r="A84" i="48"/>
  <c r="I83" i="48"/>
  <c r="H83" i="48"/>
  <c r="G83" i="48"/>
  <c r="F83" i="48"/>
  <c r="E83" i="48"/>
  <c r="D83" i="48"/>
  <c r="C83" i="48"/>
  <c r="B83" i="48"/>
  <c r="A83" i="48"/>
  <c r="I82" i="48"/>
  <c r="H82" i="48"/>
  <c r="G82" i="48"/>
  <c r="F82" i="48"/>
  <c r="E82" i="48"/>
  <c r="D82" i="48"/>
  <c r="C82" i="48"/>
  <c r="B82" i="48"/>
  <c r="A82" i="48"/>
  <c r="I81" i="48"/>
  <c r="H81" i="48"/>
  <c r="G81" i="48"/>
  <c r="F81" i="48"/>
  <c r="E81" i="48"/>
  <c r="D81" i="48"/>
  <c r="C81" i="48"/>
  <c r="B81" i="48"/>
  <c r="A81" i="48"/>
  <c r="I80" i="48"/>
  <c r="H80" i="48"/>
  <c r="G80" i="48"/>
  <c r="F80" i="48"/>
  <c r="E80" i="48"/>
  <c r="D80" i="48"/>
  <c r="C80" i="48"/>
  <c r="B80" i="48"/>
  <c r="A80" i="48"/>
  <c r="I79" i="48"/>
  <c r="H79" i="48"/>
  <c r="G79" i="48"/>
  <c r="F79" i="48"/>
  <c r="E79" i="48"/>
  <c r="D79" i="48"/>
  <c r="C79" i="48"/>
  <c r="B79" i="48"/>
  <c r="A79" i="48"/>
  <c r="I78" i="48"/>
  <c r="H78" i="48"/>
  <c r="G78" i="48"/>
  <c r="F78" i="48"/>
  <c r="E78" i="48"/>
  <c r="D78" i="48"/>
  <c r="C78" i="48"/>
  <c r="B78" i="48"/>
  <c r="A78" i="48"/>
  <c r="I77" i="48"/>
  <c r="H77" i="48"/>
  <c r="G77" i="48"/>
  <c r="F77" i="48"/>
  <c r="E77" i="48"/>
  <c r="D77" i="48"/>
  <c r="C77" i="48"/>
  <c r="B77" i="48"/>
  <c r="A77" i="48"/>
  <c r="I76" i="48"/>
  <c r="H76" i="48"/>
  <c r="G76" i="48"/>
  <c r="F76" i="48"/>
  <c r="E76" i="48"/>
  <c r="D76" i="48"/>
  <c r="C76" i="48"/>
  <c r="B76" i="48"/>
  <c r="A76" i="48"/>
  <c r="I75" i="48"/>
  <c r="H75" i="48"/>
  <c r="G75" i="48"/>
  <c r="F75" i="48"/>
  <c r="E75" i="48"/>
  <c r="D75" i="48"/>
  <c r="C75" i="48"/>
  <c r="B75" i="48"/>
  <c r="A75" i="48"/>
  <c r="I74" i="48"/>
  <c r="H74" i="48"/>
  <c r="G74" i="48"/>
  <c r="F74" i="48"/>
  <c r="E74" i="48"/>
  <c r="D74" i="48"/>
  <c r="C74" i="48"/>
  <c r="B74" i="48"/>
  <c r="A74" i="48"/>
  <c r="I73" i="48"/>
  <c r="H73" i="48"/>
  <c r="G73" i="48"/>
  <c r="F73" i="48"/>
  <c r="E73" i="48"/>
  <c r="D73" i="48"/>
  <c r="C73" i="48"/>
  <c r="B73" i="48"/>
  <c r="A73" i="48"/>
  <c r="I72" i="48"/>
  <c r="H72" i="48"/>
  <c r="G72" i="48"/>
  <c r="F72" i="48"/>
  <c r="E72" i="48"/>
  <c r="D72" i="48"/>
  <c r="C72" i="48"/>
  <c r="B72" i="48"/>
  <c r="A72" i="48"/>
  <c r="I71" i="48"/>
  <c r="H71" i="48"/>
  <c r="G71" i="48"/>
  <c r="F71" i="48"/>
  <c r="E71" i="48"/>
  <c r="D71" i="48"/>
  <c r="C71" i="48"/>
  <c r="B71" i="48"/>
  <c r="A71" i="48"/>
  <c r="I70" i="48"/>
  <c r="H70" i="48"/>
  <c r="G70" i="48"/>
  <c r="F70" i="48"/>
  <c r="E70" i="48"/>
  <c r="D70" i="48"/>
  <c r="C70" i="48"/>
  <c r="B70" i="48"/>
  <c r="A70" i="48"/>
  <c r="I69" i="48"/>
  <c r="H69" i="48"/>
  <c r="G69" i="48"/>
  <c r="F69" i="48"/>
  <c r="E69" i="48"/>
  <c r="D69" i="48"/>
  <c r="C69" i="48"/>
  <c r="B69" i="48"/>
  <c r="A69" i="48"/>
  <c r="I68" i="48"/>
  <c r="H68" i="48"/>
  <c r="G68" i="48"/>
  <c r="F68" i="48"/>
  <c r="E68" i="48"/>
  <c r="D68" i="48"/>
  <c r="C68" i="48"/>
  <c r="B68" i="48"/>
  <c r="A68" i="48"/>
  <c r="I67" i="48"/>
  <c r="H67" i="48"/>
  <c r="G67" i="48"/>
  <c r="F67" i="48"/>
  <c r="E67" i="48"/>
  <c r="D67" i="48"/>
  <c r="C67" i="48"/>
  <c r="B67" i="48"/>
  <c r="A67" i="48"/>
  <c r="I66" i="48"/>
  <c r="H66" i="48"/>
  <c r="G66" i="48"/>
  <c r="F66" i="48"/>
  <c r="E66" i="48"/>
  <c r="D66" i="48"/>
  <c r="C66" i="48"/>
  <c r="B66" i="48"/>
  <c r="A66" i="48"/>
  <c r="I65" i="48"/>
  <c r="H65" i="48"/>
  <c r="G65" i="48"/>
  <c r="F65" i="48"/>
  <c r="E65" i="48"/>
  <c r="D65" i="48"/>
  <c r="C65" i="48"/>
  <c r="B65" i="48"/>
  <c r="A65" i="48"/>
  <c r="I64" i="48"/>
  <c r="H64" i="48"/>
  <c r="G64" i="48"/>
  <c r="F64" i="48"/>
  <c r="E64" i="48"/>
  <c r="D64" i="48"/>
  <c r="C64" i="48"/>
  <c r="B64" i="48"/>
  <c r="A64" i="48"/>
  <c r="I63" i="48"/>
  <c r="H63" i="48"/>
  <c r="G63" i="48"/>
  <c r="F63" i="48"/>
  <c r="E63" i="48"/>
  <c r="D63" i="48"/>
  <c r="C63" i="48"/>
  <c r="B63" i="48"/>
  <c r="A63" i="48"/>
  <c r="I62" i="48"/>
  <c r="H62" i="48"/>
  <c r="G62" i="48"/>
  <c r="F62" i="48"/>
  <c r="E62" i="48"/>
  <c r="D62" i="48"/>
  <c r="C62" i="48"/>
  <c r="B62" i="48"/>
  <c r="A62" i="48"/>
  <c r="I61" i="48"/>
  <c r="H61" i="48"/>
  <c r="G61" i="48"/>
  <c r="F61" i="48"/>
  <c r="E61" i="48"/>
  <c r="D61" i="48"/>
  <c r="C61" i="48"/>
  <c r="B61" i="48"/>
  <c r="A61" i="48"/>
  <c r="I60" i="48"/>
  <c r="H60" i="48"/>
  <c r="G60" i="48"/>
  <c r="F60" i="48"/>
  <c r="E60" i="48"/>
  <c r="D60" i="48"/>
  <c r="C60" i="48"/>
  <c r="B60" i="48"/>
  <c r="A60" i="48"/>
  <c r="E9" i="36" l="1"/>
  <c r="D27" i="36" l="1"/>
  <c r="D28" i="36"/>
  <c r="D10" i="36"/>
  <c r="E10" i="36" s="1"/>
  <c r="D7" i="36"/>
  <c r="E7" i="36" s="1"/>
  <c r="D29" i="36"/>
  <c r="D26" i="36"/>
  <c r="D25" i="36"/>
  <c r="D24" i="36"/>
  <c r="D19" i="36"/>
  <c r="D18" i="36"/>
  <c r="D17" i="36"/>
  <c r="D16" i="36"/>
  <c r="D15" i="36"/>
  <c r="A60" i="63"/>
  <c r="B60" i="63"/>
  <c r="C60" i="63"/>
  <c r="D60" i="63"/>
  <c r="E60" i="63"/>
  <c r="C64" i="36"/>
  <c r="B64" i="36"/>
  <c r="I88" i="49"/>
  <c r="H88" i="49"/>
  <c r="G88" i="49"/>
  <c r="F88" i="49"/>
  <c r="E88" i="49"/>
  <c r="D88" i="49"/>
  <c r="C88" i="49"/>
  <c r="B88" i="49"/>
  <c r="A88" i="49"/>
  <c r="I87" i="49"/>
  <c r="H87" i="49"/>
  <c r="G87" i="49"/>
  <c r="F87" i="49"/>
  <c r="E87" i="49"/>
  <c r="D87" i="49"/>
  <c r="C87" i="49"/>
  <c r="B87" i="49"/>
  <c r="A87" i="49"/>
  <c r="I86" i="49"/>
  <c r="H86" i="49"/>
  <c r="G86" i="49"/>
  <c r="F86" i="49"/>
  <c r="E86" i="49"/>
  <c r="D86" i="49"/>
  <c r="C86" i="49"/>
  <c r="B86" i="49"/>
  <c r="A86" i="49"/>
  <c r="I85" i="49"/>
  <c r="H85" i="49"/>
  <c r="G85" i="49"/>
  <c r="F85" i="49"/>
  <c r="E85" i="49"/>
  <c r="D85" i="49"/>
  <c r="C85" i="49"/>
  <c r="B85" i="49"/>
  <c r="A85" i="49"/>
  <c r="I84" i="49"/>
  <c r="H84" i="49"/>
  <c r="G84" i="49"/>
  <c r="F84" i="49"/>
  <c r="E84" i="49"/>
  <c r="D84" i="49"/>
  <c r="C84" i="49"/>
  <c r="B84" i="49"/>
  <c r="A84" i="49"/>
  <c r="I83" i="49"/>
  <c r="H83" i="49"/>
  <c r="G83" i="49"/>
  <c r="F83" i="49"/>
  <c r="E83" i="49"/>
  <c r="D83" i="49"/>
  <c r="C83" i="49"/>
  <c r="B83" i="49"/>
  <c r="A83" i="49"/>
  <c r="I82" i="49"/>
  <c r="H82" i="49"/>
  <c r="G82" i="49"/>
  <c r="F82" i="49"/>
  <c r="E82" i="49"/>
  <c r="D82" i="49"/>
  <c r="C82" i="49"/>
  <c r="B82" i="49"/>
  <c r="A82" i="49"/>
  <c r="I81" i="49"/>
  <c r="H81" i="49"/>
  <c r="G81" i="49"/>
  <c r="F81" i="49"/>
  <c r="E81" i="49"/>
  <c r="D81" i="49"/>
  <c r="C81" i="49"/>
  <c r="B81" i="49"/>
  <c r="A81" i="49"/>
  <c r="I80" i="49"/>
  <c r="H80" i="49"/>
  <c r="G80" i="49"/>
  <c r="F80" i="49"/>
  <c r="E80" i="49"/>
  <c r="D80" i="49"/>
  <c r="C80" i="49"/>
  <c r="B80" i="49"/>
  <c r="A80" i="49"/>
  <c r="I79" i="49"/>
  <c r="H79" i="49"/>
  <c r="G79" i="49"/>
  <c r="F79" i="49"/>
  <c r="E79" i="49"/>
  <c r="D79" i="49"/>
  <c r="C79" i="49"/>
  <c r="B79" i="49"/>
  <c r="A79" i="49"/>
  <c r="I78" i="49"/>
  <c r="H78" i="49"/>
  <c r="G78" i="49"/>
  <c r="F78" i="49"/>
  <c r="E78" i="49"/>
  <c r="D78" i="49"/>
  <c r="C78" i="49"/>
  <c r="B78" i="49"/>
  <c r="A78" i="49"/>
  <c r="I77" i="49"/>
  <c r="H77" i="49"/>
  <c r="G77" i="49"/>
  <c r="F77" i="49"/>
  <c r="E77" i="49"/>
  <c r="D77" i="49"/>
  <c r="C77" i="49"/>
  <c r="B77" i="49"/>
  <c r="A77" i="49"/>
  <c r="I76" i="49"/>
  <c r="H76" i="49"/>
  <c r="G76" i="49"/>
  <c r="F76" i="49"/>
  <c r="E76" i="49"/>
  <c r="D76" i="49"/>
  <c r="C76" i="49"/>
  <c r="B76" i="49"/>
  <c r="A76" i="49"/>
  <c r="I75" i="49"/>
  <c r="H75" i="49"/>
  <c r="G75" i="49"/>
  <c r="F75" i="49"/>
  <c r="E75" i="49"/>
  <c r="D75" i="49"/>
  <c r="C75" i="49"/>
  <c r="B75" i="49"/>
  <c r="A75" i="49"/>
  <c r="I74" i="49"/>
  <c r="H74" i="49"/>
  <c r="G74" i="49"/>
  <c r="F74" i="49"/>
  <c r="E74" i="49"/>
  <c r="D74" i="49"/>
  <c r="C74" i="49"/>
  <c r="B74" i="49"/>
  <c r="A74" i="49"/>
  <c r="I73" i="49"/>
  <c r="H73" i="49"/>
  <c r="G73" i="49"/>
  <c r="F73" i="49"/>
  <c r="E73" i="49"/>
  <c r="D73" i="49"/>
  <c r="C73" i="49"/>
  <c r="B73" i="49"/>
  <c r="A73" i="49"/>
  <c r="I72" i="49"/>
  <c r="H72" i="49"/>
  <c r="G72" i="49"/>
  <c r="F72" i="49"/>
  <c r="E72" i="49"/>
  <c r="D72" i="49"/>
  <c r="C72" i="49"/>
  <c r="B72" i="49"/>
  <c r="A72" i="49"/>
  <c r="I71" i="49"/>
  <c r="H71" i="49"/>
  <c r="G71" i="49"/>
  <c r="F71" i="49"/>
  <c r="E71" i="49"/>
  <c r="D71" i="49"/>
  <c r="C71" i="49"/>
  <c r="B71" i="49"/>
  <c r="A71" i="49"/>
  <c r="I70" i="49"/>
  <c r="H70" i="49"/>
  <c r="G70" i="49"/>
  <c r="F70" i="49"/>
  <c r="E70" i="49"/>
  <c r="D70" i="49"/>
  <c r="C70" i="49"/>
  <c r="B70" i="49"/>
  <c r="A70" i="49"/>
  <c r="I69" i="49"/>
  <c r="H69" i="49"/>
  <c r="G69" i="49"/>
  <c r="F69" i="49"/>
  <c r="E69" i="49"/>
  <c r="D69" i="49"/>
  <c r="C69" i="49"/>
  <c r="B69" i="49"/>
  <c r="A69" i="49"/>
  <c r="I68" i="49"/>
  <c r="H68" i="49"/>
  <c r="G68" i="49"/>
  <c r="F68" i="49"/>
  <c r="E68" i="49"/>
  <c r="D68" i="49"/>
  <c r="C68" i="49"/>
  <c r="B68" i="49"/>
  <c r="A68" i="49"/>
  <c r="I67" i="49"/>
  <c r="H67" i="49"/>
  <c r="G67" i="49"/>
  <c r="F67" i="49"/>
  <c r="E67" i="49"/>
  <c r="D67" i="49"/>
  <c r="C67" i="49"/>
  <c r="B67" i="49"/>
  <c r="A67" i="49"/>
  <c r="I66" i="49"/>
  <c r="H66" i="49"/>
  <c r="G66" i="49"/>
  <c r="F66" i="49"/>
  <c r="E66" i="49"/>
  <c r="D66" i="49"/>
  <c r="C66" i="49"/>
  <c r="B66" i="49"/>
  <c r="A66" i="49"/>
  <c r="I65" i="49"/>
  <c r="H65" i="49"/>
  <c r="G65" i="49"/>
  <c r="F65" i="49"/>
  <c r="E65" i="49"/>
  <c r="D65" i="49"/>
  <c r="C65" i="49"/>
  <c r="B65" i="49"/>
  <c r="A65" i="49"/>
  <c r="I64" i="49"/>
  <c r="H64" i="49"/>
  <c r="G64" i="49"/>
  <c r="F64" i="49"/>
  <c r="E64" i="49"/>
  <c r="D64" i="49"/>
  <c r="C64" i="49"/>
  <c r="B64" i="49"/>
  <c r="A64" i="49"/>
  <c r="I63" i="49"/>
  <c r="H63" i="49"/>
  <c r="G63" i="49"/>
  <c r="F63" i="49"/>
  <c r="E63" i="49"/>
  <c r="D63" i="49"/>
  <c r="C63" i="49"/>
  <c r="B63" i="49"/>
  <c r="A63" i="49"/>
  <c r="I62" i="49"/>
  <c r="H62" i="49"/>
  <c r="G62" i="49"/>
  <c r="F62" i="49"/>
  <c r="E62" i="49"/>
  <c r="D62" i="49"/>
  <c r="C62" i="49"/>
  <c r="B62" i="49"/>
  <c r="A62" i="49"/>
  <c r="I61" i="49"/>
  <c r="H61" i="49"/>
  <c r="G61" i="49"/>
  <c r="F61" i="49"/>
  <c r="E61" i="49"/>
  <c r="D61" i="49"/>
  <c r="C61" i="49"/>
  <c r="B61" i="49"/>
  <c r="A61" i="49"/>
  <c r="I60" i="49"/>
  <c r="H60" i="49"/>
  <c r="G60" i="49"/>
  <c r="F60" i="49"/>
  <c r="E60" i="49"/>
  <c r="D60" i="49"/>
  <c r="C60" i="49"/>
  <c r="B60" i="49"/>
  <c r="A60" i="49"/>
  <c r="I88" i="43"/>
  <c r="H88" i="43"/>
  <c r="G88" i="43"/>
  <c r="F88" i="43"/>
  <c r="E88" i="43"/>
  <c r="D88" i="43"/>
  <c r="C88" i="43"/>
  <c r="B88" i="43"/>
  <c r="A88" i="43"/>
  <c r="I87" i="43"/>
  <c r="H87" i="43"/>
  <c r="G87" i="43"/>
  <c r="F87" i="43"/>
  <c r="E87" i="43"/>
  <c r="D87" i="43"/>
  <c r="C87" i="43"/>
  <c r="B87" i="43"/>
  <c r="A87" i="43"/>
  <c r="I86" i="43"/>
  <c r="H86" i="43"/>
  <c r="G86" i="43"/>
  <c r="F86" i="43"/>
  <c r="E86" i="43"/>
  <c r="D86" i="43"/>
  <c r="C86" i="43"/>
  <c r="B86" i="43"/>
  <c r="A86" i="43"/>
  <c r="I85" i="43"/>
  <c r="H85" i="43"/>
  <c r="G85" i="43"/>
  <c r="F85" i="43"/>
  <c r="E85" i="43"/>
  <c r="D85" i="43"/>
  <c r="C85" i="43"/>
  <c r="B85" i="43"/>
  <c r="A85" i="43"/>
  <c r="I84" i="43"/>
  <c r="H84" i="43"/>
  <c r="G84" i="43"/>
  <c r="F84" i="43"/>
  <c r="E84" i="43"/>
  <c r="D84" i="43"/>
  <c r="C84" i="43"/>
  <c r="B84" i="43"/>
  <c r="A84" i="43"/>
  <c r="I83" i="43"/>
  <c r="H83" i="43"/>
  <c r="G83" i="43"/>
  <c r="F83" i="43"/>
  <c r="E83" i="43"/>
  <c r="D83" i="43"/>
  <c r="C83" i="43"/>
  <c r="B83" i="43"/>
  <c r="A83" i="43"/>
  <c r="I82" i="43"/>
  <c r="H82" i="43"/>
  <c r="G82" i="43"/>
  <c r="F82" i="43"/>
  <c r="E82" i="43"/>
  <c r="D82" i="43"/>
  <c r="C82" i="43"/>
  <c r="B82" i="43"/>
  <c r="A82" i="43"/>
  <c r="I81" i="43"/>
  <c r="H81" i="43"/>
  <c r="G81" i="43"/>
  <c r="F81" i="43"/>
  <c r="E81" i="43"/>
  <c r="D81" i="43"/>
  <c r="C81" i="43"/>
  <c r="B81" i="43"/>
  <c r="A81" i="43"/>
  <c r="I80" i="43"/>
  <c r="H80" i="43"/>
  <c r="G80" i="43"/>
  <c r="F80" i="43"/>
  <c r="E80" i="43"/>
  <c r="D80" i="43"/>
  <c r="C80" i="43"/>
  <c r="B80" i="43"/>
  <c r="A80" i="43"/>
  <c r="I79" i="43"/>
  <c r="H79" i="43"/>
  <c r="G79" i="43"/>
  <c r="F79" i="43"/>
  <c r="E79" i="43"/>
  <c r="D79" i="43"/>
  <c r="C79" i="43"/>
  <c r="B79" i="43"/>
  <c r="A79" i="43"/>
  <c r="I78" i="43"/>
  <c r="H78" i="43"/>
  <c r="G78" i="43"/>
  <c r="F78" i="43"/>
  <c r="E78" i="43"/>
  <c r="D78" i="43"/>
  <c r="C78" i="43"/>
  <c r="B78" i="43"/>
  <c r="A78" i="43"/>
  <c r="I77" i="43"/>
  <c r="H77" i="43"/>
  <c r="G77" i="43"/>
  <c r="F77" i="43"/>
  <c r="E77" i="43"/>
  <c r="D77" i="43"/>
  <c r="C77" i="43"/>
  <c r="B77" i="43"/>
  <c r="A77" i="43"/>
  <c r="I76" i="43"/>
  <c r="H76" i="43"/>
  <c r="G76" i="43"/>
  <c r="F76" i="43"/>
  <c r="E76" i="43"/>
  <c r="D76" i="43"/>
  <c r="C76" i="43"/>
  <c r="B76" i="43"/>
  <c r="A76" i="43"/>
  <c r="I75" i="43"/>
  <c r="H75" i="43"/>
  <c r="G75" i="43"/>
  <c r="F75" i="43"/>
  <c r="E75" i="43"/>
  <c r="D75" i="43"/>
  <c r="C75" i="43"/>
  <c r="B75" i="43"/>
  <c r="A75" i="43"/>
  <c r="I74" i="43"/>
  <c r="H74" i="43"/>
  <c r="G74" i="43"/>
  <c r="F74" i="43"/>
  <c r="E74" i="43"/>
  <c r="D74" i="43"/>
  <c r="C74" i="43"/>
  <c r="B74" i="43"/>
  <c r="A74" i="43"/>
  <c r="I73" i="43"/>
  <c r="H73" i="43"/>
  <c r="G73" i="43"/>
  <c r="F73" i="43"/>
  <c r="E73" i="43"/>
  <c r="D73" i="43"/>
  <c r="C73" i="43"/>
  <c r="B73" i="43"/>
  <c r="A73" i="43"/>
  <c r="I72" i="43"/>
  <c r="H72" i="43"/>
  <c r="G72" i="43"/>
  <c r="F72" i="43"/>
  <c r="E72" i="43"/>
  <c r="D72" i="43"/>
  <c r="C72" i="43"/>
  <c r="B72" i="43"/>
  <c r="A72" i="43"/>
  <c r="I71" i="43"/>
  <c r="H71" i="43"/>
  <c r="G71" i="43"/>
  <c r="F71" i="43"/>
  <c r="E71" i="43"/>
  <c r="D71" i="43"/>
  <c r="C71" i="43"/>
  <c r="B71" i="43"/>
  <c r="A71" i="43"/>
  <c r="I70" i="43"/>
  <c r="H70" i="43"/>
  <c r="G70" i="43"/>
  <c r="F70" i="43"/>
  <c r="E70" i="43"/>
  <c r="D70" i="43"/>
  <c r="C70" i="43"/>
  <c r="B70" i="43"/>
  <c r="A70" i="43"/>
  <c r="I69" i="43"/>
  <c r="H69" i="43"/>
  <c r="G69" i="43"/>
  <c r="F69" i="43"/>
  <c r="E69" i="43"/>
  <c r="D69" i="43"/>
  <c r="C69" i="43"/>
  <c r="B69" i="43"/>
  <c r="A69" i="43"/>
  <c r="I68" i="43"/>
  <c r="H68" i="43"/>
  <c r="G68" i="43"/>
  <c r="F68" i="43"/>
  <c r="E68" i="43"/>
  <c r="D68" i="43"/>
  <c r="C68" i="43"/>
  <c r="B68" i="43"/>
  <c r="A68" i="43"/>
  <c r="I67" i="43"/>
  <c r="H67" i="43"/>
  <c r="G67" i="43"/>
  <c r="F67" i="43"/>
  <c r="E67" i="43"/>
  <c r="D67" i="43"/>
  <c r="C67" i="43"/>
  <c r="B67" i="43"/>
  <c r="A67" i="43"/>
  <c r="I66" i="43"/>
  <c r="H66" i="43"/>
  <c r="G66" i="43"/>
  <c r="F66" i="43"/>
  <c r="E66" i="43"/>
  <c r="D66" i="43"/>
  <c r="C66" i="43"/>
  <c r="B66" i="43"/>
  <c r="A66" i="43"/>
  <c r="I65" i="43"/>
  <c r="H65" i="43"/>
  <c r="G65" i="43"/>
  <c r="F65" i="43"/>
  <c r="E65" i="43"/>
  <c r="D65" i="43"/>
  <c r="C65" i="43"/>
  <c r="B65" i="43"/>
  <c r="A65" i="43"/>
  <c r="I64" i="43"/>
  <c r="H64" i="43"/>
  <c r="G64" i="43"/>
  <c r="F64" i="43"/>
  <c r="E64" i="43"/>
  <c r="D64" i="43"/>
  <c r="C64" i="43"/>
  <c r="B64" i="43"/>
  <c r="A64" i="43"/>
  <c r="I63" i="43"/>
  <c r="H63" i="43"/>
  <c r="G63" i="43"/>
  <c r="F63" i="43"/>
  <c r="E63" i="43"/>
  <c r="D63" i="43"/>
  <c r="C63" i="43"/>
  <c r="B63" i="43"/>
  <c r="A63" i="43"/>
  <c r="I62" i="43"/>
  <c r="H62" i="43"/>
  <c r="G62" i="43"/>
  <c r="F62" i="43"/>
  <c r="E62" i="43"/>
  <c r="D62" i="43"/>
  <c r="C62" i="43"/>
  <c r="B62" i="43"/>
  <c r="A62" i="43"/>
  <c r="I61" i="43"/>
  <c r="H61" i="43"/>
  <c r="G61" i="43"/>
  <c r="F61" i="43"/>
  <c r="E61" i="43"/>
  <c r="D61" i="43"/>
  <c r="C61" i="43"/>
  <c r="B61" i="43"/>
  <c r="A61" i="43"/>
  <c r="I60" i="43"/>
  <c r="H60" i="43"/>
  <c r="G60" i="43"/>
  <c r="F60" i="43"/>
  <c r="E60" i="43"/>
  <c r="D60" i="43"/>
  <c r="C60" i="43"/>
  <c r="B60" i="43"/>
  <c r="A60" i="43"/>
  <c r="I88" i="44"/>
  <c r="H88" i="44"/>
  <c r="G88" i="44"/>
  <c r="F88" i="44"/>
  <c r="E88" i="44"/>
  <c r="D88" i="44"/>
  <c r="C88" i="44"/>
  <c r="B88" i="44"/>
  <c r="A88" i="44"/>
  <c r="I87" i="44"/>
  <c r="H87" i="44"/>
  <c r="G87" i="44"/>
  <c r="F87" i="44"/>
  <c r="E87" i="44"/>
  <c r="D87" i="44"/>
  <c r="C87" i="44"/>
  <c r="B87" i="44"/>
  <c r="A87" i="44"/>
  <c r="I86" i="44"/>
  <c r="H86" i="44"/>
  <c r="G86" i="44"/>
  <c r="F86" i="44"/>
  <c r="E86" i="44"/>
  <c r="D86" i="44"/>
  <c r="C86" i="44"/>
  <c r="B86" i="44"/>
  <c r="A86" i="44"/>
  <c r="I85" i="44"/>
  <c r="H85" i="44"/>
  <c r="G85" i="44"/>
  <c r="F85" i="44"/>
  <c r="E85" i="44"/>
  <c r="D85" i="44"/>
  <c r="C85" i="44"/>
  <c r="B85" i="44"/>
  <c r="A85" i="44"/>
  <c r="I84" i="44"/>
  <c r="H84" i="44"/>
  <c r="G84" i="44"/>
  <c r="F84" i="44"/>
  <c r="E84" i="44"/>
  <c r="D84" i="44"/>
  <c r="C84" i="44"/>
  <c r="B84" i="44"/>
  <c r="A84" i="44"/>
  <c r="I83" i="44"/>
  <c r="H83" i="44"/>
  <c r="G83" i="44"/>
  <c r="F83" i="44"/>
  <c r="E83" i="44"/>
  <c r="D83" i="44"/>
  <c r="C83" i="44"/>
  <c r="B83" i="44"/>
  <c r="A83" i="44"/>
  <c r="I82" i="44"/>
  <c r="H82" i="44"/>
  <c r="G82" i="44"/>
  <c r="F82" i="44"/>
  <c r="E82" i="44"/>
  <c r="D82" i="44"/>
  <c r="C82" i="44"/>
  <c r="B82" i="44"/>
  <c r="A82" i="44"/>
  <c r="I81" i="44"/>
  <c r="H81" i="44"/>
  <c r="G81" i="44"/>
  <c r="F81" i="44"/>
  <c r="E81" i="44"/>
  <c r="D81" i="44"/>
  <c r="C81" i="44"/>
  <c r="B81" i="44"/>
  <c r="A81" i="44"/>
  <c r="I80" i="44"/>
  <c r="H80" i="44"/>
  <c r="G80" i="44"/>
  <c r="F80" i="44"/>
  <c r="E80" i="44"/>
  <c r="D80" i="44"/>
  <c r="C80" i="44"/>
  <c r="B80" i="44"/>
  <c r="A80" i="44"/>
  <c r="I79" i="44"/>
  <c r="H79" i="44"/>
  <c r="G79" i="44"/>
  <c r="F79" i="44"/>
  <c r="E79" i="44"/>
  <c r="D79" i="44"/>
  <c r="C79" i="44"/>
  <c r="B79" i="44"/>
  <c r="A79" i="44"/>
  <c r="I78" i="44"/>
  <c r="H78" i="44"/>
  <c r="G78" i="44"/>
  <c r="F78" i="44"/>
  <c r="E78" i="44"/>
  <c r="D78" i="44"/>
  <c r="C78" i="44"/>
  <c r="B78" i="44"/>
  <c r="A78" i="44"/>
  <c r="I77" i="44"/>
  <c r="H77" i="44"/>
  <c r="G77" i="44"/>
  <c r="F77" i="44"/>
  <c r="E77" i="44"/>
  <c r="D77" i="44"/>
  <c r="C77" i="44"/>
  <c r="B77" i="44"/>
  <c r="A77" i="44"/>
  <c r="I76" i="44"/>
  <c r="H76" i="44"/>
  <c r="G76" i="44"/>
  <c r="F76" i="44"/>
  <c r="E76" i="44"/>
  <c r="D76" i="44"/>
  <c r="C76" i="44"/>
  <c r="B76" i="44"/>
  <c r="A76" i="44"/>
  <c r="I75" i="44"/>
  <c r="H75" i="44"/>
  <c r="G75" i="44"/>
  <c r="F75" i="44"/>
  <c r="E75" i="44"/>
  <c r="D75" i="44"/>
  <c r="C75" i="44"/>
  <c r="B75" i="44"/>
  <c r="A75" i="44"/>
  <c r="I74" i="44"/>
  <c r="H74" i="44"/>
  <c r="G74" i="44"/>
  <c r="F74" i="44"/>
  <c r="E74" i="44"/>
  <c r="D74" i="44"/>
  <c r="C74" i="44"/>
  <c r="B74" i="44"/>
  <c r="A74" i="44"/>
  <c r="I73" i="44"/>
  <c r="H73" i="44"/>
  <c r="G73" i="44"/>
  <c r="F73" i="44"/>
  <c r="E73" i="44"/>
  <c r="D73" i="44"/>
  <c r="C73" i="44"/>
  <c r="B73" i="44"/>
  <c r="A73" i="44"/>
  <c r="I72" i="44"/>
  <c r="H72" i="44"/>
  <c r="G72" i="44"/>
  <c r="F72" i="44"/>
  <c r="E72" i="44"/>
  <c r="D72" i="44"/>
  <c r="C72" i="44"/>
  <c r="B72" i="44"/>
  <c r="A72" i="44"/>
  <c r="I71" i="44"/>
  <c r="H71" i="44"/>
  <c r="G71" i="44"/>
  <c r="F71" i="44"/>
  <c r="E71" i="44"/>
  <c r="D71" i="44"/>
  <c r="C71" i="44"/>
  <c r="B71" i="44"/>
  <c r="A71" i="44"/>
  <c r="I70" i="44"/>
  <c r="H70" i="44"/>
  <c r="G70" i="44"/>
  <c r="F70" i="44"/>
  <c r="E70" i="44"/>
  <c r="D70" i="44"/>
  <c r="C70" i="44"/>
  <c r="B70" i="44"/>
  <c r="A70" i="44"/>
  <c r="I69" i="44"/>
  <c r="H69" i="44"/>
  <c r="G69" i="44"/>
  <c r="F69" i="44"/>
  <c r="E69" i="44"/>
  <c r="D69" i="44"/>
  <c r="C69" i="44"/>
  <c r="B69" i="44"/>
  <c r="A69" i="44"/>
  <c r="I68" i="44"/>
  <c r="H68" i="44"/>
  <c r="G68" i="44"/>
  <c r="F68" i="44"/>
  <c r="E68" i="44"/>
  <c r="D68" i="44"/>
  <c r="C68" i="44"/>
  <c r="B68" i="44"/>
  <c r="A68" i="44"/>
  <c r="I67" i="44"/>
  <c r="H67" i="44"/>
  <c r="G67" i="44"/>
  <c r="F67" i="44"/>
  <c r="E67" i="44"/>
  <c r="D67" i="44"/>
  <c r="C67" i="44"/>
  <c r="B67" i="44"/>
  <c r="A67" i="44"/>
  <c r="I66" i="44"/>
  <c r="H66" i="44"/>
  <c r="G66" i="44"/>
  <c r="F66" i="44"/>
  <c r="E66" i="44"/>
  <c r="D66" i="44"/>
  <c r="C66" i="44"/>
  <c r="B66" i="44"/>
  <c r="A66" i="44"/>
  <c r="I65" i="44"/>
  <c r="H65" i="44"/>
  <c r="G65" i="44"/>
  <c r="F65" i="44"/>
  <c r="E65" i="44"/>
  <c r="D65" i="44"/>
  <c r="C65" i="44"/>
  <c r="B65" i="44"/>
  <c r="A65" i="44"/>
  <c r="I64" i="44"/>
  <c r="H64" i="44"/>
  <c r="G64" i="44"/>
  <c r="F64" i="44"/>
  <c r="E64" i="44"/>
  <c r="D64" i="44"/>
  <c r="C64" i="44"/>
  <c r="B64" i="44"/>
  <c r="A64" i="44"/>
  <c r="I63" i="44"/>
  <c r="H63" i="44"/>
  <c r="G63" i="44"/>
  <c r="F63" i="44"/>
  <c r="E63" i="44"/>
  <c r="D63" i="44"/>
  <c r="C63" i="44"/>
  <c r="B63" i="44"/>
  <c r="A63" i="44"/>
  <c r="I62" i="44"/>
  <c r="H62" i="44"/>
  <c r="G62" i="44"/>
  <c r="F62" i="44"/>
  <c r="E62" i="44"/>
  <c r="D62" i="44"/>
  <c r="C62" i="44"/>
  <c r="B62" i="44"/>
  <c r="A62" i="44"/>
  <c r="I61" i="44"/>
  <c r="H61" i="44"/>
  <c r="G61" i="44"/>
  <c r="F61" i="44"/>
  <c r="E61" i="44"/>
  <c r="D61" i="44"/>
  <c r="C61" i="44"/>
  <c r="B61" i="44"/>
  <c r="A61" i="44"/>
  <c r="I60" i="44"/>
  <c r="H60" i="44"/>
  <c r="G60" i="44"/>
  <c r="F60" i="44"/>
  <c r="E60" i="44"/>
  <c r="D60" i="44"/>
  <c r="C60" i="44"/>
  <c r="B60" i="44"/>
  <c r="A60" i="44"/>
  <c r="I88" i="45"/>
  <c r="H88" i="45"/>
  <c r="G88" i="45"/>
  <c r="F88" i="45"/>
  <c r="E88" i="45"/>
  <c r="D88" i="45"/>
  <c r="C88" i="45"/>
  <c r="B88" i="45"/>
  <c r="A88" i="45"/>
  <c r="I87" i="45"/>
  <c r="H87" i="45"/>
  <c r="G87" i="45"/>
  <c r="F87" i="45"/>
  <c r="E87" i="45"/>
  <c r="D87" i="45"/>
  <c r="C87" i="45"/>
  <c r="B87" i="45"/>
  <c r="A87" i="45"/>
  <c r="I86" i="45"/>
  <c r="H86" i="45"/>
  <c r="G86" i="45"/>
  <c r="F86" i="45"/>
  <c r="E86" i="45"/>
  <c r="D86" i="45"/>
  <c r="C86" i="45"/>
  <c r="B86" i="45"/>
  <c r="A86" i="45"/>
  <c r="I85" i="45"/>
  <c r="H85" i="45"/>
  <c r="G85" i="45"/>
  <c r="F85" i="45"/>
  <c r="E85" i="45"/>
  <c r="D85" i="45"/>
  <c r="C85" i="45"/>
  <c r="B85" i="45"/>
  <c r="A85" i="45"/>
  <c r="I84" i="45"/>
  <c r="H84" i="45"/>
  <c r="G84" i="45"/>
  <c r="F84" i="45"/>
  <c r="E84" i="45"/>
  <c r="D84" i="45"/>
  <c r="C84" i="45"/>
  <c r="B84" i="45"/>
  <c r="A84" i="45"/>
  <c r="I83" i="45"/>
  <c r="H83" i="45"/>
  <c r="G83" i="45"/>
  <c r="F83" i="45"/>
  <c r="E83" i="45"/>
  <c r="D83" i="45"/>
  <c r="C83" i="45"/>
  <c r="B83" i="45"/>
  <c r="A83" i="45"/>
  <c r="I82" i="45"/>
  <c r="H82" i="45"/>
  <c r="G82" i="45"/>
  <c r="F82" i="45"/>
  <c r="E82" i="45"/>
  <c r="D82" i="45"/>
  <c r="C82" i="45"/>
  <c r="B82" i="45"/>
  <c r="A82" i="45"/>
  <c r="I81" i="45"/>
  <c r="H81" i="45"/>
  <c r="G81" i="45"/>
  <c r="F81" i="45"/>
  <c r="E81" i="45"/>
  <c r="D81" i="45"/>
  <c r="C81" i="45"/>
  <c r="B81" i="45"/>
  <c r="A81" i="45"/>
  <c r="I80" i="45"/>
  <c r="H80" i="45"/>
  <c r="G80" i="45"/>
  <c r="F80" i="45"/>
  <c r="E80" i="45"/>
  <c r="D80" i="45"/>
  <c r="C80" i="45"/>
  <c r="B80" i="45"/>
  <c r="A80" i="45"/>
  <c r="I79" i="45"/>
  <c r="H79" i="45"/>
  <c r="G79" i="45"/>
  <c r="F79" i="45"/>
  <c r="E79" i="45"/>
  <c r="D79" i="45"/>
  <c r="C79" i="45"/>
  <c r="B79" i="45"/>
  <c r="A79" i="45"/>
  <c r="I78" i="45"/>
  <c r="H78" i="45"/>
  <c r="G78" i="45"/>
  <c r="F78" i="45"/>
  <c r="E78" i="45"/>
  <c r="D78" i="45"/>
  <c r="C78" i="45"/>
  <c r="B78" i="45"/>
  <c r="A78" i="45"/>
  <c r="I77" i="45"/>
  <c r="H77" i="45"/>
  <c r="G77" i="45"/>
  <c r="F77" i="45"/>
  <c r="E77" i="45"/>
  <c r="D77" i="45"/>
  <c r="C77" i="45"/>
  <c r="B77" i="45"/>
  <c r="A77" i="45"/>
  <c r="I76" i="45"/>
  <c r="H76" i="45"/>
  <c r="G76" i="45"/>
  <c r="F76" i="45"/>
  <c r="E76" i="45"/>
  <c r="D76" i="45"/>
  <c r="C76" i="45"/>
  <c r="B76" i="45"/>
  <c r="A76" i="45"/>
  <c r="I75" i="45"/>
  <c r="H75" i="45"/>
  <c r="G75" i="45"/>
  <c r="F75" i="45"/>
  <c r="E75" i="45"/>
  <c r="D75" i="45"/>
  <c r="C75" i="45"/>
  <c r="B75" i="45"/>
  <c r="A75" i="45"/>
  <c r="I74" i="45"/>
  <c r="H74" i="45"/>
  <c r="G74" i="45"/>
  <c r="F74" i="45"/>
  <c r="E74" i="45"/>
  <c r="D74" i="45"/>
  <c r="C74" i="45"/>
  <c r="B74" i="45"/>
  <c r="A74" i="45"/>
  <c r="I73" i="45"/>
  <c r="H73" i="45"/>
  <c r="G73" i="45"/>
  <c r="F73" i="45"/>
  <c r="E73" i="45"/>
  <c r="D73" i="45"/>
  <c r="C73" i="45"/>
  <c r="B73" i="45"/>
  <c r="A73" i="45"/>
  <c r="I72" i="45"/>
  <c r="H72" i="45"/>
  <c r="G72" i="45"/>
  <c r="F72" i="45"/>
  <c r="E72" i="45"/>
  <c r="D72" i="45"/>
  <c r="C72" i="45"/>
  <c r="B72" i="45"/>
  <c r="A72" i="45"/>
  <c r="I71" i="45"/>
  <c r="H71" i="45"/>
  <c r="G71" i="45"/>
  <c r="F71" i="45"/>
  <c r="E71" i="45"/>
  <c r="D71" i="45"/>
  <c r="C71" i="45"/>
  <c r="B71" i="45"/>
  <c r="A71" i="45"/>
  <c r="I70" i="45"/>
  <c r="H70" i="45"/>
  <c r="G70" i="45"/>
  <c r="F70" i="45"/>
  <c r="E70" i="45"/>
  <c r="D70" i="45"/>
  <c r="C70" i="45"/>
  <c r="B70" i="45"/>
  <c r="A70" i="45"/>
  <c r="I69" i="45"/>
  <c r="H69" i="45"/>
  <c r="G69" i="45"/>
  <c r="F69" i="45"/>
  <c r="E69" i="45"/>
  <c r="D69" i="45"/>
  <c r="C69" i="45"/>
  <c r="B69" i="45"/>
  <c r="A69" i="45"/>
  <c r="I68" i="45"/>
  <c r="H68" i="45"/>
  <c r="G68" i="45"/>
  <c r="F68" i="45"/>
  <c r="E68" i="45"/>
  <c r="D68" i="45"/>
  <c r="C68" i="45"/>
  <c r="B68" i="45"/>
  <c r="A68" i="45"/>
  <c r="I67" i="45"/>
  <c r="H67" i="45"/>
  <c r="G67" i="45"/>
  <c r="F67" i="45"/>
  <c r="E67" i="45"/>
  <c r="D67" i="45"/>
  <c r="C67" i="45"/>
  <c r="B67" i="45"/>
  <c r="A67" i="45"/>
  <c r="I66" i="45"/>
  <c r="H66" i="45"/>
  <c r="G66" i="45"/>
  <c r="F66" i="45"/>
  <c r="E66" i="45"/>
  <c r="D66" i="45"/>
  <c r="C66" i="45"/>
  <c r="B66" i="45"/>
  <c r="A66" i="45"/>
  <c r="I65" i="45"/>
  <c r="H65" i="45"/>
  <c r="G65" i="45"/>
  <c r="F65" i="45"/>
  <c r="E65" i="45"/>
  <c r="D65" i="45"/>
  <c r="C65" i="45"/>
  <c r="B65" i="45"/>
  <c r="A65" i="45"/>
  <c r="I64" i="45"/>
  <c r="H64" i="45"/>
  <c r="G64" i="45"/>
  <c r="F64" i="45"/>
  <c r="E64" i="45"/>
  <c r="D64" i="45"/>
  <c r="C64" i="45"/>
  <c r="B64" i="45"/>
  <c r="A64" i="45"/>
  <c r="I63" i="45"/>
  <c r="H63" i="45"/>
  <c r="G63" i="45"/>
  <c r="F63" i="45"/>
  <c r="E63" i="45"/>
  <c r="D63" i="45"/>
  <c r="C63" i="45"/>
  <c r="B63" i="45"/>
  <c r="A63" i="45"/>
  <c r="I62" i="45"/>
  <c r="H62" i="45"/>
  <c r="G62" i="45"/>
  <c r="F62" i="45"/>
  <c r="E62" i="45"/>
  <c r="D62" i="45"/>
  <c r="C62" i="45"/>
  <c r="B62" i="45"/>
  <c r="A62" i="45"/>
  <c r="I61" i="45"/>
  <c r="H61" i="45"/>
  <c r="G61" i="45"/>
  <c r="F61" i="45"/>
  <c r="E61" i="45"/>
  <c r="D61" i="45"/>
  <c r="C61" i="45"/>
  <c r="B61" i="45"/>
  <c r="A61" i="45"/>
  <c r="I60" i="45"/>
  <c r="H60" i="45"/>
  <c r="G60" i="45"/>
  <c r="F60" i="45"/>
  <c r="E60" i="45"/>
  <c r="D60" i="45"/>
  <c r="C60" i="45"/>
  <c r="B60" i="45"/>
  <c r="A60" i="45"/>
  <c r="I88" i="41"/>
  <c r="H88" i="41"/>
  <c r="G88" i="41"/>
  <c r="F88" i="41"/>
  <c r="E88" i="41"/>
  <c r="D88" i="41"/>
  <c r="C88" i="41"/>
  <c r="B88" i="41"/>
  <c r="A88" i="41"/>
  <c r="I87" i="41"/>
  <c r="H87" i="41"/>
  <c r="G87" i="41"/>
  <c r="F87" i="41"/>
  <c r="E87" i="41"/>
  <c r="D87" i="41"/>
  <c r="C87" i="41"/>
  <c r="B87" i="41"/>
  <c r="A87" i="41"/>
  <c r="I86" i="41"/>
  <c r="H86" i="41"/>
  <c r="G86" i="41"/>
  <c r="F86" i="41"/>
  <c r="E86" i="41"/>
  <c r="D86" i="41"/>
  <c r="C86" i="41"/>
  <c r="B86" i="41"/>
  <c r="A86" i="41"/>
  <c r="I85" i="41"/>
  <c r="H85" i="41"/>
  <c r="G85" i="41"/>
  <c r="F85" i="41"/>
  <c r="E85" i="41"/>
  <c r="D85" i="41"/>
  <c r="C85" i="41"/>
  <c r="B85" i="41"/>
  <c r="A85" i="41"/>
  <c r="I84" i="41"/>
  <c r="H84" i="41"/>
  <c r="G84" i="41"/>
  <c r="F84" i="41"/>
  <c r="E84" i="41"/>
  <c r="D84" i="41"/>
  <c r="C84" i="41"/>
  <c r="B84" i="41"/>
  <c r="A84" i="41"/>
  <c r="I83" i="41"/>
  <c r="H83" i="41"/>
  <c r="G83" i="41"/>
  <c r="F83" i="41"/>
  <c r="E83" i="41"/>
  <c r="D83" i="41"/>
  <c r="C83" i="41"/>
  <c r="B83" i="41"/>
  <c r="A83" i="41"/>
  <c r="I82" i="41"/>
  <c r="H82" i="41"/>
  <c r="G82" i="41"/>
  <c r="F82" i="41"/>
  <c r="E82" i="41"/>
  <c r="D82" i="41"/>
  <c r="C82" i="41"/>
  <c r="B82" i="41"/>
  <c r="A82" i="41"/>
  <c r="I81" i="41"/>
  <c r="H81" i="41"/>
  <c r="G81" i="41"/>
  <c r="F81" i="41"/>
  <c r="E81" i="41"/>
  <c r="D81" i="41"/>
  <c r="C81" i="41"/>
  <c r="B81" i="41"/>
  <c r="A81" i="41"/>
  <c r="I80" i="41"/>
  <c r="H80" i="41"/>
  <c r="G80" i="41"/>
  <c r="F80" i="41"/>
  <c r="E80" i="41"/>
  <c r="D80" i="41"/>
  <c r="C80" i="41"/>
  <c r="B80" i="41"/>
  <c r="A80" i="41"/>
  <c r="I79" i="41"/>
  <c r="H79" i="41"/>
  <c r="G79" i="41"/>
  <c r="F79" i="41"/>
  <c r="E79" i="41"/>
  <c r="D79" i="41"/>
  <c r="C79" i="41"/>
  <c r="B79" i="41"/>
  <c r="A79" i="41"/>
  <c r="I78" i="41"/>
  <c r="H78" i="41"/>
  <c r="G78" i="41"/>
  <c r="F78" i="41"/>
  <c r="E78" i="41"/>
  <c r="D78" i="41"/>
  <c r="C78" i="41"/>
  <c r="B78" i="41"/>
  <c r="A78" i="41"/>
  <c r="I77" i="41"/>
  <c r="H77" i="41"/>
  <c r="G77" i="41"/>
  <c r="F77" i="41"/>
  <c r="E77" i="41"/>
  <c r="D77" i="41"/>
  <c r="C77" i="41"/>
  <c r="B77" i="41"/>
  <c r="A77" i="41"/>
  <c r="I76" i="41"/>
  <c r="H76" i="41"/>
  <c r="G76" i="41"/>
  <c r="F76" i="41"/>
  <c r="E76" i="41"/>
  <c r="D76" i="41"/>
  <c r="C76" i="41"/>
  <c r="B76" i="41"/>
  <c r="A76" i="41"/>
  <c r="I75" i="41"/>
  <c r="H75" i="41"/>
  <c r="G75" i="41"/>
  <c r="F75" i="41"/>
  <c r="E75" i="41"/>
  <c r="D75" i="41"/>
  <c r="C75" i="41"/>
  <c r="B75" i="41"/>
  <c r="A75" i="41"/>
  <c r="I74" i="41"/>
  <c r="H74" i="41"/>
  <c r="G74" i="41"/>
  <c r="F74" i="41"/>
  <c r="E74" i="41"/>
  <c r="D74" i="41"/>
  <c r="C74" i="41"/>
  <c r="B74" i="41"/>
  <c r="A74" i="41"/>
  <c r="I73" i="41"/>
  <c r="H73" i="41"/>
  <c r="G73" i="41"/>
  <c r="F73" i="41"/>
  <c r="E73" i="41"/>
  <c r="D73" i="41"/>
  <c r="C73" i="41"/>
  <c r="B73" i="41"/>
  <c r="A73" i="41"/>
  <c r="I72" i="41"/>
  <c r="H72" i="41"/>
  <c r="G72" i="41"/>
  <c r="F72" i="41"/>
  <c r="E72" i="41"/>
  <c r="D72" i="41"/>
  <c r="C72" i="41"/>
  <c r="B72" i="41"/>
  <c r="A72" i="41"/>
  <c r="I71" i="41"/>
  <c r="H71" i="41"/>
  <c r="G71" i="41"/>
  <c r="F71" i="41"/>
  <c r="E71" i="41"/>
  <c r="D71" i="41"/>
  <c r="C71" i="41"/>
  <c r="B71" i="41"/>
  <c r="A71" i="41"/>
  <c r="I70" i="41"/>
  <c r="H70" i="41"/>
  <c r="G70" i="41"/>
  <c r="F70" i="41"/>
  <c r="E70" i="41"/>
  <c r="D70" i="41"/>
  <c r="C70" i="41"/>
  <c r="B70" i="41"/>
  <c r="A70" i="41"/>
  <c r="I69" i="41"/>
  <c r="H69" i="41"/>
  <c r="G69" i="41"/>
  <c r="F69" i="41"/>
  <c r="E69" i="41"/>
  <c r="D69" i="41"/>
  <c r="C69" i="41"/>
  <c r="B69" i="41"/>
  <c r="A69" i="41"/>
  <c r="I68" i="41"/>
  <c r="H68" i="41"/>
  <c r="G68" i="41"/>
  <c r="F68" i="41"/>
  <c r="E68" i="41"/>
  <c r="D68" i="41"/>
  <c r="C68" i="41"/>
  <c r="B68" i="41"/>
  <c r="A68" i="41"/>
  <c r="I67" i="41"/>
  <c r="H67" i="41"/>
  <c r="G67" i="41"/>
  <c r="F67" i="41"/>
  <c r="E67" i="41"/>
  <c r="D67" i="41"/>
  <c r="C67" i="41"/>
  <c r="B67" i="41"/>
  <c r="A67" i="41"/>
  <c r="I66" i="41"/>
  <c r="H66" i="41"/>
  <c r="G66" i="41"/>
  <c r="F66" i="41"/>
  <c r="E66" i="41"/>
  <c r="D66" i="41"/>
  <c r="C66" i="41"/>
  <c r="B66" i="41"/>
  <c r="A66" i="41"/>
  <c r="I65" i="41"/>
  <c r="H65" i="41"/>
  <c r="G65" i="41"/>
  <c r="F65" i="41"/>
  <c r="E65" i="41"/>
  <c r="D65" i="41"/>
  <c r="C65" i="41"/>
  <c r="B65" i="41"/>
  <c r="A65" i="41"/>
  <c r="I64" i="41"/>
  <c r="H64" i="41"/>
  <c r="G64" i="41"/>
  <c r="F64" i="41"/>
  <c r="E64" i="41"/>
  <c r="D64" i="41"/>
  <c r="C64" i="41"/>
  <c r="B64" i="41"/>
  <c r="A64" i="41"/>
  <c r="I63" i="41"/>
  <c r="H63" i="41"/>
  <c r="G63" i="41"/>
  <c r="F63" i="41"/>
  <c r="E63" i="41"/>
  <c r="D63" i="41"/>
  <c r="C63" i="41"/>
  <c r="B63" i="41"/>
  <c r="A63" i="41"/>
  <c r="I62" i="41"/>
  <c r="H62" i="41"/>
  <c r="G62" i="41"/>
  <c r="F62" i="41"/>
  <c r="E62" i="41"/>
  <c r="D62" i="41"/>
  <c r="C62" i="41"/>
  <c r="B62" i="41"/>
  <c r="A62" i="41"/>
  <c r="I61" i="41"/>
  <c r="H61" i="41"/>
  <c r="G61" i="41"/>
  <c r="F61" i="41"/>
  <c r="E61" i="41"/>
  <c r="D61" i="41"/>
  <c r="C61" i="41"/>
  <c r="B61" i="41"/>
  <c r="A61" i="41"/>
  <c r="I60" i="41"/>
  <c r="H60" i="41"/>
  <c r="G60" i="41"/>
  <c r="F60" i="41"/>
  <c r="E60" i="41"/>
  <c r="D60" i="41"/>
  <c r="C60" i="41"/>
  <c r="B60" i="41"/>
  <c r="A60" i="41"/>
  <c r="I88" i="46"/>
  <c r="H88" i="46"/>
  <c r="G88" i="46"/>
  <c r="F88" i="46"/>
  <c r="E88" i="46"/>
  <c r="D88" i="46"/>
  <c r="C88" i="46"/>
  <c r="B88" i="46"/>
  <c r="A88" i="46"/>
  <c r="I87" i="46"/>
  <c r="H87" i="46"/>
  <c r="G87" i="46"/>
  <c r="F87" i="46"/>
  <c r="E87" i="46"/>
  <c r="D87" i="46"/>
  <c r="C87" i="46"/>
  <c r="B87" i="46"/>
  <c r="A87" i="46"/>
  <c r="I86" i="46"/>
  <c r="H86" i="46"/>
  <c r="G86" i="46"/>
  <c r="F86" i="46"/>
  <c r="E86" i="46"/>
  <c r="D86" i="46"/>
  <c r="C86" i="46"/>
  <c r="B86" i="46"/>
  <c r="A86" i="46"/>
  <c r="I85" i="46"/>
  <c r="H85" i="46"/>
  <c r="G85" i="46"/>
  <c r="F85" i="46"/>
  <c r="E85" i="46"/>
  <c r="D85" i="46"/>
  <c r="C85" i="46"/>
  <c r="B85" i="46"/>
  <c r="A85" i="46"/>
  <c r="I84" i="46"/>
  <c r="H84" i="46"/>
  <c r="G84" i="46"/>
  <c r="F84" i="46"/>
  <c r="E84" i="46"/>
  <c r="D84" i="46"/>
  <c r="C84" i="46"/>
  <c r="B84" i="46"/>
  <c r="A84" i="46"/>
  <c r="I83" i="46"/>
  <c r="H83" i="46"/>
  <c r="G83" i="46"/>
  <c r="F83" i="46"/>
  <c r="E83" i="46"/>
  <c r="D83" i="46"/>
  <c r="C83" i="46"/>
  <c r="B83" i="46"/>
  <c r="A83" i="46"/>
  <c r="I82" i="46"/>
  <c r="H82" i="46"/>
  <c r="G82" i="46"/>
  <c r="F82" i="46"/>
  <c r="E82" i="46"/>
  <c r="D82" i="46"/>
  <c r="C82" i="46"/>
  <c r="B82" i="46"/>
  <c r="A82" i="46"/>
  <c r="I81" i="46"/>
  <c r="H81" i="46"/>
  <c r="G81" i="46"/>
  <c r="F81" i="46"/>
  <c r="E81" i="46"/>
  <c r="D81" i="46"/>
  <c r="C81" i="46"/>
  <c r="B81" i="46"/>
  <c r="A81" i="46"/>
  <c r="I80" i="46"/>
  <c r="H80" i="46"/>
  <c r="G80" i="46"/>
  <c r="F80" i="46"/>
  <c r="E80" i="46"/>
  <c r="D80" i="46"/>
  <c r="C80" i="46"/>
  <c r="B80" i="46"/>
  <c r="A80" i="46"/>
  <c r="I79" i="46"/>
  <c r="H79" i="46"/>
  <c r="G79" i="46"/>
  <c r="F79" i="46"/>
  <c r="E79" i="46"/>
  <c r="D79" i="46"/>
  <c r="C79" i="46"/>
  <c r="B79" i="46"/>
  <c r="A79" i="46"/>
  <c r="I78" i="46"/>
  <c r="H78" i="46"/>
  <c r="G78" i="46"/>
  <c r="F78" i="46"/>
  <c r="E78" i="46"/>
  <c r="D78" i="46"/>
  <c r="C78" i="46"/>
  <c r="B78" i="46"/>
  <c r="A78" i="46"/>
  <c r="I77" i="46"/>
  <c r="H77" i="46"/>
  <c r="G77" i="46"/>
  <c r="F77" i="46"/>
  <c r="E77" i="46"/>
  <c r="D77" i="46"/>
  <c r="C77" i="46"/>
  <c r="B77" i="46"/>
  <c r="A77" i="46"/>
  <c r="I76" i="46"/>
  <c r="H76" i="46"/>
  <c r="G76" i="46"/>
  <c r="F76" i="46"/>
  <c r="E76" i="46"/>
  <c r="D76" i="46"/>
  <c r="C76" i="46"/>
  <c r="B76" i="46"/>
  <c r="A76" i="46"/>
  <c r="I75" i="46"/>
  <c r="H75" i="46"/>
  <c r="G75" i="46"/>
  <c r="F75" i="46"/>
  <c r="E75" i="46"/>
  <c r="D75" i="46"/>
  <c r="C75" i="46"/>
  <c r="B75" i="46"/>
  <c r="A75" i="46"/>
  <c r="I74" i="46"/>
  <c r="H74" i="46"/>
  <c r="G74" i="46"/>
  <c r="F74" i="46"/>
  <c r="E74" i="46"/>
  <c r="D74" i="46"/>
  <c r="C74" i="46"/>
  <c r="B74" i="46"/>
  <c r="A74" i="46"/>
  <c r="I73" i="46"/>
  <c r="H73" i="46"/>
  <c r="G73" i="46"/>
  <c r="F73" i="46"/>
  <c r="E73" i="46"/>
  <c r="D73" i="46"/>
  <c r="C73" i="46"/>
  <c r="B73" i="46"/>
  <c r="A73" i="46"/>
  <c r="I72" i="46"/>
  <c r="H72" i="46"/>
  <c r="G72" i="46"/>
  <c r="F72" i="46"/>
  <c r="E72" i="46"/>
  <c r="D72" i="46"/>
  <c r="C72" i="46"/>
  <c r="B72" i="46"/>
  <c r="A72" i="46"/>
  <c r="I71" i="46"/>
  <c r="H71" i="46"/>
  <c r="G71" i="46"/>
  <c r="F71" i="46"/>
  <c r="E71" i="46"/>
  <c r="D71" i="46"/>
  <c r="C71" i="46"/>
  <c r="B71" i="46"/>
  <c r="A71" i="46"/>
  <c r="I70" i="46"/>
  <c r="H70" i="46"/>
  <c r="G70" i="46"/>
  <c r="F70" i="46"/>
  <c r="E70" i="46"/>
  <c r="D70" i="46"/>
  <c r="C70" i="46"/>
  <c r="B70" i="46"/>
  <c r="A70" i="46"/>
  <c r="I69" i="46"/>
  <c r="H69" i="46"/>
  <c r="G69" i="46"/>
  <c r="F69" i="46"/>
  <c r="E69" i="46"/>
  <c r="D69" i="46"/>
  <c r="C69" i="46"/>
  <c r="B69" i="46"/>
  <c r="A69" i="46"/>
  <c r="I68" i="46"/>
  <c r="H68" i="46"/>
  <c r="G68" i="46"/>
  <c r="F68" i="46"/>
  <c r="E68" i="46"/>
  <c r="D68" i="46"/>
  <c r="C68" i="46"/>
  <c r="B68" i="46"/>
  <c r="A68" i="46"/>
  <c r="I67" i="46"/>
  <c r="H67" i="46"/>
  <c r="G67" i="46"/>
  <c r="F67" i="46"/>
  <c r="E67" i="46"/>
  <c r="D67" i="46"/>
  <c r="C67" i="46"/>
  <c r="B67" i="46"/>
  <c r="A67" i="46"/>
  <c r="I66" i="46"/>
  <c r="H66" i="46"/>
  <c r="G66" i="46"/>
  <c r="F66" i="46"/>
  <c r="E66" i="46"/>
  <c r="D66" i="46"/>
  <c r="C66" i="46"/>
  <c r="B66" i="46"/>
  <c r="A66" i="46"/>
  <c r="I65" i="46"/>
  <c r="H65" i="46"/>
  <c r="G65" i="46"/>
  <c r="F65" i="46"/>
  <c r="E65" i="46"/>
  <c r="D65" i="46"/>
  <c r="C65" i="46"/>
  <c r="B65" i="46"/>
  <c r="A65" i="46"/>
  <c r="I64" i="46"/>
  <c r="H64" i="46"/>
  <c r="G64" i="46"/>
  <c r="F64" i="46"/>
  <c r="E64" i="46"/>
  <c r="D64" i="46"/>
  <c r="C64" i="46"/>
  <c r="B64" i="46"/>
  <c r="A64" i="46"/>
  <c r="I63" i="46"/>
  <c r="H63" i="46"/>
  <c r="G63" i="46"/>
  <c r="F63" i="46"/>
  <c r="E63" i="46"/>
  <c r="D63" i="46"/>
  <c r="C63" i="46"/>
  <c r="B63" i="46"/>
  <c r="A63" i="46"/>
  <c r="I62" i="46"/>
  <c r="H62" i="46"/>
  <c r="G62" i="46"/>
  <c r="F62" i="46"/>
  <c r="E62" i="46"/>
  <c r="D62" i="46"/>
  <c r="C62" i="46"/>
  <c r="B62" i="46"/>
  <c r="A62" i="46"/>
  <c r="I61" i="46"/>
  <c r="H61" i="46"/>
  <c r="G61" i="46"/>
  <c r="F61" i="46"/>
  <c r="E61" i="46"/>
  <c r="D61" i="46"/>
  <c r="C61" i="46"/>
  <c r="B61" i="46"/>
  <c r="A61" i="46"/>
  <c r="I60" i="46"/>
  <c r="H60" i="46"/>
  <c r="G60" i="46"/>
  <c r="F60" i="46"/>
  <c r="E60" i="46"/>
  <c r="D60" i="46"/>
  <c r="C60" i="46"/>
  <c r="B60" i="46"/>
  <c r="A60" i="46"/>
  <c r="I88" i="47"/>
  <c r="H88" i="47"/>
  <c r="G88" i="47"/>
  <c r="F88" i="47"/>
  <c r="E88" i="47"/>
  <c r="D88" i="47"/>
  <c r="C88" i="47"/>
  <c r="B88" i="47"/>
  <c r="A88" i="47"/>
  <c r="I87" i="47"/>
  <c r="H87" i="47"/>
  <c r="G87" i="47"/>
  <c r="F87" i="47"/>
  <c r="E87" i="47"/>
  <c r="D87" i="47"/>
  <c r="C87" i="47"/>
  <c r="B87" i="47"/>
  <c r="A87" i="47"/>
  <c r="I86" i="47"/>
  <c r="H86" i="47"/>
  <c r="G86" i="47"/>
  <c r="F86" i="47"/>
  <c r="E86" i="47"/>
  <c r="D86" i="47"/>
  <c r="C86" i="47"/>
  <c r="B86" i="47"/>
  <c r="A86" i="47"/>
  <c r="I85" i="47"/>
  <c r="H85" i="47"/>
  <c r="G85" i="47"/>
  <c r="F85" i="47"/>
  <c r="E85" i="47"/>
  <c r="D85" i="47"/>
  <c r="C85" i="47"/>
  <c r="B85" i="47"/>
  <c r="A85" i="47"/>
  <c r="I84" i="47"/>
  <c r="H84" i="47"/>
  <c r="G84" i="47"/>
  <c r="F84" i="47"/>
  <c r="E84" i="47"/>
  <c r="D84" i="47"/>
  <c r="C84" i="47"/>
  <c r="B84" i="47"/>
  <c r="A84" i="47"/>
  <c r="I83" i="47"/>
  <c r="H83" i="47"/>
  <c r="G83" i="47"/>
  <c r="F83" i="47"/>
  <c r="E83" i="47"/>
  <c r="D83" i="47"/>
  <c r="C83" i="47"/>
  <c r="B83" i="47"/>
  <c r="A83" i="47"/>
  <c r="I82" i="47"/>
  <c r="H82" i="47"/>
  <c r="G82" i="47"/>
  <c r="F82" i="47"/>
  <c r="E82" i="47"/>
  <c r="D82" i="47"/>
  <c r="C82" i="47"/>
  <c r="B82" i="47"/>
  <c r="A82" i="47"/>
  <c r="I81" i="47"/>
  <c r="H81" i="47"/>
  <c r="G81" i="47"/>
  <c r="F81" i="47"/>
  <c r="E81" i="47"/>
  <c r="D81" i="47"/>
  <c r="C81" i="47"/>
  <c r="B81" i="47"/>
  <c r="A81" i="47"/>
  <c r="I80" i="47"/>
  <c r="H80" i="47"/>
  <c r="G80" i="47"/>
  <c r="F80" i="47"/>
  <c r="E80" i="47"/>
  <c r="D80" i="47"/>
  <c r="C80" i="47"/>
  <c r="B80" i="47"/>
  <c r="A80" i="47"/>
  <c r="I79" i="47"/>
  <c r="H79" i="47"/>
  <c r="G79" i="47"/>
  <c r="F79" i="47"/>
  <c r="E79" i="47"/>
  <c r="D79" i="47"/>
  <c r="C79" i="47"/>
  <c r="B79" i="47"/>
  <c r="A79" i="47"/>
  <c r="I78" i="47"/>
  <c r="H78" i="47"/>
  <c r="G78" i="47"/>
  <c r="F78" i="47"/>
  <c r="E78" i="47"/>
  <c r="D78" i="47"/>
  <c r="C78" i="47"/>
  <c r="B78" i="47"/>
  <c r="A78" i="47"/>
  <c r="I77" i="47"/>
  <c r="H77" i="47"/>
  <c r="G77" i="47"/>
  <c r="F77" i="47"/>
  <c r="E77" i="47"/>
  <c r="D77" i="47"/>
  <c r="C77" i="47"/>
  <c r="B77" i="47"/>
  <c r="A77" i="47"/>
  <c r="I76" i="47"/>
  <c r="H76" i="47"/>
  <c r="G76" i="47"/>
  <c r="F76" i="47"/>
  <c r="E76" i="47"/>
  <c r="D76" i="47"/>
  <c r="C76" i="47"/>
  <c r="B76" i="47"/>
  <c r="A76" i="47"/>
  <c r="I75" i="47"/>
  <c r="H75" i="47"/>
  <c r="G75" i="47"/>
  <c r="F75" i="47"/>
  <c r="E75" i="47"/>
  <c r="D75" i="47"/>
  <c r="C75" i="47"/>
  <c r="B75" i="47"/>
  <c r="A75" i="47"/>
  <c r="I74" i="47"/>
  <c r="H74" i="47"/>
  <c r="G74" i="47"/>
  <c r="F74" i="47"/>
  <c r="E74" i="47"/>
  <c r="D74" i="47"/>
  <c r="C74" i="47"/>
  <c r="B74" i="47"/>
  <c r="A74" i="47"/>
  <c r="I73" i="47"/>
  <c r="H73" i="47"/>
  <c r="G73" i="47"/>
  <c r="F73" i="47"/>
  <c r="E73" i="47"/>
  <c r="D73" i="47"/>
  <c r="C73" i="47"/>
  <c r="B73" i="47"/>
  <c r="A73" i="47"/>
  <c r="I72" i="47"/>
  <c r="H72" i="47"/>
  <c r="G72" i="47"/>
  <c r="F72" i="47"/>
  <c r="E72" i="47"/>
  <c r="D72" i="47"/>
  <c r="C72" i="47"/>
  <c r="B72" i="47"/>
  <c r="A72" i="47"/>
  <c r="I71" i="47"/>
  <c r="H71" i="47"/>
  <c r="G71" i="47"/>
  <c r="F71" i="47"/>
  <c r="E71" i="47"/>
  <c r="D71" i="47"/>
  <c r="C71" i="47"/>
  <c r="B71" i="47"/>
  <c r="A71" i="47"/>
  <c r="I70" i="47"/>
  <c r="H70" i="47"/>
  <c r="G70" i="47"/>
  <c r="F70" i="47"/>
  <c r="E70" i="47"/>
  <c r="D70" i="47"/>
  <c r="C70" i="47"/>
  <c r="B70" i="47"/>
  <c r="A70" i="47"/>
  <c r="I69" i="47"/>
  <c r="H69" i="47"/>
  <c r="G69" i="47"/>
  <c r="F69" i="47"/>
  <c r="E69" i="47"/>
  <c r="D69" i="47"/>
  <c r="C69" i="47"/>
  <c r="B69" i="47"/>
  <c r="A69" i="47"/>
  <c r="I68" i="47"/>
  <c r="H68" i="47"/>
  <c r="G68" i="47"/>
  <c r="F68" i="47"/>
  <c r="E68" i="47"/>
  <c r="D68" i="47"/>
  <c r="C68" i="47"/>
  <c r="B68" i="47"/>
  <c r="A68" i="47"/>
  <c r="I67" i="47"/>
  <c r="H67" i="47"/>
  <c r="G67" i="47"/>
  <c r="F67" i="47"/>
  <c r="E67" i="47"/>
  <c r="D67" i="47"/>
  <c r="C67" i="47"/>
  <c r="B67" i="47"/>
  <c r="A67" i="47"/>
  <c r="I66" i="47"/>
  <c r="H66" i="47"/>
  <c r="G66" i="47"/>
  <c r="F66" i="47"/>
  <c r="E66" i="47"/>
  <c r="D66" i="47"/>
  <c r="C66" i="47"/>
  <c r="B66" i="47"/>
  <c r="A66" i="47"/>
  <c r="I65" i="47"/>
  <c r="H65" i="47"/>
  <c r="G65" i="47"/>
  <c r="F65" i="47"/>
  <c r="E65" i="47"/>
  <c r="D65" i="47"/>
  <c r="C65" i="47"/>
  <c r="B65" i="47"/>
  <c r="A65" i="47"/>
  <c r="I64" i="47"/>
  <c r="H64" i="47"/>
  <c r="G64" i="47"/>
  <c r="F64" i="47"/>
  <c r="E64" i="47"/>
  <c r="D64" i="47"/>
  <c r="C64" i="47"/>
  <c r="B64" i="47"/>
  <c r="A64" i="47"/>
  <c r="I63" i="47"/>
  <c r="H63" i="47"/>
  <c r="G63" i="47"/>
  <c r="F63" i="47"/>
  <c r="E63" i="47"/>
  <c r="D63" i="47"/>
  <c r="C63" i="47"/>
  <c r="B63" i="47"/>
  <c r="A63" i="47"/>
  <c r="I62" i="47"/>
  <c r="H62" i="47"/>
  <c r="G62" i="47"/>
  <c r="F62" i="47"/>
  <c r="E62" i="47"/>
  <c r="D62" i="47"/>
  <c r="C62" i="47"/>
  <c r="B62" i="47"/>
  <c r="A62" i="47"/>
  <c r="I61" i="47"/>
  <c r="H61" i="47"/>
  <c r="G61" i="47"/>
  <c r="F61" i="47"/>
  <c r="E61" i="47"/>
  <c r="D61" i="47"/>
  <c r="C61" i="47"/>
  <c r="B61" i="47"/>
  <c r="A61" i="47"/>
  <c r="I60" i="47"/>
  <c r="H60" i="47"/>
  <c r="G60" i="47"/>
  <c r="F60" i="47"/>
  <c r="E60" i="47"/>
  <c r="D60" i="47"/>
  <c r="C60" i="47"/>
  <c r="B60" i="47"/>
  <c r="A60" i="47"/>
  <c r="I88" i="42"/>
  <c r="H88" i="42"/>
  <c r="G88" i="42"/>
  <c r="F88" i="42"/>
  <c r="E88" i="42"/>
  <c r="D88" i="42"/>
  <c r="C88" i="42"/>
  <c r="B88" i="42"/>
  <c r="A88" i="42"/>
  <c r="I87" i="42"/>
  <c r="H87" i="42"/>
  <c r="G87" i="42"/>
  <c r="F87" i="42"/>
  <c r="E87" i="42"/>
  <c r="D87" i="42"/>
  <c r="C87" i="42"/>
  <c r="B87" i="42"/>
  <c r="A87" i="42"/>
  <c r="I86" i="42"/>
  <c r="H86" i="42"/>
  <c r="G86" i="42"/>
  <c r="F86" i="42"/>
  <c r="E86" i="42"/>
  <c r="D86" i="42"/>
  <c r="C86" i="42"/>
  <c r="B86" i="42"/>
  <c r="A86" i="42"/>
  <c r="I85" i="42"/>
  <c r="H85" i="42"/>
  <c r="G85" i="42"/>
  <c r="F85" i="42"/>
  <c r="E85" i="42"/>
  <c r="D85" i="42"/>
  <c r="C85" i="42"/>
  <c r="B85" i="42"/>
  <c r="A85" i="42"/>
  <c r="I84" i="42"/>
  <c r="H84" i="42"/>
  <c r="G84" i="42"/>
  <c r="F84" i="42"/>
  <c r="E84" i="42"/>
  <c r="D84" i="42"/>
  <c r="C84" i="42"/>
  <c r="B84" i="42"/>
  <c r="A84" i="42"/>
  <c r="I83" i="42"/>
  <c r="H83" i="42"/>
  <c r="G83" i="42"/>
  <c r="F83" i="42"/>
  <c r="E83" i="42"/>
  <c r="D83" i="42"/>
  <c r="C83" i="42"/>
  <c r="B83" i="42"/>
  <c r="A83" i="42"/>
  <c r="I82" i="42"/>
  <c r="H82" i="42"/>
  <c r="G82" i="42"/>
  <c r="F82" i="42"/>
  <c r="E82" i="42"/>
  <c r="D82" i="42"/>
  <c r="C82" i="42"/>
  <c r="B82" i="42"/>
  <c r="A82" i="42"/>
  <c r="I81" i="42"/>
  <c r="H81" i="42"/>
  <c r="G81" i="42"/>
  <c r="F81" i="42"/>
  <c r="E81" i="42"/>
  <c r="D81" i="42"/>
  <c r="C81" i="42"/>
  <c r="B81" i="42"/>
  <c r="A81" i="42"/>
  <c r="I80" i="42"/>
  <c r="H80" i="42"/>
  <c r="G80" i="42"/>
  <c r="F80" i="42"/>
  <c r="E80" i="42"/>
  <c r="D80" i="42"/>
  <c r="C80" i="42"/>
  <c r="B80" i="42"/>
  <c r="A80" i="42"/>
  <c r="I79" i="42"/>
  <c r="H79" i="42"/>
  <c r="G79" i="42"/>
  <c r="F79" i="42"/>
  <c r="E79" i="42"/>
  <c r="D79" i="42"/>
  <c r="C79" i="42"/>
  <c r="B79" i="42"/>
  <c r="A79" i="42"/>
  <c r="I78" i="42"/>
  <c r="H78" i="42"/>
  <c r="G78" i="42"/>
  <c r="F78" i="42"/>
  <c r="E78" i="42"/>
  <c r="D78" i="42"/>
  <c r="C78" i="42"/>
  <c r="B78" i="42"/>
  <c r="A78" i="42"/>
  <c r="I77" i="42"/>
  <c r="H77" i="42"/>
  <c r="G77" i="42"/>
  <c r="F77" i="42"/>
  <c r="E77" i="42"/>
  <c r="D77" i="42"/>
  <c r="C77" i="42"/>
  <c r="B77" i="42"/>
  <c r="A77" i="42"/>
  <c r="I76" i="42"/>
  <c r="H76" i="42"/>
  <c r="G76" i="42"/>
  <c r="F76" i="42"/>
  <c r="E76" i="42"/>
  <c r="D76" i="42"/>
  <c r="C76" i="42"/>
  <c r="B76" i="42"/>
  <c r="A76" i="42"/>
  <c r="I75" i="42"/>
  <c r="H75" i="42"/>
  <c r="G75" i="42"/>
  <c r="F75" i="42"/>
  <c r="E75" i="42"/>
  <c r="D75" i="42"/>
  <c r="C75" i="42"/>
  <c r="B75" i="42"/>
  <c r="A75" i="42"/>
  <c r="I74" i="42"/>
  <c r="H74" i="42"/>
  <c r="G74" i="42"/>
  <c r="F74" i="42"/>
  <c r="E74" i="42"/>
  <c r="D74" i="42"/>
  <c r="C74" i="42"/>
  <c r="B74" i="42"/>
  <c r="A74" i="42"/>
  <c r="I73" i="42"/>
  <c r="H73" i="42"/>
  <c r="G73" i="42"/>
  <c r="F73" i="42"/>
  <c r="E73" i="42"/>
  <c r="D73" i="42"/>
  <c r="C73" i="42"/>
  <c r="B73" i="42"/>
  <c r="A73" i="42"/>
  <c r="I72" i="42"/>
  <c r="H72" i="42"/>
  <c r="G72" i="42"/>
  <c r="F72" i="42"/>
  <c r="E72" i="42"/>
  <c r="D72" i="42"/>
  <c r="C72" i="42"/>
  <c r="B72" i="42"/>
  <c r="A72" i="42"/>
  <c r="I71" i="42"/>
  <c r="H71" i="42"/>
  <c r="G71" i="42"/>
  <c r="F71" i="42"/>
  <c r="E71" i="42"/>
  <c r="D71" i="42"/>
  <c r="C71" i="42"/>
  <c r="B71" i="42"/>
  <c r="A71" i="42"/>
  <c r="I70" i="42"/>
  <c r="H70" i="42"/>
  <c r="G70" i="42"/>
  <c r="F70" i="42"/>
  <c r="E70" i="42"/>
  <c r="D70" i="42"/>
  <c r="C70" i="42"/>
  <c r="B70" i="42"/>
  <c r="A70" i="42"/>
  <c r="I69" i="42"/>
  <c r="H69" i="42"/>
  <c r="G69" i="42"/>
  <c r="F69" i="42"/>
  <c r="E69" i="42"/>
  <c r="D69" i="42"/>
  <c r="C69" i="42"/>
  <c r="B69" i="42"/>
  <c r="A69" i="42"/>
  <c r="I68" i="42"/>
  <c r="H68" i="42"/>
  <c r="G68" i="42"/>
  <c r="F68" i="42"/>
  <c r="E68" i="42"/>
  <c r="D68" i="42"/>
  <c r="C68" i="42"/>
  <c r="B68" i="42"/>
  <c r="A68" i="42"/>
  <c r="I67" i="42"/>
  <c r="H67" i="42"/>
  <c r="G67" i="42"/>
  <c r="F67" i="42"/>
  <c r="E67" i="42"/>
  <c r="D67" i="42"/>
  <c r="C67" i="42"/>
  <c r="B67" i="42"/>
  <c r="A67" i="42"/>
  <c r="I66" i="42"/>
  <c r="H66" i="42"/>
  <c r="G66" i="42"/>
  <c r="F66" i="42"/>
  <c r="E66" i="42"/>
  <c r="D66" i="42"/>
  <c r="C66" i="42"/>
  <c r="B66" i="42"/>
  <c r="A66" i="42"/>
  <c r="I65" i="42"/>
  <c r="H65" i="42"/>
  <c r="G65" i="42"/>
  <c r="F65" i="42"/>
  <c r="E65" i="42"/>
  <c r="D65" i="42"/>
  <c r="C65" i="42"/>
  <c r="B65" i="42"/>
  <c r="A65" i="42"/>
  <c r="I64" i="42"/>
  <c r="H64" i="42"/>
  <c r="G64" i="42"/>
  <c r="F64" i="42"/>
  <c r="E64" i="42"/>
  <c r="D64" i="42"/>
  <c r="C64" i="42"/>
  <c r="B64" i="42"/>
  <c r="A64" i="42"/>
  <c r="I63" i="42"/>
  <c r="H63" i="42"/>
  <c r="G63" i="42"/>
  <c r="F63" i="42"/>
  <c r="E63" i="42"/>
  <c r="D63" i="42"/>
  <c r="C63" i="42"/>
  <c r="B63" i="42"/>
  <c r="A63" i="42"/>
  <c r="I62" i="42"/>
  <c r="H62" i="42"/>
  <c r="G62" i="42"/>
  <c r="F62" i="42"/>
  <c r="E62" i="42"/>
  <c r="D62" i="42"/>
  <c r="C62" i="42"/>
  <c r="B62" i="42"/>
  <c r="A62" i="42"/>
  <c r="I61" i="42"/>
  <c r="H61" i="42"/>
  <c r="G61" i="42"/>
  <c r="F61" i="42"/>
  <c r="E61" i="42"/>
  <c r="D61" i="42"/>
  <c r="C61" i="42"/>
  <c r="B61" i="42"/>
  <c r="A61" i="42"/>
  <c r="I60" i="42"/>
  <c r="H60" i="42"/>
  <c r="G60" i="42"/>
  <c r="F60" i="42"/>
  <c r="E60" i="42"/>
  <c r="D60" i="42"/>
  <c r="C60" i="42"/>
  <c r="B60" i="42"/>
  <c r="A60" i="42"/>
  <c r="I88" i="50"/>
  <c r="H88" i="50"/>
  <c r="G88" i="50"/>
  <c r="F88" i="50"/>
  <c r="E88" i="50"/>
  <c r="D88" i="50"/>
  <c r="C88" i="50"/>
  <c r="B88" i="50"/>
  <c r="A88" i="50"/>
  <c r="I87" i="50"/>
  <c r="H87" i="50"/>
  <c r="G87" i="50"/>
  <c r="F87" i="50"/>
  <c r="E87" i="50"/>
  <c r="D87" i="50"/>
  <c r="C87" i="50"/>
  <c r="B87" i="50"/>
  <c r="A87" i="50"/>
  <c r="I86" i="50"/>
  <c r="H86" i="50"/>
  <c r="G86" i="50"/>
  <c r="F86" i="50"/>
  <c r="E86" i="50"/>
  <c r="D86" i="50"/>
  <c r="C86" i="50"/>
  <c r="B86" i="50"/>
  <c r="A86" i="50"/>
  <c r="I85" i="50"/>
  <c r="H85" i="50"/>
  <c r="G85" i="50"/>
  <c r="F85" i="50"/>
  <c r="E85" i="50"/>
  <c r="D85" i="50"/>
  <c r="C85" i="50"/>
  <c r="B85" i="50"/>
  <c r="A85" i="50"/>
  <c r="I84" i="50"/>
  <c r="H84" i="50"/>
  <c r="G84" i="50"/>
  <c r="F84" i="50"/>
  <c r="E84" i="50"/>
  <c r="D84" i="50"/>
  <c r="C84" i="50"/>
  <c r="B84" i="50"/>
  <c r="A84" i="50"/>
  <c r="I83" i="50"/>
  <c r="H83" i="50"/>
  <c r="G83" i="50"/>
  <c r="F83" i="50"/>
  <c r="E83" i="50"/>
  <c r="D83" i="50"/>
  <c r="C83" i="50"/>
  <c r="B83" i="50"/>
  <c r="A83" i="50"/>
  <c r="I82" i="50"/>
  <c r="H82" i="50"/>
  <c r="G82" i="50"/>
  <c r="F82" i="50"/>
  <c r="E82" i="50"/>
  <c r="D82" i="50"/>
  <c r="C82" i="50"/>
  <c r="B82" i="50"/>
  <c r="A82" i="50"/>
  <c r="I81" i="50"/>
  <c r="H81" i="50"/>
  <c r="G81" i="50"/>
  <c r="F81" i="50"/>
  <c r="E81" i="50"/>
  <c r="D81" i="50"/>
  <c r="C81" i="50"/>
  <c r="B81" i="50"/>
  <c r="A81" i="50"/>
  <c r="I80" i="50"/>
  <c r="H80" i="50"/>
  <c r="G80" i="50"/>
  <c r="F80" i="50"/>
  <c r="E80" i="50"/>
  <c r="D80" i="50"/>
  <c r="C80" i="50"/>
  <c r="B80" i="50"/>
  <c r="A80" i="50"/>
  <c r="I79" i="50"/>
  <c r="H79" i="50"/>
  <c r="G79" i="50"/>
  <c r="F79" i="50"/>
  <c r="E79" i="50"/>
  <c r="D79" i="50"/>
  <c r="C79" i="50"/>
  <c r="B79" i="50"/>
  <c r="A79" i="50"/>
  <c r="I78" i="50"/>
  <c r="H78" i="50"/>
  <c r="G78" i="50"/>
  <c r="F78" i="50"/>
  <c r="E78" i="50"/>
  <c r="D78" i="50"/>
  <c r="C78" i="50"/>
  <c r="B78" i="50"/>
  <c r="A78" i="50"/>
  <c r="I77" i="50"/>
  <c r="H77" i="50"/>
  <c r="G77" i="50"/>
  <c r="F77" i="50"/>
  <c r="E77" i="50"/>
  <c r="D77" i="50"/>
  <c r="C77" i="50"/>
  <c r="B77" i="50"/>
  <c r="A77" i="50"/>
  <c r="I76" i="50"/>
  <c r="H76" i="50"/>
  <c r="G76" i="50"/>
  <c r="F76" i="50"/>
  <c r="E76" i="50"/>
  <c r="D76" i="50"/>
  <c r="C76" i="50"/>
  <c r="B76" i="50"/>
  <c r="A76" i="50"/>
  <c r="I75" i="50"/>
  <c r="H75" i="50"/>
  <c r="G75" i="50"/>
  <c r="F75" i="50"/>
  <c r="E75" i="50"/>
  <c r="D75" i="50"/>
  <c r="C75" i="50"/>
  <c r="B75" i="50"/>
  <c r="A75" i="50"/>
  <c r="I74" i="50"/>
  <c r="H74" i="50"/>
  <c r="G74" i="50"/>
  <c r="F74" i="50"/>
  <c r="E74" i="50"/>
  <c r="D74" i="50"/>
  <c r="C74" i="50"/>
  <c r="B74" i="50"/>
  <c r="A74" i="50"/>
  <c r="I73" i="50"/>
  <c r="H73" i="50"/>
  <c r="G73" i="50"/>
  <c r="F73" i="50"/>
  <c r="E73" i="50"/>
  <c r="D73" i="50"/>
  <c r="C73" i="50"/>
  <c r="B73" i="50"/>
  <c r="A73" i="50"/>
  <c r="I72" i="50"/>
  <c r="H72" i="50"/>
  <c r="G72" i="50"/>
  <c r="F72" i="50"/>
  <c r="E72" i="50"/>
  <c r="D72" i="50"/>
  <c r="C72" i="50"/>
  <c r="B72" i="50"/>
  <c r="A72" i="50"/>
  <c r="I71" i="50"/>
  <c r="H71" i="50"/>
  <c r="G71" i="50"/>
  <c r="F71" i="50"/>
  <c r="E71" i="50"/>
  <c r="D71" i="50"/>
  <c r="C71" i="50"/>
  <c r="B71" i="50"/>
  <c r="A71" i="50"/>
  <c r="I70" i="50"/>
  <c r="H70" i="50"/>
  <c r="G70" i="50"/>
  <c r="F70" i="50"/>
  <c r="E70" i="50"/>
  <c r="D70" i="50"/>
  <c r="C70" i="50"/>
  <c r="B70" i="50"/>
  <c r="A70" i="50"/>
  <c r="I69" i="50"/>
  <c r="H69" i="50"/>
  <c r="G69" i="50"/>
  <c r="F69" i="50"/>
  <c r="E69" i="50"/>
  <c r="D69" i="50"/>
  <c r="C69" i="50"/>
  <c r="B69" i="50"/>
  <c r="A69" i="50"/>
  <c r="I68" i="50"/>
  <c r="H68" i="50"/>
  <c r="G68" i="50"/>
  <c r="F68" i="50"/>
  <c r="E68" i="50"/>
  <c r="D68" i="50"/>
  <c r="C68" i="50"/>
  <c r="B68" i="50"/>
  <c r="A68" i="50"/>
  <c r="I67" i="50"/>
  <c r="H67" i="50"/>
  <c r="G67" i="50"/>
  <c r="F67" i="50"/>
  <c r="E67" i="50"/>
  <c r="D67" i="50"/>
  <c r="C67" i="50"/>
  <c r="B67" i="50"/>
  <c r="A67" i="50"/>
  <c r="I66" i="50"/>
  <c r="H66" i="50"/>
  <c r="G66" i="50"/>
  <c r="F66" i="50"/>
  <c r="E66" i="50"/>
  <c r="D66" i="50"/>
  <c r="C66" i="50"/>
  <c r="B66" i="50"/>
  <c r="A66" i="50"/>
  <c r="I65" i="50"/>
  <c r="H65" i="50"/>
  <c r="G65" i="50"/>
  <c r="F65" i="50"/>
  <c r="E65" i="50"/>
  <c r="D65" i="50"/>
  <c r="C65" i="50"/>
  <c r="B65" i="50"/>
  <c r="A65" i="50"/>
  <c r="I64" i="50"/>
  <c r="H64" i="50"/>
  <c r="G64" i="50"/>
  <c r="F64" i="50"/>
  <c r="E64" i="50"/>
  <c r="D64" i="50"/>
  <c r="C64" i="50"/>
  <c r="B64" i="50"/>
  <c r="A64" i="50"/>
  <c r="I63" i="50"/>
  <c r="H63" i="50"/>
  <c r="G63" i="50"/>
  <c r="F63" i="50"/>
  <c r="E63" i="50"/>
  <c r="D63" i="50"/>
  <c r="C63" i="50"/>
  <c r="B63" i="50"/>
  <c r="A63" i="50"/>
  <c r="I62" i="50"/>
  <c r="H62" i="50"/>
  <c r="G62" i="50"/>
  <c r="F62" i="50"/>
  <c r="E62" i="50"/>
  <c r="D62" i="50"/>
  <c r="C62" i="50"/>
  <c r="B62" i="50"/>
  <c r="A62" i="50"/>
  <c r="I61" i="50"/>
  <c r="H61" i="50"/>
  <c r="G61" i="50"/>
  <c r="F61" i="50"/>
  <c r="E61" i="50"/>
  <c r="D61" i="50"/>
  <c r="C61" i="50"/>
  <c r="B61" i="50"/>
  <c r="A61" i="50"/>
  <c r="I60" i="50"/>
  <c r="H60" i="50"/>
  <c r="G60" i="50"/>
  <c r="F60" i="50"/>
  <c r="E60" i="50"/>
  <c r="D60" i="50"/>
  <c r="C60" i="50"/>
  <c r="B60" i="50"/>
  <c r="A60" i="50"/>
  <c r="T15" i="51"/>
  <c r="T15" i="44"/>
  <c r="T17" i="55"/>
  <c r="T14" i="45"/>
  <c r="T14" i="56" l="1"/>
  <c r="T9" i="56"/>
  <c r="T6" i="56"/>
  <c r="T8" i="56"/>
  <c r="T7" i="56"/>
  <c r="T11" i="56"/>
  <c r="T10" i="56"/>
  <c r="T5" i="56"/>
  <c r="T15" i="45"/>
  <c r="T7" i="45"/>
  <c r="T8" i="45"/>
  <c r="T11" i="45"/>
  <c r="T16" i="45"/>
  <c r="T9" i="45"/>
  <c r="T10" i="45"/>
  <c r="T6" i="45"/>
  <c r="T5" i="45"/>
  <c r="T15" i="55"/>
  <c r="T16" i="55"/>
  <c r="T7" i="55"/>
  <c r="T14" i="55"/>
  <c r="T5" i="55"/>
  <c r="T6" i="55"/>
  <c r="T7" i="54"/>
  <c r="T14" i="54"/>
  <c r="T11" i="54"/>
  <c r="T9" i="54"/>
  <c r="T8" i="54"/>
  <c r="T10" i="54"/>
  <c r="T5" i="54"/>
  <c r="T6" i="54"/>
  <c r="T14" i="44"/>
  <c r="T16" i="44"/>
  <c r="T9" i="44"/>
  <c r="T10" i="44"/>
  <c r="T7" i="44"/>
  <c r="T8" i="44"/>
  <c r="T5" i="44"/>
  <c r="T6" i="44"/>
  <c r="T14" i="52"/>
  <c r="T10" i="52"/>
  <c r="T8" i="52"/>
  <c r="T5" i="52"/>
  <c r="T11" i="52"/>
  <c r="T9" i="52"/>
  <c r="T6" i="52"/>
  <c r="T5" i="43"/>
  <c r="T10" i="43"/>
  <c r="T9" i="43"/>
  <c r="T14" i="43"/>
  <c r="T6" i="43"/>
  <c r="T7" i="43"/>
  <c r="T15" i="43"/>
  <c r="T8" i="43"/>
  <c r="T11" i="43"/>
  <c r="T15" i="53"/>
  <c r="T6" i="53"/>
  <c r="T5" i="53"/>
  <c r="T7" i="53"/>
  <c r="T14" i="53"/>
  <c r="T16" i="53"/>
  <c r="T14" i="51"/>
  <c r="T6" i="51"/>
  <c r="T8" i="51"/>
  <c r="T16" i="51"/>
  <c r="T5" i="51"/>
  <c r="T7" i="51"/>
  <c r="T8" i="49"/>
  <c r="T7" i="49"/>
  <c r="T14" i="49"/>
  <c r="T10" i="49"/>
  <c r="T9" i="49"/>
  <c r="T11" i="49"/>
  <c r="T5" i="49"/>
  <c r="T6" i="49"/>
  <c r="T8" i="42"/>
  <c r="T6" i="42"/>
  <c r="T7" i="42"/>
  <c r="T10" i="42"/>
  <c r="T11" i="42"/>
  <c r="T9" i="42"/>
  <c r="T5" i="42"/>
  <c r="T15" i="42"/>
  <c r="T14" i="42"/>
  <c r="T7" i="50"/>
  <c r="T5" i="50"/>
  <c r="T14" i="50"/>
  <c r="T6" i="50"/>
  <c r="T15" i="50"/>
  <c r="B2" i="48"/>
  <c r="B2" i="56" l="1"/>
  <c r="U5" i="56" s="1"/>
  <c r="U6" i="56" s="1"/>
  <c r="U7" i="56" s="1"/>
  <c r="U8" i="56" s="1"/>
  <c r="U9" i="56" s="1"/>
  <c r="U10" i="56" s="1"/>
  <c r="U11" i="56" s="1"/>
  <c r="U12" i="56" s="1"/>
  <c r="U13" i="56" s="1"/>
  <c r="U14" i="56" s="1"/>
  <c r="U15" i="56" s="1"/>
  <c r="U16" i="56" s="1"/>
  <c r="U17" i="56" s="1"/>
  <c r="U18" i="56" s="1"/>
  <c r="U19" i="56" s="1"/>
  <c r="U20" i="56" s="1"/>
  <c r="U21" i="56" s="1"/>
  <c r="U22" i="56" s="1"/>
  <c r="U23" i="56" s="1"/>
  <c r="U24" i="56" s="1"/>
  <c r="U25" i="56" s="1"/>
  <c r="U26" i="56" s="1"/>
  <c r="U27" i="56" s="1"/>
  <c r="U28" i="56" s="1"/>
  <c r="U29" i="56" s="1"/>
  <c r="U30" i="56" s="1"/>
  <c r="U31" i="56" s="1"/>
  <c r="U5" i="48"/>
  <c r="U6" i="48" s="1"/>
  <c r="U7" i="48" s="1"/>
  <c r="U8" i="48" s="1"/>
  <c r="U9" i="48" s="1"/>
  <c r="U10" i="48" s="1"/>
  <c r="U11" i="48" s="1"/>
  <c r="U12" i="48" s="1"/>
  <c r="U13" i="48" s="1"/>
  <c r="U14" i="48" s="1"/>
  <c r="U15" i="48" s="1"/>
  <c r="U16" i="48" s="1"/>
  <c r="U17" i="48" s="1"/>
  <c r="U18" i="48" s="1"/>
  <c r="U19" i="48" s="1"/>
  <c r="U20" i="48" s="1"/>
  <c r="U21" i="48" s="1"/>
  <c r="U22" i="48" s="1"/>
  <c r="U23" i="48" s="1"/>
  <c r="U24" i="48" s="1"/>
  <c r="U25" i="48" s="1"/>
  <c r="U26" i="48" s="1"/>
  <c r="U27" i="48" s="1"/>
  <c r="U28" i="48" s="1"/>
  <c r="U29" i="48" s="1"/>
  <c r="U30" i="48" s="1"/>
  <c r="U31" i="48" s="1"/>
  <c r="B2" i="53"/>
  <c r="U5" i="53" s="1"/>
  <c r="U6" i="53" s="1"/>
  <c r="U7" i="53" s="1"/>
  <c r="U8" i="53" s="1"/>
  <c r="U9" i="53" s="1"/>
  <c r="U10" i="53" s="1"/>
  <c r="U11" i="53" s="1"/>
  <c r="U12" i="53" s="1"/>
  <c r="U13" i="53" s="1"/>
  <c r="U14" i="53" s="1"/>
  <c r="U15" i="53" s="1"/>
  <c r="U16" i="53" s="1"/>
  <c r="U17" i="53" s="1"/>
  <c r="U18" i="53" s="1"/>
  <c r="U19" i="53" s="1"/>
  <c r="U20" i="53" s="1"/>
  <c r="U21" i="53" s="1"/>
  <c r="U22" i="53" s="1"/>
  <c r="U23" i="53" s="1"/>
  <c r="U24" i="53" s="1"/>
  <c r="U25" i="53" s="1"/>
  <c r="U26" i="53" s="1"/>
  <c r="U27" i="53" s="1"/>
  <c r="U28" i="53" s="1"/>
  <c r="U29" i="53" s="1"/>
  <c r="U30" i="53" s="1"/>
  <c r="U31" i="53" s="1"/>
  <c r="B2" i="55"/>
  <c r="U5" i="55" s="1"/>
  <c r="U6" i="55" s="1"/>
  <c r="U7" i="55" s="1"/>
  <c r="U8" i="55" s="1"/>
  <c r="U9" i="55" s="1"/>
  <c r="U10" i="55" s="1"/>
  <c r="U11" i="55" s="1"/>
  <c r="U12" i="55" s="1"/>
  <c r="U13" i="55" s="1"/>
  <c r="U14" i="55" s="1"/>
  <c r="U15" i="55" s="1"/>
  <c r="U16" i="55" s="1"/>
  <c r="U17" i="55" s="1"/>
  <c r="U18" i="55" s="1"/>
  <c r="U19" i="55" s="1"/>
  <c r="U20" i="55" s="1"/>
  <c r="U21" i="55" s="1"/>
  <c r="U22" i="55" s="1"/>
  <c r="U23" i="55" s="1"/>
  <c r="U24" i="55" s="1"/>
  <c r="U25" i="55" s="1"/>
  <c r="U26" i="55" s="1"/>
  <c r="U27" i="55" s="1"/>
  <c r="U28" i="55" s="1"/>
  <c r="U29" i="55" s="1"/>
  <c r="U30" i="55" s="1"/>
  <c r="U31" i="55" s="1"/>
  <c r="B2" i="40"/>
  <c r="U5" i="40" s="1"/>
  <c r="U6" i="40" s="1"/>
  <c r="U7" i="40" s="1"/>
  <c r="U8" i="40" s="1"/>
  <c r="U9" i="40" s="1"/>
  <c r="U10" i="40" s="1"/>
  <c r="U11" i="40" s="1"/>
  <c r="U12" i="40" s="1"/>
  <c r="U13" i="40" s="1"/>
  <c r="U14" i="40" s="1"/>
  <c r="U15" i="40" s="1"/>
  <c r="U16" i="40" s="1"/>
  <c r="U17" i="40" s="1"/>
  <c r="U18" i="40" s="1"/>
  <c r="U19" i="40" s="1"/>
  <c r="U20" i="40" s="1"/>
  <c r="U21" i="40" s="1"/>
  <c r="U22" i="40" s="1"/>
  <c r="U23" i="40" s="1"/>
  <c r="U24" i="40" s="1"/>
  <c r="U25" i="40" s="1"/>
  <c r="U26" i="40" s="1"/>
  <c r="U27" i="40" s="1"/>
  <c r="U28" i="40" s="1"/>
  <c r="U29" i="40" s="1"/>
  <c r="U30" i="40" s="1"/>
  <c r="U31" i="40" s="1"/>
  <c r="B2" i="51"/>
  <c r="U5" i="51" s="1"/>
  <c r="U6" i="51" s="1"/>
  <c r="U7" i="51" s="1"/>
  <c r="U8" i="51" s="1"/>
  <c r="U9" i="51" s="1"/>
  <c r="U10" i="51" s="1"/>
  <c r="U11" i="51" s="1"/>
  <c r="U12" i="51" s="1"/>
  <c r="U13" i="51" s="1"/>
  <c r="U14" i="51" s="1"/>
  <c r="U15" i="51" s="1"/>
  <c r="U16" i="51" s="1"/>
  <c r="U17" i="51" s="1"/>
  <c r="U18" i="51" s="1"/>
  <c r="U19" i="51" s="1"/>
  <c r="U20" i="51" s="1"/>
  <c r="U21" i="51" s="1"/>
  <c r="U22" i="51" s="1"/>
  <c r="U23" i="51" s="1"/>
  <c r="U24" i="51" s="1"/>
  <c r="U25" i="51" s="1"/>
  <c r="U26" i="51" s="1"/>
  <c r="U27" i="51" s="1"/>
  <c r="U28" i="51" s="1"/>
  <c r="U29" i="51" s="1"/>
  <c r="U30" i="51" s="1"/>
  <c r="U31" i="51" s="1"/>
  <c r="B2" i="41"/>
  <c r="U5" i="41" s="1"/>
  <c r="U6" i="41" s="1"/>
  <c r="U7" i="41" s="1"/>
  <c r="U8" i="41" s="1"/>
  <c r="U9" i="41" s="1"/>
  <c r="U10" i="41" s="1"/>
  <c r="U11" i="41" s="1"/>
  <c r="U12" i="41" s="1"/>
  <c r="U13" i="41" s="1"/>
  <c r="U14" i="41" s="1"/>
  <c r="U15" i="41" s="1"/>
  <c r="U16" i="41" s="1"/>
  <c r="U17" i="41" s="1"/>
  <c r="U18" i="41" s="1"/>
  <c r="U19" i="41" s="1"/>
  <c r="U20" i="41" s="1"/>
  <c r="U21" i="41" s="1"/>
  <c r="U22" i="41" s="1"/>
  <c r="U23" i="41" s="1"/>
  <c r="U24" i="41" s="1"/>
  <c r="U25" i="41" s="1"/>
  <c r="U26" i="41" s="1"/>
  <c r="U27" i="41" s="1"/>
  <c r="U28" i="41" s="1"/>
  <c r="U29" i="41" s="1"/>
  <c r="U30" i="41" s="1"/>
  <c r="U31" i="41" s="1"/>
  <c r="B2" i="61"/>
  <c r="U5" i="61" s="1"/>
  <c r="U6" i="61" s="1"/>
  <c r="U7" i="61" s="1"/>
  <c r="U8" i="61" s="1"/>
  <c r="U9" i="61" s="1"/>
  <c r="U10" i="61" s="1"/>
  <c r="U11" i="61" s="1"/>
  <c r="U12" i="61" s="1"/>
  <c r="U13" i="61" s="1"/>
  <c r="U14" i="61" s="1"/>
  <c r="U15" i="61" s="1"/>
  <c r="U16" i="61" s="1"/>
  <c r="U17" i="61" s="1"/>
  <c r="U18" i="61" s="1"/>
  <c r="U19" i="61" s="1"/>
  <c r="U20" i="61" s="1"/>
  <c r="U21" i="61" s="1"/>
  <c r="U22" i="61" s="1"/>
  <c r="U23" i="61" s="1"/>
  <c r="U24" i="61" s="1"/>
  <c r="U25" i="61" s="1"/>
  <c r="U26" i="61" s="1"/>
  <c r="U27" i="61" s="1"/>
  <c r="U28" i="61" s="1"/>
  <c r="U29" i="61" s="1"/>
  <c r="U30" i="61" s="1"/>
  <c r="U31" i="61" s="1"/>
  <c r="B2" i="43"/>
  <c r="U5" i="43" s="1"/>
  <c r="U6" i="43" s="1"/>
  <c r="U7" i="43" s="1"/>
  <c r="U8" i="43" s="1"/>
  <c r="U9" i="43" s="1"/>
  <c r="U10" i="43" s="1"/>
  <c r="U11" i="43" s="1"/>
  <c r="U12" i="43" s="1"/>
  <c r="U13" i="43" s="1"/>
  <c r="U14" i="43" s="1"/>
  <c r="U15" i="43" s="1"/>
  <c r="U16" i="43" s="1"/>
  <c r="U17" i="43" s="1"/>
  <c r="U18" i="43" s="1"/>
  <c r="U19" i="43" s="1"/>
  <c r="U20" i="43" s="1"/>
  <c r="U21" i="43" s="1"/>
  <c r="U22" i="43" s="1"/>
  <c r="U23" i="43" s="1"/>
  <c r="U24" i="43" s="1"/>
  <c r="U25" i="43" s="1"/>
  <c r="U26" i="43" s="1"/>
  <c r="U27" i="43" s="1"/>
  <c r="U28" i="43" s="1"/>
  <c r="U29" i="43" s="1"/>
  <c r="U30" i="43" s="1"/>
  <c r="U31" i="43" s="1"/>
  <c r="B2" i="50"/>
  <c r="U5" i="50" s="1"/>
  <c r="U6" i="50" s="1"/>
  <c r="U7" i="50" s="1"/>
  <c r="U8" i="50" s="1"/>
  <c r="U9" i="50" s="1"/>
  <c r="U10" i="50" s="1"/>
  <c r="U11" i="50" s="1"/>
  <c r="U12" i="50" s="1"/>
  <c r="U13" i="50" s="1"/>
  <c r="U14" i="50" s="1"/>
  <c r="U15" i="50" s="1"/>
  <c r="U16" i="50" s="1"/>
  <c r="U17" i="50" s="1"/>
  <c r="U18" i="50" s="1"/>
  <c r="U19" i="50" s="1"/>
  <c r="U20" i="50" s="1"/>
  <c r="U21" i="50" s="1"/>
  <c r="U22" i="50" s="1"/>
  <c r="U23" i="50" s="1"/>
  <c r="U24" i="50" s="1"/>
  <c r="U25" i="50" s="1"/>
  <c r="U26" i="50" s="1"/>
  <c r="U27" i="50" s="1"/>
  <c r="U28" i="50" s="1"/>
  <c r="U29" i="50" s="1"/>
  <c r="U30" i="50" s="1"/>
  <c r="U31" i="50" s="1"/>
  <c r="B2" i="54"/>
  <c r="U5" i="54" s="1"/>
  <c r="U6" i="54" s="1"/>
  <c r="U7" i="54" s="1"/>
  <c r="U8" i="54" s="1"/>
  <c r="U9" i="54" s="1"/>
  <c r="U10" i="54" s="1"/>
  <c r="U11" i="54" s="1"/>
  <c r="U12" i="54" s="1"/>
  <c r="U13" i="54" s="1"/>
  <c r="U14" i="54" s="1"/>
  <c r="U15" i="54" s="1"/>
  <c r="U16" i="54" s="1"/>
  <c r="U17" i="54" s="1"/>
  <c r="U18" i="54" s="1"/>
  <c r="U19" i="54" s="1"/>
  <c r="U20" i="54" s="1"/>
  <c r="U21" i="54" s="1"/>
  <c r="U22" i="54" s="1"/>
  <c r="U23" i="54" s="1"/>
  <c r="U24" i="54" s="1"/>
  <c r="U25" i="54" s="1"/>
  <c r="U26" i="54" s="1"/>
  <c r="U27" i="54" s="1"/>
  <c r="U28" i="54" s="1"/>
  <c r="U29" i="54" s="1"/>
  <c r="U30" i="54" s="1"/>
  <c r="U31" i="54" s="1"/>
  <c r="B2" i="59"/>
  <c r="U5" i="59" s="1"/>
  <c r="U6" i="59" s="1"/>
  <c r="U7" i="59" s="1"/>
  <c r="U8" i="59" s="1"/>
  <c r="U9" i="59" s="1"/>
  <c r="U10" i="59" s="1"/>
  <c r="U11" i="59" s="1"/>
  <c r="U12" i="59" s="1"/>
  <c r="U13" i="59" s="1"/>
  <c r="U14" i="59" s="1"/>
  <c r="U15" i="59" s="1"/>
  <c r="U16" i="59" s="1"/>
  <c r="U17" i="59" s="1"/>
  <c r="U18" i="59" s="1"/>
  <c r="U19" i="59" s="1"/>
  <c r="U20" i="59" s="1"/>
  <c r="U21" i="59" s="1"/>
  <c r="U22" i="59" s="1"/>
  <c r="U23" i="59" s="1"/>
  <c r="U24" i="59" s="1"/>
  <c r="U25" i="59" s="1"/>
  <c r="U26" i="59" s="1"/>
  <c r="U27" i="59" s="1"/>
  <c r="U28" i="59" s="1"/>
  <c r="U29" i="59" s="1"/>
  <c r="U30" i="59" s="1"/>
  <c r="U31" i="59" s="1"/>
  <c r="B2" i="49"/>
  <c r="U5" i="49" s="1"/>
  <c r="U6" i="49" s="1"/>
  <c r="U7" i="49" s="1"/>
  <c r="U8" i="49" s="1"/>
  <c r="U9" i="49" s="1"/>
  <c r="U10" i="49" s="1"/>
  <c r="U11" i="49" s="1"/>
  <c r="U12" i="49" s="1"/>
  <c r="U13" i="49" s="1"/>
  <c r="U14" i="49" s="1"/>
  <c r="U15" i="49" s="1"/>
  <c r="U16" i="49" s="1"/>
  <c r="U17" i="49" s="1"/>
  <c r="U18" i="49" s="1"/>
  <c r="U19" i="49" s="1"/>
  <c r="U20" i="49" s="1"/>
  <c r="U21" i="49" s="1"/>
  <c r="U22" i="49" s="1"/>
  <c r="U23" i="49" s="1"/>
  <c r="U24" i="49" s="1"/>
  <c r="U25" i="49" s="1"/>
  <c r="U26" i="49" s="1"/>
  <c r="U27" i="49" s="1"/>
  <c r="U28" i="49" s="1"/>
  <c r="U29" i="49" s="1"/>
  <c r="U30" i="49" s="1"/>
  <c r="U31" i="49" s="1"/>
  <c r="B2" i="60"/>
  <c r="U5" i="60" s="1"/>
  <c r="U6" i="60" s="1"/>
  <c r="U7" i="60" s="1"/>
  <c r="U8" i="60" s="1"/>
  <c r="U9" i="60" s="1"/>
  <c r="U10" i="60" s="1"/>
  <c r="U11" i="60" s="1"/>
  <c r="U12" i="60" s="1"/>
  <c r="U13" i="60" s="1"/>
  <c r="U14" i="60" s="1"/>
  <c r="U15" i="60" s="1"/>
  <c r="U16" i="60" s="1"/>
  <c r="U17" i="60" s="1"/>
  <c r="U18" i="60" s="1"/>
  <c r="U19" i="60" s="1"/>
  <c r="U20" i="60" s="1"/>
  <c r="U21" i="60" s="1"/>
  <c r="U22" i="60" s="1"/>
  <c r="U23" i="60" s="1"/>
  <c r="U24" i="60" s="1"/>
  <c r="U25" i="60" s="1"/>
  <c r="U26" i="60" s="1"/>
  <c r="U27" i="60" s="1"/>
  <c r="U28" i="60" s="1"/>
  <c r="U29" i="60" s="1"/>
  <c r="U30" i="60" s="1"/>
  <c r="U31" i="60" s="1"/>
  <c r="B2" i="46"/>
  <c r="U5" i="46" s="1"/>
  <c r="U6" i="46" s="1"/>
  <c r="U7" i="46" s="1"/>
  <c r="U8" i="46" s="1"/>
  <c r="U9" i="46" s="1"/>
  <c r="U10" i="46" s="1"/>
  <c r="U11" i="46" s="1"/>
  <c r="U12" i="46" s="1"/>
  <c r="U13" i="46" s="1"/>
  <c r="U14" i="46" s="1"/>
  <c r="U15" i="46" s="1"/>
  <c r="U16" i="46" s="1"/>
  <c r="U17" i="46" s="1"/>
  <c r="U18" i="46" s="1"/>
  <c r="U19" i="46" s="1"/>
  <c r="U20" i="46" s="1"/>
  <c r="U21" i="46" s="1"/>
  <c r="U22" i="46" s="1"/>
  <c r="U23" i="46" s="1"/>
  <c r="U24" i="46" s="1"/>
  <c r="U25" i="46" s="1"/>
  <c r="U26" i="46" s="1"/>
  <c r="U27" i="46" s="1"/>
  <c r="U28" i="46" s="1"/>
  <c r="U29" i="46" s="1"/>
  <c r="U30" i="46" s="1"/>
  <c r="U31" i="46" s="1"/>
  <c r="B2" i="58"/>
  <c r="U5" i="58" s="1"/>
  <c r="U6" i="58" s="1"/>
  <c r="U7" i="58" s="1"/>
  <c r="U8" i="58" s="1"/>
  <c r="U9" i="58" s="1"/>
  <c r="U10" i="58" s="1"/>
  <c r="U11" i="58" s="1"/>
  <c r="U12" i="58" s="1"/>
  <c r="U13" i="58" s="1"/>
  <c r="U14" i="58" s="1"/>
  <c r="U15" i="58" s="1"/>
  <c r="U16" i="58" s="1"/>
  <c r="U17" i="58" s="1"/>
  <c r="U18" i="58" s="1"/>
  <c r="U19" i="58" s="1"/>
  <c r="U20" i="58" s="1"/>
  <c r="U21" i="58" s="1"/>
  <c r="U22" i="58" s="1"/>
  <c r="U23" i="58" s="1"/>
  <c r="U24" i="58" s="1"/>
  <c r="U25" i="58" s="1"/>
  <c r="U26" i="58" s="1"/>
  <c r="U27" i="58" s="1"/>
  <c r="U28" i="58" s="1"/>
  <c r="U29" i="58" s="1"/>
  <c r="U30" i="58" s="1"/>
  <c r="U31" i="58" s="1"/>
  <c r="B2" i="52"/>
  <c r="U5" i="52" s="1"/>
  <c r="U6" i="52" s="1"/>
  <c r="U7" i="52" s="1"/>
  <c r="U8" i="52" s="1"/>
  <c r="U9" i="52" s="1"/>
  <c r="U10" i="52" s="1"/>
  <c r="U11" i="52" s="1"/>
  <c r="U12" i="52" s="1"/>
  <c r="U13" i="52" s="1"/>
  <c r="U14" i="52" s="1"/>
  <c r="U15" i="52" s="1"/>
  <c r="U16" i="52" s="1"/>
  <c r="U17" i="52" s="1"/>
  <c r="U18" i="52" s="1"/>
  <c r="U19" i="52" s="1"/>
  <c r="U20" i="52" s="1"/>
  <c r="U21" i="52" s="1"/>
  <c r="U22" i="52" s="1"/>
  <c r="U23" i="52" s="1"/>
  <c r="U24" i="52" s="1"/>
  <c r="U25" i="52" s="1"/>
  <c r="U26" i="52" s="1"/>
  <c r="U27" i="52" s="1"/>
  <c r="U28" i="52" s="1"/>
  <c r="U29" i="52" s="1"/>
  <c r="U30" i="52" s="1"/>
  <c r="U31" i="52" s="1"/>
  <c r="B2" i="44"/>
  <c r="U5" i="44" s="1"/>
  <c r="U6" i="44" s="1"/>
  <c r="U7" i="44" s="1"/>
  <c r="U8" i="44" s="1"/>
  <c r="U9" i="44" s="1"/>
  <c r="U10" i="44" s="1"/>
  <c r="U11" i="44" s="1"/>
  <c r="U12" i="44" s="1"/>
  <c r="U13" i="44" s="1"/>
  <c r="U14" i="44" s="1"/>
  <c r="U15" i="44" s="1"/>
  <c r="U16" i="44" s="1"/>
  <c r="U17" i="44" s="1"/>
  <c r="U18" i="44" s="1"/>
  <c r="U19" i="44" s="1"/>
  <c r="U20" i="44" s="1"/>
  <c r="U21" i="44" s="1"/>
  <c r="U22" i="44" s="1"/>
  <c r="U23" i="44" s="1"/>
  <c r="U24" i="44" s="1"/>
  <c r="U25" i="44" s="1"/>
  <c r="U26" i="44" s="1"/>
  <c r="U27" i="44" s="1"/>
  <c r="U28" i="44" s="1"/>
  <c r="U29" i="44" s="1"/>
  <c r="U30" i="44" s="1"/>
  <c r="U31" i="44" s="1"/>
  <c r="B2" i="39"/>
  <c r="U5" i="39" s="1"/>
  <c r="U6" i="39" s="1"/>
  <c r="U7" i="39" s="1"/>
  <c r="U8" i="39" s="1"/>
  <c r="U9" i="39" s="1"/>
  <c r="U10" i="39" s="1"/>
  <c r="U11" i="39" s="1"/>
  <c r="U12" i="39" s="1"/>
  <c r="U13" i="39" s="1"/>
  <c r="U14" i="39" s="1"/>
  <c r="U15" i="39" s="1"/>
  <c r="U16" i="39" s="1"/>
  <c r="U17" i="39" s="1"/>
  <c r="U18" i="39" s="1"/>
  <c r="U19" i="39" s="1"/>
  <c r="U20" i="39" s="1"/>
  <c r="U21" i="39" s="1"/>
  <c r="U22" i="39" s="1"/>
  <c r="U23" i="39" s="1"/>
  <c r="U24" i="39" s="1"/>
  <c r="U25" i="39" s="1"/>
  <c r="U26" i="39" s="1"/>
  <c r="U27" i="39" s="1"/>
  <c r="U28" i="39" s="1"/>
  <c r="U29" i="39" s="1"/>
  <c r="U30" i="39" s="1"/>
  <c r="U31" i="39" s="1"/>
  <c r="B2" i="42"/>
  <c r="U5" i="42" s="1"/>
  <c r="U6" i="42" s="1"/>
  <c r="U7" i="42" s="1"/>
  <c r="U8" i="42" s="1"/>
  <c r="U9" i="42" s="1"/>
  <c r="U10" i="42" s="1"/>
  <c r="U11" i="42" s="1"/>
  <c r="U12" i="42" s="1"/>
  <c r="U13" i="42" s="1"/>
  <c r="U14" i="42" s="1"/>
  <c r="U15" i="42" s="1"/>
  <c r="U16" i="42" s="1"/>
  <c r="U17" i="42" s="1"/>
  <c r="U18" i="42" s="1"/>
  <c r="U19" i="42" s="1"/>
  <c r="U20" i="42" s="1"/>
  <c r="U21" i="42" s="1"/>
  <c r="U22" i="42" s="1"/>
  <c r="U23" i="42" s="1"/>
  <c r="U24" i="42" s="1"/>
  <c r="U25" i="42" s="1"/>
  <c r="U26" i="42" s="1"/>
  <c r="U27" i="42" s="1"/>
  <c r="U28" i="42" s="1"/>
  <c r="U29" i="42" s="1"/>
  <c r="U30" i="42" s="1"/>
  <c r="U31" i="42" s="1"/>
  <c r="B2" i="57"/>
  <c r="U5" i="57" s="1"/>
  <c r="U6" i="57" s="1"/>
  <c r="U7" i="57" s="1"/>
  <c r="U8" i="57" s="1"/>
  <c r="U9" i="57" s="1"/>
  <c r="U10" i="57" s="1"/>
  <c r="U11" i="57" s="1"/>
  <c r="U12" i="57" s="1"/>
  <c r="U13" i="57" s="1"/>
  <c r="U14" i="57" s="1"/>
  <c r="U15" i="57" s="1"/>
  <c r="U16" i="57" s="1"/>
  <c r="U17" i="57" s="1"/>
  <c r="U18" i="57" s="1"/>
  <c r="U19" i="57" s="1"/>
  <c r="U20" i="57" s="1"/>
  <c r="U21" i="57" s="1"/>
  <c r="U22" i="57" s="1"/>
  <c r="U23" i="57" s="1"/>
  <c r="U24" i="57" s="1"/>
  <c r="U25" i="57" s="1"/>
  <c r="U26" i="57" s="1"/>
  <c r="U27" i="57" s="1"/>
  <c r="U28" i="57" s="1"/>
  <c r="U29" i="57" s="1"/>
  <c r="U30" i="57" s="1"/>
  <c r="U31" i="57" s="1"/>
  <c r="B2" i="47"/>
  <c r="U5" i="47" s="1"/>
  <c r="U6" i="47" s="1"/>
  <c r="U7" i="47" s="1"/>
  <c r="U8" i="47" s="1"/>
  <c r="U9" i="47" s="1"/>
  <c r="U10" i="47" s="1"/>
  <c r="U11" i="47" s="1"/>
  <c r="U12" i="47" s="1"/>
  <c r="U13" i="47" s="1"/>
  <c r="U14" i="47" s="1"/>
  <c r="U15" i="47" s="1"/>
  <c r="U16" i="47" s="1"/>
  <c r="U17" i="47" s="1"/>
  <c r="U18" i="47" s="1"/>
  <c r="U19" i="47" s="1"/>
  <c r="U20" i="47" s="1"/>
  <c r="U21" i="47" s="1"/>
  <c r="U22" i="47" s="1"/>
  <c r="U23" i="47" s="1"/>
  <c r="U24" i="47" s="1"/>
  <c r="U25" i="47" s="1"/>
  <c r="U26" i="47" s="1"/>
  <c r="U27" i="47" s="1"/>
  <c r="U28" i="47" s="1"/>
  <c r="U29" i="47" s="1"/>
  <c r="U30" i="47" s="1"/>
  <c r="U31" i="47" s="1"/>
  <c r="B2" i="45"/>
  <c r="U5" i="45" s="1"/>
  <c r="U6" i="45" s="1"/>
  <c r="U7" i="45" s="1"/>
  <c r="U8" i="45" s="1"/>
  <c r="U9" i="45" s="1"/>
  <c r="U10" i="45" s="1"/>
  <c r="U11" i="45" s="1"/>
  <c r="U12" i="45" s="1"/>
  <c r="U13" i="45" s="1"/>
  <c r="U14" i="45" s="1"/>
  <c r="U15" i="45" s="1"/>
  <c r="U16" i="45" s="1"/>
  <c r="U17" i="45" s="1"/>
  <c r="U18" i="45" s="1"/>
  <c r="U19" i="45" s="1"/>
  <c r="U20" i="45" s="1"/>
  <c r="U21" i="45" s="1"/>
  <c r="U22" i="45" s="1"/>
  <c r="U23" i="45" s="1"/>
  <c r="U24" i="45" s="1"/>
  <c r="U25" i="45" s="1"/>
  <c r="U26" i="45" s="1"/>
  <c r="U27" i="45" s="1"/>
  <c r="U28" i="45" s="1"/>
  <c r="U29" i="45" s="1"/>
  <c r="U30" i="45" s="1"/>
  <c r="U31" i="45" s="1"/>
  <c r="I3" i="36"/>
  <c r="L3" i="36" s="1"/>
  <c r="O3" i="36" s="1"/>
  <c r="R3" i="36" s="1"/>
  <c r="U3" i="36" s="1"/>
  <c r="X3" i="36" s="1"/>
  <c r="AB3" i="36" s="1"/>
  <c r="R1" i="48"/>
  <c r="R2" i="4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tc={682A0B93-9950-40EC-87A2-29CEDC95C970}</author>
  </authors>
  <commentList>
    <comment ref="M15" authorId="0" shapeId="0" xr:uid="{682A0B93-9950-40EC-87A2-29CEDC95C970}">
      <text>
        <t>[Threaded comment]
Your version of Excel allows you to read this threaded comment; however, any edits to it will get removed if the file is opened in a newer version of Excel. Learn more: https://go.microsoft.com/fwlink/?linkid=870924
Comment:
    H07 Weekly Inspections on Wednesdays</t>
      </text>
    </comment>
  </commentList>
</comments>
</file>

<file path=xl/sharedStrings.xml><?xml version="1.0" encoding="utf-8"?>
<sst xmlns="http://schemas.openxmlformats.org/spreadsheetml/2006/main" count="5112" uniqueCount="1571">
  <si>
    <t>Date:</t>
  </si>
  <si>
    <t>Coordinator:</t>
  </si>
  <si>
    <t>Overall
Priority</t>
  </si>
  <si>
    <t>Work Order #</t>
  </si>
  <si>
    <t>Description</t>
  </si>
  <si>
    <t>Estimated Hours</t>
  </si>
  <si>
    <t>1st</t>
  </si>
  <si>
    <t>Vehicle - ID</t>
  </si>
  <si>
    <t>Field Test Vehicles</t>
  </si>
  <si>
    <t>2nd</t>
  </si>
  <si>
    <t>NPG Planned Shift Work Activities</t>
  </si>
  <si>
    <t>Notes (Stop Odo., etc)</t>
  </si>
  <si>
    <t>3rd</t>
  </si>
  <si>
    <t>Bob</t>
  </si>
  <si>
    <t>Bill</t>
  </si>
  <si>
    <t>Navistar</t>
  </si>
  <si>
    <t>Jim</t>
  </si>
  <si>
    <t>Rich</t>
  </si>
  <si>
    <t>Mike</t>
  </si>
  <si>
    <t xml:space="preserve">Trailer Priority
</t>
  </si>
  <si>
    <t xml:space="preserve">Notes
</t>
  </si>
  <si>
    <t xml:space="preserve">Brent </t>
  </si>
  <si>
    <t>Keller</t>
  </si>
  <si>
    <t>HVD</t>
  </si>
  <si>
    <t>Cathy</t>
  </si>
  <si>
    <t>Whalen</t>
  </si>
  <si>
    <t>LVD</t>
  </si>
  <si>
    <t xml:space="preserve">Bryan </t>
  </si>
  <si>
    <t>Suffern</t>
  </si>
  <si>
    <t>ADR</t>
  </si>
  <si>
    <t xml:space="preserve">Henry </t>
  </si>
  <si>
    <t>Clendenin</t>
  </si>
  <si>
    <t>TPG</t>
  </si>
  <si>
    <t>Dan</t>
  </si>
  <si>
    <t>Brandon</t>
  </si>
  <si>
    <t>Nieto</t>
  </si>
  <si>
    <t>Mechanic</t>
  </si>
  <si>
    <t>2nd Shift</t>
  </si>
  <si>
    <t>First Name</t>
  </si>
  <si>
    <t>Last Name</t>
  </si>
  <si>
    <t>Status</t>
  </si>
  <si>
    <t>Job Title</t>
  </si>
  <si>
    <t>Andrew</t>
  </si>
  <si>
    <t>Schillke</t>
  </si>
  <si>
    <t>Michelle</t>
  </si>
  <si>
    <t>Wolter</t>
  </si>
  <si>
    <t>Tom</t>
  </si>
  <si>
    <t xml:space="preserve">Richard </t>
  </si>
  <si>
    <t>Young</t>
  </si>
  <si>
    <t>3rd Shift</t>
  </si>
  <si>
    <t>Brian</t>
  </si>
  <si>
    <t>Michael</t>
  </si>
  <si>
    <t>1st Shift</t>
  </si>
  <si>
    <t>McPherson</t>
  </si>
  <si>
    <t>Tech</t>
  </si>
  <si>
    <t>Shriver</t>
  </si>
  <si>
    <t>Moberg</t>
  </si>
  <si>
    <t>Other</t>
  </si>
  <si>
    <t>Borntrager</t>
  </si>
  <si>
    <t>Nate</t>
  </si>
  <si>
    <t>Pilarski</t>
  </si>
  <si>
    <t>Wilkinson</t>
  </si>
  <si>
    <t>Fegley</t>
  </si>
  <si>
    <t>Burgess</t>
  </si>
  <si>
    <t>Dana</t>
  </si>
  <si>
    <t>Jerry</t>
  </si>
  <si>
    <t>Buda</t>
  </si>
  <si>
    <t>Nathan</t>
  </si>
  <si>
    <t>Tow/Trailer
Supporting Unit</t>
  </si>
  <si>
    <t>Route / Notes</t>
  </si>
  <si>
    <t>Runner if Completed</t>
  </si>
  <si>
    <t>`</t>
  </si>
  <si>
    <t>Ellis</t>
  </si>
  <si>
    <t>Jacquay</t>
  </si>
  <si>
    <t>1st shift:</t>
  </si>
  <si>
    <t>TPC should only open the file to make modifications, save, and then close as soon as possible.</t>
  </si>
  <si>
    <t>Note that the file is no longer SHARED.  Only one person can have the file open at one time.  This is intentional, so do not leave the file open.</t>
  </si>
  <si>
    <t>2nd shift:</t>
  </si>
  <si>
    <t>TPC assigns their respective project priorities as was always done previously</t>
  </si>
  <si>
    <t>Management will lock file and assign overall priorities starting at 1:30 p.m. each day</t>
  </si>
  <si>
    <t>New associate</t>
  </si>
  <si>
    <t>Multiple</t>
  </si>
  <si>
    <t>Max Pace project</t>
  </si>
  <si>
    <t>2nd Shift
Driver List</t>
  </si>
  <si>
    <t>Driver
Status</t>
  </si>
  <si>
    <t>3rd Shift
Driver List</t>
  </si>
  <si>
    <t>1st Shift
Driver List</t>
  </si>
  <si>
    <t>Shift</t>
  </si>
  <si>
    <t>Associate</t>
  </si>
  <si>
    <t>Trailer - Navistar</t>
  </si>
  <si>
    <t>Trailer - Outside Test</t>
  </si>
  <si>
    <t>Tractor - Outside Test</t>
  </si>
  <si>
    <t>Shift Comments:</t>
  </si>
  <si>
    <t>Tractor - Navistar</t>
  </si>
  <si>
    <t>General
Priority</t>
  </si>
  <si>
    <t>Navistar Demo / Ride &amp; Drives</t>
  </si>
  <si>
    <t>Navistar Calibration Team</t>
  </si>
  <si>
    <r>
      <t>Vehicle/Project (</t>
    </r>
    <r>
      <rPr>
        <b/>
        <sz val="10"/>
        <rFont val="Arial"/>
        <family val="2"/>
      </rPr>
      <t>must list alphabetically</t>
    </r>
    <r>
      <rPr>
        <sz val="10"/>
        <rFont val="Arial"/>
        <family val="2"/>
      </rPr>
      <t>)</t>
    </r>
  </si>
  <si>
    <t xml:space="preserve"> </t>
  </si>
  <si>
    <t>Misc. Test or Project - Navistar</t>
  </si>
  <si>
    <t>Misc. Test or Project - Outside Customer</t>
  </si>
  <si>
    <t>Other General Fill-in Work Requests (not yet prioritized or shown on shifts).  Note:  Will not print out on shift summaries - need to be added above for consideration</t>
  </si>
  <si>
    <t>Maintenance</t>
  </si>
  <si>
    <t>Navistar Fuel Economy</t>
  </si>
  <si>
    <t>Facility misc.</t>
  </si>
  <si>
    <t>Stone</t>
  </si>
  <si>
    <t>Eugene</t>
  </si>
  <si>
    <t>Darwin</t>
  </si>
  <si>
    <t>Brinkhoff</t>
  </si>
  <si>
    <t>Andy</t>
  </si>
  <si>
    <t>Becker</t>
  </si>
  <si>
    <t>Allison Park Pawl</t>
  </si>
  <si>
    <t>Letherman</t>
  </si>
  <si>
    <t>Chad</t>
  </si>
  <si>
    <t>No driver req.</t>
  </si>
  <si>
    <t>T14 tractor</t>
  </si>
  <si>
    <t>Navistar Prostar White - 593482</t>
  </si>
  <si>
    <t>VIN CJ591939</t>
  </si>
  <si>
    <t>Price</t>
  </si>
  <si>
    <t>Shelby T.</t>
  </si>
  <si>
    <t>Krzysztof S.</t>
  </si>
  <si>
    <t>Salinas D.</t>
  </si>
  <si>
    <t>E27 HX515 Noise Testing JN539375</t>
  </si>
  <si>
    <t>Need driver.  See Wade Miller for schedule.</t>
  </si>
  <si>
    <t>Driver 1</t>
  </si>
  <si>
    <t>Driver 2</t>
  </si>
  <si>
    <t>787 HV Noise Testing T12 FN737621</t>
  </si>
  <si>
    <t>CE bus HB752144</t>
  </si>
  <si>
    <t>Buda / Becker projects</t>
  </si>
  <si>
    <t>DV8 may need driver.  Unload AFTER evaluation</t>
  </si>
  <si>
    <t>E350 white van VIN HA08458</t>
  </si>
  <si>
    <t>E22 RE Bus JB488124</t>
  </si>
  <si>
    <t>Oil pressure tests - oval &amp; durability</t>
  </si>
  <si>
    <t>Ford F-550 (red) GEA30917</t>
  </si>
  <si>
    <t>E22 RE Bus HB483159</t>
  </si>
  <si>
    <t>Burnish per work request</t>
  </si>
  <si>
    <t>Excl. use of oval on 2nd shift</t>
  </si>
  <si>
    <t>Multiple vehicles</t>
  </si>
  <si>
    <t>Exclusive use on 2nd shift</t>
  </si>
  <si>
    <t>E27 HX615 Oval Testing JN539469</t>
  </si>
  <si>
    <t>Orange Paystar EN765380</t>
  </si>
  <si>
    <t>Tow Dyno</t>
  </si>
  <si>
    <t>Misc. Project - Navistar</t>
  </si>
  <si>
    <t>E22 E29 E29 Validation Testing</t>
  </si>
  <si>
    <t>Need driver (support Nathan Weides)</t>
  </si>
  <si>
    <t>Boone</t>
  </si>
  <si>
    <t>E22 DV1 RE Bus   HB483535</t>
  </si>
  <si>
    <t>E45 Vista DV4</t>
  </si>
  <si>
    <t>Brake Test Vehicle</t>
  </si>
  <si>
    <t>Clark forklift #3</t>
  </si>
  <si>
    <t>Trailer 306 (GA530306)</t>
  </si>
  <si>
    <t>John</t>
  </si>
  <si>
    <t>Need Driver. Oval reversing directions (not excl.)</t>
  </si>
  <si>
    <t>Mon</t>
  </si>
  <si>
    <t>Tues</t>
  </si>
  <si>
    <t>Wed</t>
  </si>
  <si>
    <t>Thur</t>
  </si>
  <si>
    <t>Fri</t>
  </si>
  <si>
    <t>Sat</t>
  </si>
  <si>
    <t>Sun</t>
  </si>
  <si>
    <t>FT</t>
  </si>
  <si>
    <t>x</t>
  </si>
  <si>
    <t>OST</t>
  </si>
  <si>
    <t>Vehicle ran on a given shift</t>
  </si>
  <si>
    <t>Total</t>
  </si>
  <si>
    <t>Shifts</t>
  </si>
  <si>
    <t>Remain</t>
  </si>
  <si>
    <t>Compl.</t>
  </si>
  <si>
    <t>NA</t>
  </si>
  <si>
    <t>Target
No. of
Shifts</t>
  </si>
  <si>
    <t>Test</t>
  </si>
  <si>
    <t>Durability Schedule - Priorities &amp; Shift Summary of Current Week</t>
  </si>
  <si>
    <t>Scheduled priority level (1, 2, 3, 4 …) for a given upcoming shift</t>
  </si>
  <si>
    <t>E58 LT Evaluation JN361226</t>
  </si>
  <si>
    <t>RLDA</t>
  </si>
  <si>
    <t>See project book PGT-980018 for schedule</t>
  </si>
  <si>
    <t>818 HV S-CAM RLDA JN532808</t>
  </si>
  <si>
    <t>S</t>
  </si>
  <si>
    <t>Scheduled to run a given upcoming shift</t>
  </si>
  <si>
    <t>Rohit Thakur</t>
  </si>
  <si>
    <t>706 HX KN479579 Max Pace Cust. Veh.</t>
  </si>
  <si>
    <t>Pace</t>
  </si>
  <si>
    <t>Weides</t>
  </si>
  <si>
    <t>Pace off grounds (on grounds TBD)</t>
  </si>
  <si>
    <t>Black Prostar VIN EN790120</t>
  </si>
  <si>
    <t>Down</t>
  </si>
  <si>
    <t>Up</t>
  </si>
  <si>
    <t>Status at End of Shift</t>
  </si>
  <si>
    <t>Coordinator</t>
  </si>
  <si>
    <t>Email</t>
  </si>
  <si>
    <t>tom.becker@navistar.com</t>
  </si>
  <si>
    <t>jim.borntrager@navistar.com</t>
  </si>
  <si>
    <t>andy.brinkhoff@navistar.com</t>
  </si>
  <si>
    <t>jerome.buda@navistar.com</t>
  </si>
  <si>
    <t>brent.keller@navistar.com</t>
  </si>
  <si>
    <t>robert.mcpherson@navistar.com</t>
  </si>
  <si>
    <t>william.moberg@navistar.com</t>
  </si>
  <si>
    <t>brandon.nieto@navistar.com</t>
  </si>
  <si>
    <t>darwin.price@navistar.com</t>
  </si>
  <si>
    <t>dustin.shriver@navistar.com</t>
  </si>
  <si>
    <t>gary.stone@navistar.com</t>
  </si>
  <si>
    <t>jerry.wilkinson@navistar.com</t>
  </si>
  <si>
    <t>richard.young@navistar.com</t>
  </si>
  <si>
    <t>Show shifts:</t>
  </si>
  <si>
    <t>Chevy C5500 7F407283</t>
  </si>
  <si>
    <t>WorkStar JL214236</t>
  </si>
  <si>
    <t>Nav</t>
  </si>
  <si>
    <t>Do NOT add DEF !!!</t>
  </si>
  <si>
    <t>A19 Grey ProStar CN456007</t>
  </si>
  <si>
    <t>Vista DV23 HZ000023</t>
  </si>
  <si>
    <t>787 DEF DTE JL538772 Purple HV</t>
  </si>
  <si>
    <t>PGT-170158  Distance to Empty DEF test</t>
  </si>
  <si>
    <t>Supervisor opens schedule file to plan for shift - Priorities &amp; Summary sheet</t>
  </si>
  <si>
    <t>Status at end of Shift for all vehicles MUST BE filled in (drop-down box with either UP or DOWN as only options)</t>
  </si>
  <si>
    <t>Highlight a cell in the column of the Current Shift, and press MACRO BUTTON</t>
  </si>
  <si>
    <t>Screen changes to Current Shift and is automatically updated with planned work</t>
  </si>
  <si>
    <t>Supervisor enters ASSOCIATES that are assigned to drive, work on Work Requests, etc. (the first associate cell will be highlighted yellow as a prompt)</t>
  </si>
  <si>
    <t>Shift Mileage</t>
  </si>
  <si>
    <t>Associate 1</t>
  </si>
  <si>
    <t>Associate 2</t>
  </si>
  <si>
    <t>Charge Number</t>
  </si>
  <si>
    <t>Associate 3</t>
  </si>
  <si>
    <t>Other General Fill-in Work Requests (not yet prioritized or shown on shifts).  Note:  These will show up at bottom of all shift sheets (READ-ONLY) and will not print.</t>
  </si>
  <si>
    <t>Watch for stop ODO</t>
  </si>
  <si>
    <t>GB250478  NPG CE Bus (tours)</t>
  </si>
  <si>
    <t>Did Not Run</t>
  </si>
  <si>
    <t>Placeholder</t>
  </si>
  <si>
    <t>M800 placeholder need details</t>
  </si>
  <si>
    <t>Gray LT625 (JN422055)</t>
  </si>
  <si>
    <t>If a vehicle isn't driven,  ASSOCIATE cell should be selected "Did Not Run" from the drop-box selections</t>
  </si>
  <si>
    <t>If a WO not worked on, leave the ASSOCIATE cell blank</t>
  </si>
  <si>
    <t>Press button to send "End of Shift - Update Summary"</t>
  </si>
  <si>
    <t>TPC's will enter their respective project information each day by 1:30 p.m. in "Priorities &amp; Summary" tab</t>
  </si>
  <si>
    <t>Miller Wade</t>
  </si>
  <si>
    <t>mike.fegley@navistar.com</t>
  </si>
  <si>
    <t>Anderson</t>
  </si>
  <si>
    <t>wayne.anderson@navistar.com</t>
  </si>
  <si>
    <r>
      <t xml:space="preserve">Entering </t>
    </r>
    <r>
      <rPr>
        <b/>
        <sz val="10"/>
        <rFont val="Arial"/>
        <family val="2"/>
      </rPr>
      <t>VEHICLES</t>
    </r>
    <r>
      <rPr>
        <sz val="10"/>
        <rFont val="Arial"/>
        <family val="2"/>
      </rPr>
      <t>:</t>
    </r>
  </si>
  <si>
    <r>
      <t xml:space="preserve">Go to </t>
    </r>
    <r>
      <rPr>
        <b/>
        <sz val="10"/>
        <color rgb="FFFF0000"/>
        <rFont val="Arial"/>
        <family val="2"/>
      </rPr>
      <t>Priorities &amp; Summary</t>
    </r>
    <r>
      <rPr>
        <sz val="10"/>
        <rFont val="Arial"/>
        <family val="2"/>
      </rPr>
      <t xml:space="preserve"> tab</t>
    </r>
  </si>
  <si>
    <r>
      <t xml:space="preserve">* Select vehicle from drop-down list in </t>
    </r>
    <r>
      <rPr>
        <b/>
        <sz val="10"/>
        <color rgb="FFFF0000"/>
        <rFont val="Arial"/>
        <family val="2"/>
      </rPr>
      <t>Description</t>
    </r>
    <r>
      <rPr>
        <sz val="10"/>
        <rFont val="Arial"/>
        <family val="2"/>
      </rPr>
      <t xml:space="preserve"> column</t>
    </r>
  </si>
  <si>
    <t>Enter the shift(s) you want to run on:</t>
  </si>
  <si>
    <t>Use your first initial and the priority number for your project(s)</t>
  </si>
  <si>
    <t>Examples:</t>
  </si>
  <si>
    <t>Individual
Priority</t>
  </si>
  <si>
    <t>* Project names for drop-down list can be added as needed in "ProjectList" tab (must be inserted in alphabetical order)</t>
  </si>
  <si>
    <t>Monday</t>
  </si>
  <si>
    <t>Tuesday</t>
  </si>
  <si>
    <t>Wednesday</t>
  </si>
  <si>
    <t>Thursday</t>
  </si>
  <si>
    <t>Friday</t>
  </si>
  <si>
    <t>Saturday</t>
  </si>
  <si>
    <t>Sunday</t>
  </si>
  <si>
    <t>Scheduled Shifts</t>
  </si>
  <si>
    <t>M2</t>
  </si>
  <si>
    <t>T3</t>
  </si>
  <si>
    <t>T1</t>
  </si>
  <si>
    <t>T2</t>
  </si>
  <si>
    <t>W3</t>
  </si>
  <si>
    <t>W1</t>
  </si>
  <si>
    <t>W2</t>
  </si>
  <si>
    <t>Th3</t>
  </si>
  <si>
    <t>Th1</t>
  </si>
  <si>
    <t>Th2</t>
  </si>
  <si>
    <t>F3</t>
  </si>
  <si>
    <t>F1</t>
  </si>
  <si>
    <t>F2</t>
  </si>
  <si>
    <t>Sa3</t>
  </si>
  <si>
    <t>Sa1</t>
  </si>
  <si>
    <t>Sa2</t>
  </si>
  <si>
    <t>Su3</t>
  </si>
  <si>
    <t>Su1</t>
  </si>
  <si>
    <t>Su2</t>
  </si>
  <si>
    <t>M3</t>
  </si>
  <si>
    <t>M1</t>
  </si>
  <si>
    <t>Sheet
Name</t>
  </si>
  <si>
    <t>row</t>
  </si>
  <si>
    <t>col 15</t>
  </si>
  <si>
    <t>Monday 2</t>
  </si>
  <si>
    <t>Tuesday 3</t>
  </si>
  <si>
    <t>Tuesday 1</t>
  </si>
  <si>
    <t>Tuesday 2</t>
  </si>
  <si>
    <t>Wednesday 3</t>
  </si>
  <si>
    <t>Wednesday 1</t>
  </si>
  <si>
    <t>Wednesday 2</t>
  </si>
  <si>
    <t>Thursday 3</t>
  </si>
  <si>
    <t>Thursday 1</t>
  </si>
  <si>
    <t>Thursday 2</t>
  </si>
  <si>
    <t>Friday 3</t>
  </si>
  <si>
    <t>Friday 1</t>
  </si>
  <si>
    <t>Friday 2</t>
  </si>
  <si>
    <t>Saturday 3</t>
  </si>
  <si>
    <t>Saturday 1</t>
  </si>
  <si>
    <t>Saturday 2</t>
  </si>
  <si>
    <t>Sunday 3</t>
  </si>
  <si>
    <t>Sunday 1</t>
  </si>
  <si>
    <t>Sunday 2</t>
  </si>
  <si>
    <t>New Monday 3</t>
  </si>
  <si>
    <t>New Monday 1</t>
  </si>
  <si>
    <t/>
  </si>
  <si>
    <t>Blue TerraStar, snow plow (DH146422)</t>
  </si>
  <si>
    <t>E42 White HV Tractor KN351480</t>
  </si>
  <si>
    <r>
      <t xml:space="preserve">Click Buttons to </t>
    </r>
    <r>
      <rPr>
        <b/>
        <i/>
        <u/>
        <sz val="11"/>
        <color rgb="FFC00000"/>
        <rFont val="Calibri"/>
        <family val="2"/>
        <scheme val="minor"/>
      </rPr>
      <t>Preview</t>
    </r>
    <r>
      <rPr>
        <b/>
        <i/>
        <sz val="11"/>
        <color rgb="FFC00000"/>
        <rFont val="Calibri"/>
        <family val="2"/>
        <scheme val="minor"/>
      </rPr>
      <t xml:space="preserve"> Corresponding Shift Tabs --&gt;</t>
    </r>
  </si>
  <si>
    <r>
      <t xml:space="preserve">Enter </t>
    </r>
    <r>
      <rPr>
        <b/>
        <sz val="10"/>
        <rFont val="Arial"/>
        <family val="2"/>
      </rPr>
      <t>WORK REQUESTS</t>
    </r>
    <r>
      <rPr>
        <sz val="10"/>
        <rFont val="Arial"/>
        <family val="2"/>
      </rPr>
      <t xml:space="preserve"> here:</t>
    </r>
  </si>
  <si>
    <r>
      <t xml:space="preserve">* Enter Vehicle - ID in </t>
    </r>
    <r>
      <rPr>
        <b/>
        <sz val="10"/>
        <rFont val="Arial"/>
        <family val="2"/>
      </rPr>
      <t>B18</t>
    </r>
    <r>
      <rPr>
        <sz val="10"/>
        <rFont val="Arial"/>
        <family val="2"/>
      </rPr>
      <t xml:space="preserve"> using drop down box below</t>
    </r>
  </si>
  <si>
    <r>
      <t xml:space="preserve">Select the shift(s) to add the work request using check boxes in cells </t>
    </r>
    <r>
      <rPr>
        <b/>
        <sz val="10"/>
        <rFont val="Arial"/>
        <family val="2"/>
      </rPr>
      <t>I18:K25</t>
    </r>
  </si>
  <si>
    <t>Brake Trailer 4</t>
  </si>
  <si>
    <t>VIN BL397791</t>
  </si>
  <si>
    <t>Vista CERT6 HH251059</t>
  </si>
  <si>
    <t>Noise Testing (see Wade Miller)</t>
  </si>
  <si>
    <t>E38 LT Drive Tire Fairing RLDA HN455731</t>
  </si>
  <si>
    <t>G56 HET Tractor JN676035</t>
  </si>
  <si>
    <t>Wayne</t>
  </si>
  <si>
    <t>Durastar KH422679 - Demo Vehicle</t>
  </si>
  <si>
    <t>E38 Trailer 8420</t>
  </si>
  <si>
    <t>Andrew.Schillke@Navistar.com</t>
  </si>
  <si>
    <t>Vista CERT3 HH251039</t>
  </si>
  <si>
    <t>LT X15 6x4 Daycab Blue (HL713763)</t>
  </si>
  <si>
    <t>MV Rollback 4x2 Orange (KH422679)</t>
  </si>
  <si>
    <t>RH A26 Day Cab Orange (JN422056)</t>
  </si>
  <si>
    <t>WO Status at End of Shift</t>
  </si>
  <si>
    <t>Complete</t>
  </si>
  <si>
    <t>In Process</t>
  </si>
  <si>
    <t>Not Started</t>
  </si>
  <si>
    <t>On Hold</t>
  </si>
  <si>
    <t>706 WorkStar Noise Testing</t>
  </si>
  <si>
    <t>LT A26 Skyrise Orange (JN422054)</t>
  </si>
  <si>
    <t>LT A26 Daycab Gray (JN422055)</t>
  </si>
  <si>
    <t>HV613 Const Dump Orange (JN427425)</t>
  </si>
  <si>
    <t>HX620 X15 Const Dump Red (HN377196)</t>
  </si>
  <si>
    <t>Chevrolet 2500 HD, Tan (3F146066)</t>
  </si>
  <si>
    <t>Charge 605115754</t>
  </si>
  <si>
    <t>Sheet Name</t>
  </si>
  <si>
    <t>row 3</t>
  </si>
  <si>
    <t>column</t>
  </si>
  <si>
    <t>Lord</t>
  </si>
  <si>
    <t>VC6 KN350160 Interior Noise Test</t>
  </si>
  <si>
    <t>WorkStar Lime Green FH514558</t>
  </si>
  <si>
    <t>Paul</t>
  </si>
  <si>
    <t>Vista DV4</t>
  </si>
  <si>
    <t>Vista CV515 KH367309</t>
  </si>
  <si>
    <t>PayStar 9900I Gray (DN358732)</t>
  </si>
  <si>
    <t>WorkStar 7400 SBA 6X4, Orange (KL499588)</t>
  </si>
  <si>
    <t>Model S Body 1954 Beige HHA17834</t>
  </si>
  <si>
    <t>VV07 (trailer 5L913887)</t>
  </si>
  <si>
    <t>Needed for demo 1st shift 5/30</t>
  </si>
  <si>
    <t>DuraStar red GH464876 5/30 Demo Veh.</t>
  </si>
  <si>
    <t>LT X15 Endrant 6x4 Sl. Black (KN580026)</t>
  </si>
  <si>
    <t>E42 White HV Tractor KN350160</t>
  </si>
  <si>
    <t>Ford F-550 (white) 4x4 JEB24498</t>
  </si>
  <si>
    <t>706 HX KN473084 Pass By Noise</t>
  </si>
  <si>
    <t>Procurement - need driver</t>
  </si>
  <si>
    <t>Vista CERT KH244126 (Red)</t>
  </si>
  <si>
    <t>Vista CERT KH244108</t>
  </si>
  <si>
    <t>E40 LT HN713765 Green Sleeper</t>
  </si>
  <si>
    <t>Trailer, Utility, Dry Van, VV01, AG088301</t>
  </si>
  <si>
    <t>433 LT ACC/CMS KN067391</t>
  </si>
  <si>
    <t>Vista KH367307</t>
  </si>
  <si>
    <t>Vista 7309</t>
  </si>
  <si>
    <t>CE Bus, Integrated, Propane, Yellow (HB706662)</t>
  </si>
  <si>
    <t>LT A26 Wabco Red sleeper (KN625760)</t>
  </si>
  <si>
    <t>Building 103</t>
  </si>
  <si>
    <t>Durability Course</t>
  </si>
  <si>
    <t>DuraStar, White, V-blade Plow (6H200368)</t>
  </si>
  <si>
    <t>LT Day Cab LKA (JL361329)</t>
  </si>
  <si>
    <t>Ford F-250 (red) A02035</t>
  </si>
  <si>
    <t>Bendix Demo ProStar Sleeper FN100324</t>
  </si>
  <si>
    <t>Clark forklift #4 (Clark, CGP40, CGP460L-0443-9450FB-297)</t>
  </si>
  <si>
    <t>818 WorkStar Pass By KH076074/KH076075</t>
  </si>
  <si>
    <t>Clark forklift #1 (Clark, CGP25, P365LI-0205-9522FB499)</t>
  </si>
  <si>
    <t>Progressive Engineering - Noise</t>
  </si>
  <si>
    <t>E56 CE Bus HB706662</t>
  </si>
  <si>
    <t>TerraStar, Mobile Wash, Red (CJ591939)</t>
  </si>
  <si>
    <t>725 VAG Resonator Swaps</t>
  </si>
  <si>
    <t>Swapping resonators between tests.</t>
  </si>
  <si>
    <t>ProStar, tractor, white, (EN790120)</t>
  </si>
  <si>
    <t>SOTV - Tech Support</t>
  </si>
  <si>
    <t>Durastar EH788741 White Box Truck</t>
  </si>
  <si>
    <t>Nav/Fruehauf GE013802</t>
  </si>
  <si>
    <t>Run VDA Procedure ONLY.  NO OVAL TRACK</t>
  </si>
  <si>
    <t>4x2, See Work Orders (M.C.) below</t>
  </si>
  <si>
    <t>Abrahamson</t>
  </si>
  <si>
    <t>819 Blue LT Sound Testing</t>
  </si>
  <si>
    <t>E45 Vista DEF Inducement Testing HZ000008</t>
  </si>
  <si>
    <t>DuraStar, red, crew cab (HH512814)</t>
  </si>
  <si>
    <t>ACC Ambulance - Charge #18000101</t>
  </si>
  <si>
    <t>433 RH_KN535873</t>
  </si>
  <si>
    <t>819 Blue LH HN713813 Center Bearing</t>
  </si>
  <si>
    <t>Center Bearing Swap and Evaluation</t>
  </si>
  <si>
    <t>Ford Taurus 8GA30826</t>
  </si>
  <si>
    <t>Orange Plow Truck YK275602</t>
  </si>
  <si>
    <t>Ford, F-150, white (NB18294)</t>
  </si>
  <si>
    <t>Vista KH245198</t>
  </si>
  <si>
    <t>LT X15 Daycab White JL056446 (Customer Vehicle)</t>
  </si>
  <si>
    <t>Mack Granite - E63 Benchmarking</t>
  </si>
  <si>
    <t>Vista KH185126</t>
  </si>
  <si>
    <t>Bendix Fusion Demo LT JN482918</t>
  </si>
  <si>
    <t>Bendix Freightliner Cascadia JSKC4075</t>
  </si>
  <si>
    <t>RH A26, Orange (KN404009)</t>
  </si>
  <si>
    <t>819 Prostar Wobble Investigation HN557300</t>
  </si>
  <si>
    <t>819 Prostar Wobble Investigation HN557279</t>
  </si>
  <si>
    <t>Vista KH184652</t>
  </si>
  <si>
    <t>HX520 6x4, Blue (KN068150)</t>
  </si>
  <si>
    <t>Prostar, HN577300, customer vehicle</t>
  </si>
  <si>
    <t>Vista KH367305</t>
  </si>
  <si>
    <t>Ford, F150, black (5KE85986)</t>
  </si>
  <si>
    <t>PayStar, yellow, tractor (1C099204)</t>
  </si>
  <si>
    <t>9900i, black, (DN358761)</t>
  </si>
  <si>
    <t>ProStar, black  (DN253019)</t>
  </si>
  <si>
    <t>ProStar, tractor, black  (DN253019)</t>
  </si>
  <si>
    <t>E45 Vista KH267716 SAP Build Tire Vibation</t>
  </si>
  <si>
    <t>Progressive Eng. - Charge #18004201</t>
  </si>
  <si>
    <t>Safety insp and OKTT</t>
  </si>
  <si>
    <t>819 CE Bus E 56 KB712371</t>
  </si>
  <si>
    <t>819 Purple HV E56 JL538772</t>
  </si>
  <si>
    <t>GMC, 1500, pickup, black (51109329)</t>
  </si>
  <si>
    <t>CE bus, yellow (KB725344)</t>
  </si>
  <si>
    <t>Forklift</t>
  </si>
  <si>
    <t>No resources</t>
  </si>
  <si>
    <t>HV VIN KL443202</t>
  </si>
  <si>
    <t>E43 Global Bus  KL753165</t>
  </si>
  <si>
    <t>SLACK ADJUST @350 SNUBS per MC 95936</t>
  </si>
  <si>
    <t>V02 Ford F-550 KEC15444 (White)</t>
  </si>
  <si>
    <t>786 LT GN210410</t>
  </si>
  <si>
    <t>Vista CERT3 KH184652</t>
  </si>
  <si>
    <t>RLDA trailer # 54 in lower pines</t>
  </si>
  <si>
    <t>Wilson Grain Trailer 6K Durability</t>
  </si>
  <si>
    <t>Ford F-450 (Gas) D16403</t>
  </si>
  <si>
    <t>Henry Clendenin</t>
  </si>
  <si>
    <t>Hilaire</t>
  </si>
  <si>
    <t>EES</t>
  </si>
  <si>
    <t>Proterra F750 Charge Truck</t>
  </si>
  <si>
    <t>Expected around 12:00pm (confirm w/ Phil)</t>
  </si>
  <si>
    <t>Blanchard</t>
  </si>
  <si>
    <t>Ron</t>
  </si>
  <si>
    <t>LT A26 Eaton Wabco (KN556400)</t>
  </si>
  <si>
    <t>E36 Std Cab MV HH020680</t>
  </si>
  <si>
    <t>E36 Ext Cab MV HH512814</t>
  </si>
  <si>
    <t>E63 HX620 Sleeper RLDA JN422758</t>
  </si>
  <si>
    <t>433 LT Lane Departure Testing</t>
  </si>
  <si>
    <t>E23 Volvo KN214039 Ride Development</t>
  </si>
  <si>
    <t>E39 LT GN210408 Transmission Testing</t>
  </si>
  <si>
    <t>RLDA trailers</t>
  </si>
  <si>
    <t>E40 LT MAN GZ Trans Test JN212669</t>
  </si>
  <si>
    <t>TBD Trailer</t>
  </si>
  <si>
    <t>N</t>
  </si>
  <si>
    <t>Durability tractor</t>
  </si>
  <si>
    <t>CityStar, silver (7L284872)</t>
  </si>
  <si>
    <t>Durability tow vehicle</t>
  </si>
  <si>
    <t>Allison Misc. Support (Ch. # 18002101)</t>
  </si>
  <si>
    <t>No NPG driver needed</t>
  </si>
  <si>
    <t>TerraStar, Silver (DH300902)</t>
  </si>
  <si>
    <t>Photo</t>
  </si>
  <si>
    <t>Model</t>
  </si>
  <si>
    <t>Color</t>
  </si>
  <si>
    <t>VIN</t>
  </si>
  <si>
    <t>In use by:
Customer</t>
  </si>
  <si>
    <t>Date Status
Changed to Down</t>
  </si>
  <si>
    <t>Tech who
Downed</t>
  </si>
  <si>
    <t>Tech Follow-up Actions
(all shifts)</t>
  </si>
  <si>
    <t>PayStar</t>
  </si>
  <si>
    <t>Black</t>
  </si>
  <si>
    <t>ProStar</t>
  </si>
  <si>
    <t>White</t>
  </si>
  <si>
    <t>Cat</t>
  </si>
  <si>
    <t>DJ404185</t>
  </si>
  <si>
    <t>Paystar</t>
  </si>
  <si>
    <t>DN361931</t>
  </si>
  <si>
    <t>LT</t>
  </si>
  <si>
    <t>Blue</t>
  </si>
  <si>
    <t>HX</t>
  </si>
  <si>
    <t>Gray</t>
  </si>
  <si>
    <t>BEB58959</t>
  </si>
  <si>
    <t>XED16403</t>
  </si>
  <si>
    <t>DuraStar</t>
  </si>
  <si>
    <t>BL397791</t>
  </si>
  <si>
    <t>CityStar</t>
  </si>
  <si>
    <t>Silver</t>
  </si>
  <si>
    <t>7L284872</t>
  </si>
  <si>
    <t>Yes</t>
  </si>
  <si>
    <t>No</t>
  </si>
  <si>
    <t>Require Parts?</t>
  </si>
  <si>
    <t>T26 Dry Van Trailer</t>
  </si>
  <si>
    <t>A</t>
  </si>
  <si>
    <t>V02 GM Silverado 3500HD HF138188 (Red)</t>
  </si>
  <si>
    <t>Off grounds - Grain Elevator</t>
  </si>
  <si>
    <t>Returned to MLP for engineering work. Should return Oct 2019</t>
  </si>
  <si>
    <t>T53 RLDA Trailer</t>
  </si>
  <si>
    <t>T54 RLDA Trailer</t>
  </si>
  <si>
    <t>VV08 (trailer 5L920252)</t>
  </si>
  <si>
    <t>Vista KH287556</t>
  </si>
  <si>
    <t>Vista HH251065</t>
  </si>
  <si>
    <t>T15 RLDA Trailer</t>
  </si>
  <si>
    <t>XG053447</t>
  </si>
  <si>
    <t>A1609054</t>
  </si>
  <si>
    <t>A1609055</t>
  </si>
  <si>
    <t>T55 RLDA Trailer</t>
  </si>
  <si>
    <t>T50 RLDA Trailer</t>
  </si>
  <si>
    <t>A1609056</t>
  </si>
  <si>
    <t>T49 RLDA Trailer</t>
  </si>
  <si>
    <t>EH490349</t>
  </si>
  <si>
    <t>CHZ 2828-26</t>
  </si>
  <si>
    <t>Penske Box Truck KH686885</t>
  </si>
  <si>
    <t>Vista KH172721</t>
  </si>
  <si>
    <t>Vista KH132851</t>
  </si>
  <si>
    <t>E36 Penske Rental</t>
  </si>
  <si>
    <t>T27 RLDA Trailer</t>
  </si>
  <si>
    <t>CHZ 2828-27</t>
  </si>
  <si>
    <t>Prostar, tractor, black,(EN790123)</t>
  </si>
  <si>
    <t>Did Not Arrive</t>
  </si>
  <si>
    <t>A19 RH JN422056 ZF Demo</t>
  </si>
  <si>
    <t>Durastar EH790508 White Box Truck</t>
  </si>
  <si>
    <t>MV Tractor HH7521085</t>
  </si>
  <si>
    <t>ABS ATC DTC ESC</t>
  </si>
  <si>
    <t>Durastar GL729994 Orange Flatbed</t>
  </si>
  <si>
    <t>Ride Route (9:00am-11:30am)</t>
  </si>
  <si>
    <t>Durastar HH752185 4x2 Day Cab</t>
  </si>
  <si>
    <t>LT Mexican (LN444607)</t>
  </si>
  <si>
    <t>JB014202</t>
  </si>
  <si>
    <t>Unloaded highway trailer</t>
  </si>
  <si>
    <t>T19 RLDA Trailer (pup, JB014202)</t>
  </si>
  <si>
    <t>T28 RLDA Trailer</t>
  </si>
  <si>
    <t>EH034704</t>
  </si>
  <si>
    <t>Trailer, Tanker, Pullman (T40312)</t>
  </si>
  <si>
    <t>Felhauer</t>
  </si>
  <si>
    <t>Kent</t>
  </si>
  <si>
    <t>Vista KH266997</t>
  </si>
  <si>
    <t>Marketing</t>
  </si>
  <si>
    <t>ProStar, tractor, white, (GN021264)</t>
  </si>
  <si>
    <t>Vista KH422590</t>
  </si>
  <si>
    <t>P19 CE Bus JB594980</t>
  </si>
  <si>
    <t>Exponent Prostar BN277299</t>
  </si>
  <si>
    <t>Exponent Prostar CN456007 (Highway Veh)</t>
  </si>
  <si>
    <t>Vista KH317195 (CV)</t>
  </si>
  <si>
    <t>RLDA see project book for schedule</t>
  </si>
  <si>
    <t>WorkStar</t>
  </si>
  <si>
    <t>Allison General Support</t>
  </si>
  <si>
    <t>Trailer 8420 (VIN ITTF4820662017624)</t>
  </si>
  <si>
    <t>Brent Keller</t>
  </si>
  <si>
    <t>Chad Letherman</t>
  </si>
  <si>
    <t>Bryan Suffern</t>
  </si>
  <si>
    <t>P19 Peterbilt KD602646</t>
  </si>
  <si>
    <t>P19 LT HN713812</t>
  </si>
  <si>
    <t>Utility Trailer - Leased (GA530206)</t>
  </si>
  <si>
    <t>LT Day Cab LL050591</t>
  </si>
  <si>
    <t>Trailmobile converter dolly (19006282)</t>
  </si>
  <si>
    <t>Highway Video,1-2 Hours, approx 10AM arrival</t>
  </si>
  <si>
    <t>paul.lord@navistar.com</t>
  </si>
  <si>
    <t>1st Shift - Run 6 Laps, then Last 2 w/cust on site</t>
  </si>
  <si>
    <t>888 LT white w/orange hood HN713764</t>
  </si>
  <si>
    <t>LT KN404055</t>
  </si>
  <si>
    <t>P19 LT KN580010 LKAS</t>
  </si>
  <si>
    <t>E67 RH RLDA KL535713</t>
  </si>
  <si>
    <t>P19 LT KN580026</t>
  </si>
  <si>
    <t>V02 Vista HZ000009</t>
  </si>
  <si>
    <t>P19 LT JL442725 LKAS</t>
  </si>
  <si>
    <t>LoneStar (KN293805)</t>
  </si>
  <si>
    <t>Brake Trailer #4</t>
  </si>
  <si>
    <t>If burnish driver available</t>
  </si>
  <si>
    <t>E40 LT JN212669 (Osterman)</t>
  </si>
  <si>
    <t>E40 LT JN361713 (Osterman)</t>
  </si>
  <si>
    <t>Engine development (will do own driving)</t>
  </si>
  <si>
    <t>Ford F550</t>
  </si>
  <si>
    <t>Red</t>
  </si>
  <si>
    <t>GEA30917</t>
  </si>
  <si>
    <t>Ford F-250 (orange) XED77198</t>
  </si>
  <si>
    <t>Frame and cab issues. Plan is to scrap.</t>
  </si>
  <si>
    <t>Ford F-150, (blue), 4NA65257</t>
  </si>
  <si>
    <t>NPG tow vehicle</t>
  </si>
  <si>
    <t xml:space="preserve"> Swap to sullair hit stop ODO, back to hideout Tr</t>
  </si>
  <si>
    <t>Ford F-450
Diesel</t>
  </si>
  <si>
    <t>Ford F-450
Gas</t>
  </si>
  <si>
    <t>Brandon Nieto to support (requires dry conditions)</t>
  </si>
  <si>
    <t>LT625 6x4 Sleeper, JN366826</t>
  </si>
  <si>
    <t>Vista DV19</t>
  </si>
  <si>
    <t>Gillig CNG Bus (K3190045)</t>
  </si>
  <si>
    <t>Prostar, tractor, green, (BN396841)</t>
  </si>
  <si>
    <t>DEMO PREP - ALL VEHICLES</t>
  </si>
  <si>
    <t>Gillig General</t>
  </si>
  <si>
    <t>Electric Battery Storage</t>
  </si>
  <si>
    <t>Support onsite Hendrickson Personnel.</t>
  </si>
  <si>
    <t>P19 LT JN422055 A26 Fusion 2.0</t>
  </si>
  <si>
    <t>Kowalski</t>
  </si>
  <si>
    <t>Carol</t>
  </si>
  <si>
    <t>First Fleet LT Sleeper JN097840</t>
  </si>
  <si>
    <t>ProStar Sleeper 8C543714</t>
  </si>
  <si>
    <t>571 HX NAV Testing HH648218</t>
  </si>
  <si>
    <t>Launch Performance Testing (Steve Jenssen)</t>
  </si>
  <si>
    <t>Volvo VNL KN213962 - Demo Prep</t>
  </si>
  <si>
    <t>CE S BUS (KB725266) - Demo Prep</t>
  </si>
  <si>
    <t>Vista KH376694</t>
  </si>
  <si>
    <t>Vista KH383052</t>
  </si>
  <si>
    <t>ProStar, tractor, white (DH403629)</t>
  </si>
  <si>
    <t>E36 MV KH33363 Steering Gear</t>
  </si>
  <si>
    <t>First Fleet LT Sleeper LN843247</t>
  </si>
  <si>
    <t>Vista KH245183</t>
  </si>
  <si>
    <t>CE Bus, Integrated, white (GB749926)</t>
  </si>
  <si>
    <t>ComEd Altec Workstar KN091676</t>
  </si>
  <si>
    <t>HV613 (KL756993)</t>
  </si>
  <si>
    <t>Peterbilt KD273347</t>
  </si>
  <si>
    <t>Mack KM001727</t>
  </si>
  <si>
    <t>Rev. Tow PGT-990073</t>
  </si>
  <si>
    <t>Durastar JH578416 - Roll-back tow truck</t>
  </si>
  <si>
    <t>TerraStar, white (GH460543)</t>
  </si>
  <si>
    <t>Ford, Econoline (VHA08458)</t>
  </si>
  <si>
    <t>Ford F250, brown, (5EB24518)</t>
  </si>
  <si>
    <t>Penske LT Daycab KL644730</t>
  </si>
  <si>
    <t>*100 mile inspections STOP TEST every 500 miles!*</t>
  </si>
  <si>
    <t>International 8100, tan, (LH640714)</t>
  </si>
  <si>
    <t>Ford F-150, (green), 34KD42712</t>
  </si>
  <si>
    <t>MV, white, KH333633</t>
  </si>
  <si>
    <t>1 Hour On-Road Route</t>
  </si>
  <si>
    <t>LT, orange, sleeper, (JN194306)</t>
  </si>
  <si>
    <t>RH 613 (KN319320)</t>
  </si>
  <si>
    <t>LT 625 (KN405118)</t>
  </si>
  <si>
    <t>Workstar (HN481766)</t>
  </si>
  <si>
    <t>HX (LN119403)</t>
  </si>
  <si>
    <t>LT, E40, Black (LN718697)</t>
  </si>
  <si>
    <t>Utility Trailer - Leased (GA530302)</t>
  </si>
  <si>
    <t>HV613 (LL356535)</t>
  </si>
  <si>
    <t>Driver needed to deliver corn to grain elevator</t>
  </si>
  <si>
    <t>Q01 LT Daycab LL864148</t>
  </si>
  <si>
    <t>Q01 LT Daycab LL864145</t>
  </si>
  <si>
    <t>Q01 LT First Fleet Sleeper KN328759</t>
  </si>
  <si>
    <t>V02 Vista KH600278</t>
  </si>
  <si>
    <t>Trailer 8437, (VIN 1TTF4830131071543)</t>
  </si>
  <si>
    <t>A19 LT Sleeper KN604032</t>
  </si>
  <si>
    <t>Prostar FN126607, Vibration Eval</t>
  </si>
  <si>
    <t>DuraStar, White, roll-off (1K335676)</t>
  </si>
  <si>
    <t>E40 LT Sleeper LN718785</t>
  </si>
  <si>
    <t>Vista KH889326 (CV)</t>
  </si>
  <si>
    <t>Vista KH600272</t>
  </si>
  <si>
    <t>Vista KH600274</t>
  </si>
  <si>
    <t>Kenworth KJ244013</t>
  </si>
  <si>
    <t>Trailer, VV06, performance, dry van (A2002082)</t>
  </si>
  <si>
    <t>HX620 SBA 6x4, E68, DV6 (LN382454)</t>
  </si>
  <si>
    <t>Naveen</t>
  </si>
  <si>
    <t>Ballast/rack/tray support &amp; maintenance</t>
  </si>
  <si>
    <t>Trailer, Utility, Flat bed, GA530306</t>
  </si>
  <si>
    <t>Trailer, Utility, Flat bed, GA530205</t>
  </si>
  <si>
    <t>Trailer, Utility, Flat bed, GA530203</t>
  </si>
  <si>
    <t>HX White (GN180899)</t>
  </si>
  <si>
    <t>Q01 LT Sleeper LN813802</t>
  </si>
  <si>
    <t>8/26 thru ~9/13</t>
  </si>
  <si>
    <t>Scrapped</t>
  </si>
  <si>
    <t>Vista KH805384 Silverado 5500 Tow Truck</t>
  </si>
  <si>
    <t>GMC, Van, Savanna, Black, (J1288721)</t>
  </si>
  <si>
    <t>Vista KH184921</t>
  </si>
  <si>
    <t>White HV507 4X4 (LL819117)</t>
  </si>
  <si>
    <t>SOTV - Driver Support</t>
  </si>
  <si>
    <t>Noise Test - need driver full shift</t>
  </si>
  <si>
    <t>OKTT - veh will arrive at NPG Tues morning</t>
  </si>
  <si>
    <t>GMC Savana Van J1288721</t>
  </si>
  <si>
    <t>HX E63 (KN127464)</t>
  </si>
  <si>
    <t>Allison driver</t>
  </si>
  <si>
    <t>HX, red, customer unit (LN258353)</t>
  </si>
  <si>
    <t>Vista KH827720 Silverado 5500 Tow Truck</t>
  </si>
  <si>
    <t>Kenwoth T880, white, LJ290253</t>
  </si>
  <si>
    <t>PWS Lead/Copper Testing</t>
  </si>
  <si>
    <t>5S Activity</t>
  </si>
  <si>
    <t xml:space="preserve"> DN361932
IROS Susp</t>
  </si>
  <si>
    <t>EN754312
Primaax Susp</t>
  </si>
  <si>
    <t>FN124995
HAS Susp</t>
  </si>
  <si>
    <t>HL713763
HAS Susp</t>
  </si>
  <si>
    <t>HN377272
Primaax Susp</t>
  </si>
  <si>
    <t>GN164772
Primaax Susp</t>
  </si>
  <si>
    <t>GN164617
HMX Walk Susp</t>
  </si>
  <si>
    <t>CE bus KB347443</t>
  </si>
  <si>
    <t>LT625 LL537112</t>
  </si>
  <si>
    <t>MV, white, FL683849</t>
  </si>
  <si>
    <t>MV, white, KH333641</t>
  </si>
  <si>
    <t>LT - LL389548</t>
  </si>
  <si>
    <t>MV - KH266648</t>
  </si>
  <si>
    <t>Karsten</t>
  </si>
  <si>
    <t>HX - KN597924</t>
  </si>
  <si>
    <t>MV - KH122661</t>
  </si>
  <si>
    <t>Vista KH805330 Silverado 6500 Tow Truck</t>
  </si>
  <si>
    <t>MLP Vehicle</t>
  </si>
  <si>
    <t>Instrumentation Lab Support</t>
  </si>
  <si>
    <t>Navistar Noise tests</t>
  </si>
  <si>
    <t>E39 LT JN442537 Calibration Testing</t>
  </si>
  <si>
    <t xml:space="preserve">Trailers 8562 and 5321 </t>
  </si>
  <si>
    <t>Individuals are drivers approved</t>
  </si>
  <si>
    <t>RH A26 Day Cab White (JL442543)</t>
  </si>
  <si>
    <t>Vista and RAM Roll-off Tow Trucks</t>
  </si>
  <si>
    <t>Ride Route Data Collection (3x - 45 min each)</t>
  </si>
  <si>
    <t>E39 HX JN539469 Calibration Testing</t>
  </si>
  <si>
    <t>DuraStar, white, plow, 6H200367</t>
  </si>
  <si>
    <t>E69 HV Daycab LL550351 - Pass By Noise</t>
  </si>
  <si>
    <t>E69 HV Crewcab LL559624 - Pass By Noise</t>
  </si>
  <si>
    <t>888 LT Sleeper HN454455 Bendix Steering Gear</t>
  </si>
  <si>
    <t>Weather permitting</t>
  </si>
  <si>
    <t>CE Bus KB347442</t>
  </si>
  <si>
    <t>Load change</t>
  </si>
  <si>
    <t>CE bus JB505466</t>
  </si>
  <si>
    <t>(NO DRIVER NEEDED)</t>
  </si>
  <si>
    <t>Oval excl. use 1st shift (with c/o into 2nd shift)</t>
  </si>
  <si>
    <t>Starter Star 19329IND</t>
  </si>
  <si>
    <t>Navistar Coast Down (alt. directions)</t>
  </si>
  <si>
    <t>Maintenance Group Support</t>
  </si>
  <si>
    <t>Public Road Ride Route (90 mins)</t>
  </si>
  <si>
    <t>V02 Vista DV7 (KH551907)</t>
  </si>
  <si>
    <t>LT625 6x4 White Daycab ML244562</t>
  </si>
  <si>
    <t>DOT inspection</t>
  </si>
  <si>
    <t>Public road vibration route (30 minutes)</t>
  </si>
  <si>
    <t>E69 HV Daycab LL610122 - Pass By Noise</t>
  </si>
  <si>
    <t>MD Public Road Ride Route 1pm-2:30pm</t>
  </si>
  <si>
    <t>CV - KH244105</t>
  </si>
  <si>
    <t>LT - LN881583</t>
  </si>
  <si>
    <t>RH - LN881584</t>
  </si>
  <si>
    <t>Driver Request - Misc.</t>
  </si>
  <si>
    <t>Scrapped. Scrap prep work order NC-135920</t>
  </si>
  <si>
    <t>Vista HH422591</t>
  </si>
  <si>
    <t>Complete any remaining garage test activities-TBD</t>
  </si>
  <si>
    <t>HV - LH131315</t>
  </si>
  <si>
    <t>Vista KH805241 Silverado 6500 Tow Truck</t>
  </si>
  <si>
    <t>Vista KH805367 Silverado 5500 Tow Truck</t>
  </si>
  <si>
    <t>Vista KH866676 (CV) Waters Service Body</t>
  </si>
  <si>
    <t>Vista KH067357 (CV) Waters Wrecker</t>
  </si>
  <si>
    <t>E71 CE Gasoline Bus KB347443</t>
  </si>
  <si>
    <t>Hyundai General Work</t>
  </si>
  <si>
    <t xml:space="preserve"> Chain and binder removal for the Hyundai Trl</t>
  </si>
  <si>
    <t>John Boone</t>
  </si>
  <si>
    <t>Vista LH593546 (CV) - Customer Truck</t>
  </si>
  <si>
    <t>HX, white, (LN860891)</t>
  </si>
  <si>
    <t>Fluid Ride MY06 AM General M1151-P1</t>
  </si>
  <si>
    <t xml:space="preserve">Facility Rental - Need Driver </t>
  </si>
  <si>
    <t>Vista HH424291</t>
  </si>
  <si>
    <t>Vista KH244105</t>
  </si>
  <si>
    <t>Vista KH264989 Silverado 6500 Tow Truck</t>
  </si>
  <si>
    <t>LT625 6x4, Sleeper, Red (KN556401)</t>
  </si>
  <si>
    <t>^^^</t>
  </si>
  <si>
    <r>
      <t xml:space="preserve">Please </t>
    </r>
    <r>
      <rPr>
        <b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press the above button after you've run the </t>
    </r>
    <r>
      <rPr>
        <i/>
        <sz val="11"/>
        <color rgb="FF0070C0"/>
        <rFont val="Calibri"/>
        <family val="2"/>
        <scheme val="minor"/>
      </rPr>
      <t>"End Of Shift - Update Summary"</t>
    </r>
    <r>
      <rPr>
        <sz val="11"/>
        <color theme="1"/>
        <rFont val="Calibri"/>
        <family val="2"/>
        <scheme val="minor"/>
      </rPr>
      <t xml:space="preserve"> macro from your respective shift sheet.</t>
    </r>
  </si>
  <si>
    <t xml:space="preserve">E74 RH 535713 LKAS </t>
  </si>
  <si>
    <t>E74 53' utility body trailer SP588002</t>
  </si>
  <si>
    <t>E40 LT, Blue, Field Test (LN883749)</t>
  </si>
  <si>
    <t>E40 LT, Field Test, LN887338</t>
  </si>
  <si>
    <t>TerraStar, Blue (CJ453641)</t>
  </si>
  <si>
    <t>Noise Test on Motorhome with Wade Miller</t>
  </si>
  <si>
    <t>Vista LH063642 (CV) - Customer Truck</t>
  </si>
  <si>
    <t>773 Volvo VNL760 KN205764</t>
  </si>
  <si>
    <t>LT, X15, LN360736</t>
  </si>
  <si>
    <t>Ford F250, Black, 8EB88126</t>
  </si>
  <si>
    <t>Vista LH558595 (CV) - Waters Int</t>
  </si>
  <si>
    <t>Vista KH333783 (CV) - Waters Int</t>
  </si>
  <si>
    <t xml:space="preserve">Vista DV20 HZ000020 </t>
  </si>
  <si>
    <t>Vista, Blue, Field Test, LH305700</t>
  </si>
  <si>
    <t>Vista, Blue, Field Test, LH305625</t>
  </si>
  <si>
    <t>Driver Request - Test support</t>
  </si>
  <si>
    <t>Insert Rows Above This Line for New Projects IN THE PROPER LOCATION - MUST BE ALPHABETICAL!!!</t>
  </si>
  <si>
    <t>Trailer, Utility, Flat bed, GA515321</t>
  </si>
  <si>
    <t>Trailer, Drop deck, DH000855</t>
  </si>
  <si>
    <t>E39 RH RLDA KN535873</t>
  </si>
  <si>
    <t>RLDA - see Project Book PGT-900019</t>
  </si>
  <si>
    <t>Mack</t>
  </si>
  <si>
    <t>Vista KH423172 (V02 Orange 4x4)</t>
  </si>
  <si>
    <t>Vista LH075565 (CV) - Customer Truck</t>
  </si>
  <si>
    <t>E40 LT,Blue Field Test (LN884506)</t>
  </si>
  <si>
    <t>Vista 702781</t>
  </si>
  <si>
    <t>Trailer 9695</t>
  </si>
  <si>
    <t xml:space="preserve">Peterbilt 379 Tractor (No Trailer) </t>
  </si>
  <si>
    <t>Lead Vehicle ACC/CMS Driver</t>
  </si>
  <si>
    <t>Forest River Sierra Sandpiper w/NPG F450</t>
  </si>
  <si>
    <t>OKTT / Onsite Customer Support</t>
  </si>
  <si>
    <t>Vista KH288689 (CV) - Versalift Bucket Truck</t>
  </si>
  <si>
    <t>Assigned tech will drive</t>
  </si>
  <si>
    <t>E74 DV5 LN360763</t>
  </si>
  <si>
    <t>Vista LH547126 (CV) - White V03</t>
  </si>
  <si>
    <t>Tow Dash Status</t>
  </si>
  <si>
    <t>In Use</t>
  </si>
  <si>
    <t>857 E77 CE Gasoline Bus KB347442</t>
  </si>
  <si>
    <t>M/C WO 147518</t>
  </si>
  <si>
    <t>Needs exhaust work</t>
  </si>
  <si>
    <t>E69 MV Daycab LL317424</t>
  </si>
  <si>
    <t>Third Shft Safety Training</t>
  </si>
  <si>
    <t>Vista KH810197 (CV) - Holt Cat</t>
  </si>
  <si>
    <t>CE bus JN505466</t>
  </si>
  <si>
    <t>M/C WO 149359</t>
  </si>
  <si>
    <t>M/C LIVING WO</t>
  </si>
  <si>
    <t>M/C WO 145152</t>
  </si>
  <si>
    <t>Up/Down/In Use</t>
  </si>
  <si>
    <t>CV 515</t>
  </si>
  <si>
    <t>M/C WO 156700</t>
  </si>
  <si>
    <t>GM 515</t>
  </si>
  <si>
    <t>Details of  Condition</t>
  </si>
  <si>
    <t>Condition
Requires Parts?</t>
  </si>
  <si>
    <t>Schroeder T.</t>
  </si>
  <si>
    <t>Tracy</t>
  </si>
  <si>
    <t>E74 CE Bus JB593156 Calibration</t>
  </si>
  <si>
    <t>Need tanker driver at 8:30 am</t>
  </si>
  <si>
    <t>P19 HV LL702781</t>
  </si>
  <si>
    <t>Water Tanker Driver</t>
  </si>
  <si>
    <t>M/C WO 158189</t>
  </si>
  <si>
    <t>E69 HV Daycab LL556157</t>
  </si>
  <si>
    <t>LT - LL719753</t>
  </si>
  <si>
    <t>Requesting Brian Suffering as Driver, Mirror Test</t>
  </si>
  <si>
    <t>E69 HV Daycab LL551911</t>
  </si>
  <si>
    <t>Vista LH305790 (CV) - Customer Truck</t>
  </si>
  <si>
    <t>Durastar- Blue- Box Truck FL705200</t>
  </si>
  <si>
    <t>Durastar- Blue- Box Truck FH705199</t>
  </si>
  <si>
    <t>LT X15 Endurant E68 Bx 6x4 Red sleeper (LN359742)</t>
  </si>
  <si>
    <t>Element Faciltiy Rental</t>
  </si>
  <si>
    <t xml:space="preserve">CE bus JB593156 E74 </t>
  </si>
  <si>
    <t>Need driver.  Possible carryover into 2nd shift.</t>
  </si>
  <si>
    <t>Hendrickson Trailer (JW131547)</t>
  </si>
  <si>
    <t>M/C WO 159006</t>
  </si>
  <si>
    <t>Green</t>
  </si>
  <si>
    <t>M/C WO 159620</t>
  </si>
  <si>
    <t>P19 LT Daycab Orange JN194309</t>
  </si>
  <si>
    <t>DuraStar DH400135, blue, flatbed</t>
  </si>
  <si>
    <t>Durability truck Vista JH424303</t>
  </si>
  <si>
    <t>Durability truck Vista DV3 HZ000003</t>
  </si>
  <si>
    <t>Durability truck ProStar, tractor, white, (DN361932)</t>
  </si>
  <si>
    <t>Durability truck ProStar, tractor, white, (EH490349), T14</t>
  </si>
  <si>
    <t>Durability truck WorkStar Green, BJ264203</t>
  </si>
  <si>
    <t>Durability truck Grey HX tractor HN377272</t>
  </si>
  <si>
    <t>Durability truck HX, white, tractor (GN164772)</t>
  </si>
  <si>
    <t>Durability truck HX White (GN164617)</t>
  </si>
  <si>
    <t>Durability truck Durastar white BL397791</t>
  </si>
  <si>
    <t>Durability truck Ford F-450 (Diesel) B58959</t>
  </si>
  <si>
    <t>Durability truck F-250 Orange</t>
  </si>
  <si>
    <t>Durability truck WorkStar Black DJ463984</t>
  </si>
  <si>
    <t>Durability truck PayStar Red, FN123941</t>
  </si>
  <si>
    <t>LT-LN550140</t>
  </si>
  <si>
    <t>Public Road Ride Route (&lt;1 hour)</t>
  </si>
  <si>
    <t xml:space="preserve">Durability truck LT Day Cab Blue LL719153 </t>
  </si>
  <si>
    <t>Vista CV515 KN423180</t>
  </si>
  <si>
    <t>773 LT HN713812 VDG Steering</t>
  </si>
  <si>
    <t>E69 MV Daycab LL316542 - DV3 Blue 4x2 Tractor</t>
  </si>
  <si>
    <t>Powertrain/Ride Evaluation (&lt;1 hour)</t>
  </si>
  <si>
    <t>FN123941
HMX Walk Susp</t>
  </si>
  <si>
    <t>LL719153
Hend HAS</t>
  </si>
  <si>
    <t>HZ000003
Steer 6k
Drive 9k</t>
  </si>
  <si>
    <t>DJ463984
Hend Air Primaax</t>
  </si>
  <si>
    <t>RLDA - see Project Book PGT-900040</t>
  </si>
  <si>
    <t>Brian said to put on back burner for now- don't use</t>
  </si>
  <si>
    <t>Unit taken out to be scrapped</t>
  </si>
  <si>
    <t>BJ264203
Primaax Susp</t>
  </si>
  <si>
    <t>M/C WO 161012</t>
  </si>
  <si>
    <t>Ellis needs an escort for concrete trucks</t>
  </si>
  <si>
    <t>V02 Vista KH423180</t>
  </si>
  <si>
    <t>load change</t>
  </si>
  <si>
    <t>Aero Trailer 7L043561</t>
  </si>
  <si>
    <t>E39 HV EV37 JL439036</t>
  </si>
  <si>
    <t>RLDA - see Project Book PGT-900013</t>
  </si>
  <si>
    <t>MV - Blue - LL316542</t>
  </si>
  <si>
    <t>Weight adjustment</t>
  </si>
  <si>
    <t>Trailmobile Brake Test Trailer #5 (H9010273)</t>
  </si>
  <si>
    <t>Reyco Granning (Newmar - XC031342)</t>
  </si>
  <si>
    <t>Powertrain Ride Evaluation (&lt;1hr)</t>
  </si>
  <si>
    <t>Fuel Meter Calibration</t>
  </si>
  <si>
    <t>MLP Fuel Meter</t>
  </si>
  <si>
    <t>E44 RH MN565785</t>
  </si>
  <si>
    <t>Collins</t>
  </si>
  <si>
    <t>Jordan</t>
  </si>
  <si>
    <t>Engineer</t>
  </si>
  <si>
    <t>Richardson</t>
  </si>
  <si>
    <t>Carter</t>
  </si>
  <si>
    <t>All shocks have been updated</t>
  </si>
  <si>
    <t>JH424303
Steer 6k
Drive 9k</t>
  </si>
  <si>
    <t>For RLDA off-grounds tow use, and durability (with approval)</t>
  </si>
  <si>
    <t>V02 Vista KH423125 (Green)</t>
  </si>
  <si>
    <t>Lula</t>
  </si>
  <si>
    <t>Sharon</t>
  </si>
  <si>
    <t>Class B</t>
  </si>
  <si>
    <t>Newmar Bay Star - FMVSS 105</t>
  </si>
  <si>
    <t>E69 HV Daycab LL610122</t>
  </si>
  <si>
    <t>E36 MV DV4 LL328532</t>
  </si>
  <si>
    <t>dana.burgess@navistar.com</t>
  </si>
  <si>
    <t>Cook</t>
  </si>
  <si>
    <t>Angeal</t>
  </si>
  <si>
    <t>RLDA - see Project Book PGT-900078</t>
  </si>
  <si>
    <t>E44 RH CV3 Short Sleeper HN462095</t>
  </si>
  <si>
    <t>CJ Whalen</t>
  </si>
  <si>
    <t>Newmar Canyon Star MH</t>
  </si>
  <si>
    <t>Q01 CE Bus KB725345 Gear Lash</t>
  </si>
  <si>
    <t>Trailer, Utility, Flat bed, GA530302</t>
  </si>
  <si>
    <t>Amb. Test: OKTT @ ~8:00 am; Need Driver</t>
  </si>
  <si>
    <t>(4) trucks on inside lane (stop &amp; go)</t>
  </si>
  <si>
    <t>Red Allison LT</t>
  </si>
  <si>
    <t>Assist S.Jenssen w/Samsara install, setup</t>
  </si>
  <si>
    <t>E69 MV Crewcab-LL329790</t>
  </si>
  <si>
    <t>Misc Support- ELD Install, Trouble, Training</t>
  </si>
  <si>
    <t>Trailmobile Brake Test Trailer #4 (H9010274)</t>
  </si>
  <si>
    <t>E69 CE Bus HB752144</t>
  </si>
  <si>
    <t>RLDA - see Project Book PGT-900088</t>
  </si>
  <si>
    <t>P Endorsement (public)</t>
  </si>
  <si>
    <t>Durability truck TransStar, tractor, white, (GN021265)</t>
  </si>
  <si>
    <t>Need driver for ACC/CMS</t>
  </si>
  <si>
    <t>Rowsell</t>
  </si>
  <si>
    <t>Trailmobile Trailer T17 (19006266)</t>
  </si>
  <si>
    <t>DOT/FAI</t>
  </si>
  <si>
    <t>Hendrickson-Gillig Bus</t>
  </si>
  <si>
    <t>Trailer, flat bed, PJ, field test (J3031138)</t>
  </si>
  <si>
    <t>E49 CV Blue KH184930</t>
  </si>
  <si>
    <t>RLDA - see Project Book PGT-900008A</t>
  </si>
  <si>
    <t>V02 Vista KH600238 (DV4)</t>
  </si>
  <si>
    <t xml:space="preserve">Hanks utility trailer, </t>
  </si>
  <si>
    <t>Hendrickson Utility Trailer (AM897605)</t>
  </si>
  <si>
    <t>Located at apron South side 2nd from end</t>
  </si>
  <si>
    <t>E One 2 Axle Fire Truck (VIN:TBD)</t>
  </si>
  <si>
    <t>DuraStar, Big Ten, Blue (HH517194)</t>
  </si>
  <si>
    <t>Grand Design Imagine TT (K3416500)</t>
  </si>
  <si>
    <t>Ford F 450</t>
  </si>
  <si>
    <t>E39 HX JN539335 Blue</t>
  </si>
  <si>
    <t>FVD</t>
  </si>
  <si>
    <t>E36 FVD MV DV7 Crew Cab LL118798</t>
  </si>
  <si>
    <t>V02 Vista KH423121 (Green)</t>
  </si>
  <si>
    <t>VDG Ride Control used for multiple programs</t>
  </si>
  <si>
    <t>UPS-XOS electric delivery truck</t>
  </si>
  <si>
    <t>Trailer, Freuhauf, VDG T11, XF546784</t>
  </si>
  <si>
    <t>E39 LT HN462093 Misfire Testing</t>
  </si>
  <si>
    <t>PGT-900104 (Kapaldo/Fritsch)</t>
  </si>
  <si>
    <t>Tow Dyno or Other TBD</t>
  </si>
  <si>
    <t>E69 MV Daycab LL321002</t>
  </si>
  <si>
    <t>FMVSS 136/ Yaw Roll Stability</t>
  </si>
  <si>
    <t>VDG LT X15 Skyrise Orange (KN362179)</t>
  </si>
  <si>
    <t>Training- Employee</t>
  </si>
  <si>
    <t>RLDA - see Project Book PGT-900108</t>
  </si>
  <si>
    <t>Assign driver(s) based on availability</t>
  </si>
  <si>
    <t>888 HX Cross-member RLDA JN540348</t>
  </si>
  <si>
    <t>NA (Snow Plow)</t>
  </si>
  <si>
    <t>E74 LT LN879147 (BLUE)</t>
  </si>
  <si>
    <t>OKTT project book</t>
  </si>
  <si>
    <t>Noise Testing</t>
  </si>
  <si>
    <t>MV - White - ML665128 - Penske Boxtruck</t>
  </si>
  <si>
    <t>MV Leaner Investigation</t>
  </si>
  <si>
    <t>Vista KH813550 (CV) - Dave's Towing</t>
  </si>
  <si>
    <t>Need Driver - Exclusive Use of Oval 2nd shift</t>
  </si>
  <si>
    <t>E57 Day Cab LL865091 Coastdown Testing</t>
  </si>
  <si>
    <t>Westervelt</t>
  </si>
  <si>
    <t>Jonathan</t>
  </si>
  <si>
    <t>Allison Exclusive Use on Oval</t>
  </si>
  <si>
    <t>Coastdown Test ~11:30 - 12:30 CLOSED OVAL</t>
  </si>
  <si>
    <t>* TBD (No NPG Driver)</t>
  </si>
  <si>
    <t>E74 LT Sleeper NVH KN227589</t>
  </si>
  <si>
    <t>E57 Sleeper yellow LN865092 Coastdown</t>
  </si>
  <si>
    <t>E57 Sleeper red LN360736 Coastdown</t>
  </si>
  <si>
    <t>CE Bus, Propane, JB593084</t>
  </si>
  <si>
    <t>E63 HX620 SBA, Blue, MN113149, Field Test</t>
  </si>
  <si>
    <t>E63 HX520 SFA, Blue, MN108239, Field Test</t>
  </si>
  <si>
    <t>E63 HX620 SBA, White, MN112930, Field Test</t>
  </si>
  <si>
    <t>VIN L0A00604</t>
  </si>
  <si>
    <t>Rev Group RV Motorhome</t>
  </si>
  <si>
    <t>Need qualified driver to support Bosch engineer</t>
  </si>
  <si>
    <t>Weather Station Update</t>
  </si>
  <si>
    <t>Samsara Support</t>
  </si>
  <si>
    <t>Charge # 605115823</t>
  </si>
  <si>
    <t>OFF Grounds ~2 hours</t>
  </si>
  <si>
    <t>CV - FE Fuel Tank Fabrication</t>
  </si>
  <si>
    <t>E39 Fuel Meter Calibration</t>
  </si>
  <si>
    <t>Calibration of MLP Fuel Economy Meter</t>
  </si>
  <si>
    <t xml:space="preserve">Mayers </t>
  </si>
  <si>
    <t>Jonathan.Mayers@Navistar.com</t>
  </si>
  <si>
    <t xml:space="preserve">Skid Truck </t>
  </si>
  <si>
    <t>Repairs</t>
  </si>
  <si>
    <t>RLDA, Snow Plow RLDA, PGT-900129</t>
  </si>
  <si>
    <t>E36 MV DV2 Red Crew Cab LL326474</t>
  </si>
  <si>
    <t>Driver Orientation</t>
  </si>
  <si>
    <t>Brake Stops - Need Perf. Driver</t>
  </si>
  <si>
    <t>LT, Hirschbach, KN047951</t>
  </si>
  <si>
    <t>LT, Hirschbach, KN292441</t>
  </si>
  <si>
    <t>LT, Selking Idealease, LL139500</t>
  </si>
  <si>
    <t>Recharge at 15%</t>
  </si>
  <si>
    <t>Andrew.Karsten@navistar.com</t>
  </si>
  <si>
    <t>WorkStar, Orange, Plow, Clamshell (1K349724)</t>
  </si>
  <si>
    <t>Misc Support - IT</t>
  </si>
  <si>
    <t>E57 LT Day Cab Yellow MN866363</t>
  </si>
  <si>
    <t>LT Sleeper LN550260</t>
  </si>
  <si>
    <t>TBD if needed: T15/T49</t>
  </si>
  <si>
    <t>Lead vehicle driver if available.  PGT-900036A</t>
  </si>
  <si>
    <t>Driver support needed for 2x 1.5 Hrs Ride Route</t>
  </si>
  <si>
    <t>E79 PGT-900122</t>
  </si>
  <si>
    <t>M/C WO 178725</t>
  </si>
  <si>
    <t>M/C WO 178726</t>
  </si>
  <si>
    <t>M/C WO 178727</t>
  </si>
  <si>
    <t>E63 HX620 6x4 Blue/Brown HN475538</t>
  </si>
  <si>
    <t>E63 HX620 6x4 Blue RLDA HN475537</t>
  </si>
  <si>
    <t>RLDA Y Pipe - see Project Book PGT-900047A</t>
  </si>
  <si>
    <t>RLDA HMX - see Project Book PGT-900030A</t>
  </si>
  <si>
    <t>E39 HV, White, Field Test (MN408566)</t>
  </si>
  <si>
    <t>HV VIN ML241730</t>
  </si>
  <si>
    <t>LT X15 6x4 Sleeper Blue (MN252937)</t>
  </si>
  <si>
    <t>LT X15 6x4 Daycab Red (LN539824)</t>
  </si>
  <si>
    <t>V02 Vista KH600154 (DV5; Red 4x4)</t>
  </si>
  <si>
    <t>Forest River River Ranch 390 RL (No VIN)</t>
  </si>
  <si>
    <t>Vista KH423143 (V02 Orange 4x4 219WB)</t>
  </si>
  <si>
    <t>NPG F-450, keys in book</t>
  </si>
  <si>
    <t>FVD - see Project Book PGT-900122</t>
  </si>
  <si>
    <t>HX, Blue, JN539375</t>
  </si>
  <si>
    <t>Reyco Granning F550 105 (KED95949)</t>
  </si>
  <si>
    <t>Hendrickson INT. HX (White) (GN180899) - Vic</t>
  </si>
  <si>
    <t>E36 MV DV6 Noise Testing LL331692</t>
  </si>
  <si>
    <t>CV - KH184930</t>
  </si>
  <si>
    <t>E39 LT KL469687 Noise Testing</t>
  </si>
  <si>
    <t>E39 LT Sleeper, Red, KN556400</t>
  </si>
  <si>
    <t>RH, White, E39, MN297065</t>
  </si>
  <si>
    <t>Field Test Vehicles
Vehicle - ID</t>
  </si>
  <si>
    <t>Non Field Test Vehicles
Vehicle - ID</t>
  </si>
  <si>
    <t>Work Order
Number
Priority</t>
  </si>
  <si>
    <t>Work Orders
Vehicle - ID</t>
  </si>
  <si>
    <t>TBD</t>
  </si>
  <si>
    <t>These (8) fields are "fixed" in length (i.e. do not insert/add additional rows).  If more than six FT need to run at any time, see JDB to update the schedule format.</t>
  </si>
  <si>
    <t>Next Week</t>
  </si>
  <si>
    <t>7L043561 (PGT-900151)</t>
  </si>
  <si>
    <t>Vermeer Bush Chipper</t>
  </si>
  <si>
    <t>CE bus JB626534 H03 DV2 Electric Bus</t>
  </si>
  <si>
    <t>CE bus KB449655 Gasoline H03 Reference</t>
  </si>
  <si>
    <t>Charge on Clipper Creek when available. Hourly Check</t>
  </si>
  <si>
    <t>Public Road Ride Eval (2 hrs - KB449655 &amp; H03 DV2)</t>
  </si>
  <si>
    <t>P19 LT Sleeper (green) HN501891</t>
  </si>
  <si>
    <t>Coastdown on 2nd shift: Driver needed</t>
  </si>
  <si>
    <t>773 Cascadia MSML5433</t>
  </si>
  <si>
    <t>7L043561 (PGT-900139)</t>
  </si>
  <si>
    <t>Driver needed</t>
  </si>
  <si>
    <t>DAQ with F-250 then Workstar cust on site</t>
  </si>
  <si>
    <t>HX620 SBA, White, MN112930</t>
  </si>
  <si>
    <t>Lead Vehicle Driver for ACC/CMS after noon</t>
  </si>
  <si>
    <t>Braziel</t>
  </si>
  <si>
    <t>AJ</t>
  </si>
  <si>
    <t>AJ Braziel</t>
  </si>
  <si>
    <t>E36 MV DV5 KH421480</t>
  </si>
  <si>
    <t>RLDA - see Project Book PGT-900162</t>
  </si>
  <si>
    <t>Coastdown 2nd shift Closed Oval: Driver needed</t>
  </si>
  <si>
    <t>FVD - see Project Book PGT-900161</t>
  </si>
  <si>
    <t>E44 LT MN181891 Noise Testing</t>
  </si>
  <si>
    <t>Structural Integrity Test</t>
  </si>
  <si>
    <t>Buchan</t>
  </si>
  <si>
    <t>Dave</t>
  </si>
  <si>
    <t>H03 DV4 eBus MB182573</t>
  </si>
  <si>
    <t>Kaiser</t>
  </si>
  <si>
    <t>Keith</t>
  </si>
  <si>
    <t>LT, E40, Blue, JN361906</t>
  </si>
  <si>
    <t>Dave Buchan</t>
  </si>
  <si>
    <t>LoneStar (JN438379)</t>
  </si>
  <si>
    <t>Need driver to deliver to Selking in a.m.</t>
  </si>
  <si>
    <t>3K Heavy Load- Omit all steering manuevers.</t>
  </si>
  <si>
    <t>Misc</t>
  </si>
  <si>
    <t>Trailer - 28' pup 19006265</t>
  </si>
  <si>
    <t>DAQ w/cust. (Dur, Oval)</t>
  </si>
  <si>
    <t>Vista LH453319 (CV) - Liquid Spring Yellow 4x4</t>
  </si>
  <si>
    <t>Element - F350 FEA99379 PGT-200095</t>
  </si>
  <si>
    <t>Hirschbach Reefer Trailer (T81351)</t>
  </si>
  <si>
    <t>Customer Trailer</t>
  </si>
  <si>
    <t xml:space="preserve">706 MN462948 HX </t>
  </si>
  <si>
    <t>ESC Nuisnace testing</t>
  </si>
  <si>
    <t>VDG LT Sleeper LN580010</t>
  </si>
  <si>
    <t>7L043561 (PGT-900127)</t>
  </si>
  <si>
    <t>RLDA - see Project Book PGT-900172</t>
  </si>
  <si>
    <t>H03 DV2 EV Bus JB626534</t>
  </si>
  <si>
    <r>
      <rPr>
        <b/>
        <sz val="10"/>
        <rFont val="Arial"/>
        <family val="2"/>
      </rPr>
      <t>JDB1</t>
    </r>
    <r>
      <rPr>
        <sz val="10"/>
        <rFont val="Arial"/>
        <family val="2"/>
      </rPr>
      <t xml:space="preserve"> for JDB's 1st priority</t>
    </r>
  </si>
  <si>
    <r>
      <rPr>
        <b/>
        <sz val="10"/>
        <rFont val="Arial"/>
        <family val="2"/>
      </rPr>
      <t>JDB2</t>
    </r>
    <r>
      <rPr>
        <sz val="10"/>
        <rFont val="Arial"/>
        <family val="2"/>
      </rPr>
      <t xml:space="preserve"> for JDB's 2nd priority</t>
    </r>
  </si>
  <si>
    <r>
      <rPr>
        <b/>
        <sz val="10"/>
        <rFont val="Arial"/>
        <family val="2"/>
      </rPr>
      <t>JDB3</t>
    </r>
    <r>
      <rPr>
        <sz val="10"/>
        <rFont val="Arial"/>
        <family val="2"/>
      </rPr>
      <t xml:space="preserve"> for JDB's 3rd priority, etc.</t>
    </r>
  </si>
  <si>
    <r>
      <t xml:space="preserve">Enter information in all cells </t>
    </r>
    <r>
      <rPr>
        <b/>
        <sz val="10"/>
        <rFont val="Arial"/>
        <family val="2"/>
      </rPr>
      <t>A18:E18</t>
    </r>
    <r>
      <rPr>
        <sz val="10"/>
        <rFont val="Arial"/>
        <family val="2"/>
      </rPr>
      <t xml:space="preserve"> below</t>
    </r>
  </si>
  <si>
    <t>Driver Status</t>
  </si>
  <si>
    <t>Entry step does not close</t>
  </si>
  <si>
    <t>step does not contact stagger bumps run per cust</t>
  </si>
  <si>
    <t>FVD - see Project Book PGT-900175</t>
  </si>
  <si>
    <t>Charge when not running</t>
  </si>
  <si>
    <t>E44 HV613 (white) CV9 ML170252 Miller</t>
  </si>
  <si>
    <t>Carbon</t>
  </si>
  <si>
    <t>Scott</t>
  </si>
  <si>
    <t>James Casteel</t>
  </si>
  <si>
    <t>Casteel</t>
  </si>
  <si>
    <t>James</t>
  </si>
  <si>
    <t>No driver needed</t>
  </si>
  <si>
    <t>Closed oval on 2nd shift ~4-8 (Krzysztof driving)</t>
  </si>
  <si>
    <t>A22 ProStar CN558171</t>
  </si>
  <si>
    <t>Trailer, flat bed, PJ, field test (J3031111)</t>
  </si>
  <si>
    <t>Tracy.Schroeder@Navistar.com</t>
  </si>
  <si>
    <t xml:space="preserve">Morgan Olson Karsan Electric Mini Bus </t>
  </si>
  <si>
    <t>Request 2nd shift driver (Chaozhe drive chase veh)</t>
  </si>
  <si>
    <t>RLDA - see Project Book PGT-900183</t>
  </si>
  <si>
    <t>HV, Blue, A26, VIN KL443211</t>
  </si>
  <si>
    <t>E39 HX JN540342 Misfire Testing</t>
  </si>
  <si>
    <t>TBD Trailer or Tow Dyno</t>
  </si>
  <si>
    <t>Dan Kapaldo / Mike Fritsch</t>
  </si>
  <si>
    <t>Navistar Defense Recovery Veh. Related</t>
  </si>
  <si>
    <t xml:space="preserve">Keystone Arcadia 5th Whl Trailer </t>
  </si>
  <si>
    <t>Hyundai Reefer Trailer (MT677001)</t>
  </si>
  <si>
    <t>E79 CE Bus KB347442 RLDA Gergets</t>
  </si>
  <si>
    <t>RH A26 Sleeper red (KN535873)</t>
  </si>
  <si>
    <t>RLDA - see Project Book PGT-900103A</t>
  </si>
  <si>
    <t>E39 HV, White, Field Test (ML306105)</t>
  </si>
  <si>
    <t>Fuel Economy Vehicle #2</t>
  </si>
  <si>
    <t>Fuel Economy Vehicle #1</t>
  </si>
  <si>
    <t>V03 Vista LH306816 (Red) (Fuel Economy)</t>
  </si>
  <si>
    <t>V03 Vista KH423231 (Purple) (Fuel Economy)</t>
  </si>
  <si>
    <t>V03 / 90018701</t>
  </si>
  <si>
    <t>Fuel economy training (Suffern &amp; Buchan) in pm</t>
  </si>
  <si>
    <t>Public Road Ride Route: 9-10am</t>
  </si>
  <si>
    <t>6pm start on Mondays</t>
  </si>
  <si>
    <t>Hyundai Trailer Van (ST000330)</t>
  </si>
  <si>
    <t>Navistar Defense Tractor (VIN: MN648063)</t>
  </si>
  <si>
    <t>Coastdown testing- Kanishka</t>
  </si>
  <si>
    <t>LT, orange, daycab, (JN194309) Coastdown</t>
  </si>
  <si>
    <t>Bourdon</t>
  </si>
  <si>
    <t>Austin</t>
  </si>
  <si>
    <t>LT, Blue/Red, LN884626</t>
  </si>
  <si>
    <t>Aerodynamics Testing</t>
  </si>
  <si>
    <t>Meritor Electric School Bus JCJX9024</t>
  </si>
  <si>
    <t>LT625 6x4, Sleeper, White (MN296963)</t>
  </si>
  <si>
    <t>OKTT Prep</t>
  </si>
  <si>
    <t>RLDA - see Project Book PGT-900195</t>
  </si>
  <si>
    <t>888 HV Axle Stop RLDA MN086956 - Garbaciak</t>
  </si>
  <si>
    <t>RLDA - see Project Book PGT-900196</t>
  </si>
  <si>
    <t>E68 red LT sleeper MN349039</t>
  </si>
  <si>
    <t>E36 MV CERT 6 Ext Cab (Green) ML652901</t>
  </si>
  <si>
    <t>706 HV ML405189</t>
  </si>
  <si>
    <t>E36 MV DV6 LL331692</t>
  </si>
  <si>
    <t>Ride Route 1:30-2:30 pm</t>
  </si>
  <si>
    <t>LT Day Cab white KN227335 - Noise Testing</t>
  </si>
  <si>
    <t>RLDA - see Project Book PGT-900199</t>
  </si>
  <si>
    <t>Q01 Battery Cable RLDA KL701775 Gergets</t>
  </si>
  <si>
    <t>P19 LT ACT_HT RLDA LN550988 Jing Zhao</t>
  </si>
  <si>
    <t>E79 CE Bus FVD KB347442 Gergets</t>
  </si>
  <si>
    <t>E36 MV DV3 Mid DC FVD LL118735 Sadowski</t>
  </si>
  <si>
    <t>H03 DV1 EV Bus FVD KB347445 Garbaciak</t>
  </si>
  <si>
    <t>E39 LT JN194299 Calibration</t>
  </si>
  <si>
    <t>L1539669</t>
  </si>
  <si>
    <t>LT625 6x4, Sleeper, White (MN259529)</t>
  </si>
  <si>
    <t>Trailer, Brake Test, Great Dane, #6, YM037601</t>
  </si>
  <si>
    <t>E48 Mud Flap Test / RLDA</t>
  </si>
  <si>
    <t>E44 HV Green ML600886 RLDA E. Miller</t>
  </si>
  <si>
    <t>RLDA - see Project Book PGT-900205</t>
  </si>
  <si>
    <t>Link Belt Crane</t>
  </si>
  <si>
    <t>M/C WO 181144</t>
  </si>
  <si>
    <t>E36 MV, Green, ML652257, Field Test</t>
  </si>
  <si>
    <t>NVH Noise Testing</t>
  </si>
  <si>
    <t>E36 MV CERT 1 Day Cab (Green) ML651634</t>
  </si>
  <si>
    <t>Ride Route 10am-11:30am</t>
  </si>
  <si>
    <t>H03 DV3 EV Bus KB347441</t>
  </si>
  <si>
    <t>FMVSS 136 prep</t>
  </si>
  <si>
    <t>E36 MV, Green/White, ML652524, Field Test</t>
  </si>
  <si>
    <t>Mon 11/66: Pick up tires from Cooper in Ohio</t>
  </si>
  <si>
    <t>Water basin 9"</t>
  </si>
  <si>
    <t>Fuel key in bag in door</t>
  </si>
  <si>
    <t>Ride Route 2pm-3pm</t>
  </si>
  <si>
    <t>Eaton driver support</t>
  </si>
  <si>
    <t>Phil</t>
  </si>
  <si>
    <t>DRIVER LOG CORRECTIONS/FOLLOW UP REQ'D</t>
  </si>
  <si>
    <t>AJ, 8566, 11/17, unassigned hours</t>
  </si>
  <si>
    <t>Ride Route 10:30-12:00</t>
  </si>
  <si>
    <t>E57 RH Day Cab (red) KN535788</t>
  </si>
  <si>
    <t>Need driver to run over Twist Events</t>
  </si>
  <si>
    <t>Eric Miller to assist</t>
  </si>
  <si>
    <t>E92 Export Bus RLDA LL812677 - Praneel</t>
  </si>
  <si>
    <t>RLDA - see Project Book PGT-900212</t>
  </si>
  <si>
    <t>oil pan leaking</t>
  </si>
  <si>
    <t>rear suspension issues</t>
  </si>
  <si>
    <t>Optimal F450 - Data Acquisition</t>
  </si>
  <si>
    <t>IL 52BV     IN 5635C</t>
  </si>
  <si>
    <t>IL 52AM     IN 5637C</t>
  </si>
  <si>
    <t>IL 52AP     IN 5634C</t>
  </si>
  <si>
    <t>Joe</t>
  </si>
  <si>
    <t>Leuck</t>
  </si>
  <si>
    <t>IMMI Facility Rental  (Bringing Veh + 3 visitors)</t>
  </si>
  <si>
    <t>Arr. ~10 am (20011301)</t>
  </si>
  <si>
    <t>Abbr. OKTT, driver &amp; technician support as req.</t>
  </si>
  <si>
    <t>Pick up parts for Andy</t>
  </si>
  <si>
    <t>E39 RH JN194635</t>
  </si>
  <si>
    <t>Calibration</t>
  </si>
  <si>
    <t>Cooper Tire (Water Tanker Conditioning)</t>
  </si>
  <si>
    <t>Use Tanker to Condition Wet Braking Area &lt; 2hrs</t>
  </si>
  <si>
    <t>LT Mexican (MN185359)</t>
  </si>
  <si>
    <t>Run daylight hours only</t>
  </si>
  <si>
    <t>London</t>
  </si>
  <si>
    <t>Kevin</t>
  </si>
  <si>
    <t>Perry</t>
  </si>
  <si>
    <t>Kyle</t>
  </si>
  <si>
    <t>WorkStar, Blue, Dump (EH793067)</t>
  </si>
  <si>
    <t>Trench Plate Setup</t>
  </si>
  <si>
    <t>E36 MV, Green/Camo Hood, ML652524, Field Test</t>
  </si>
  <si>
    <t>E36 MV, Green/Camo Hood, ML652257, Field Test</t>
  </si>
  <si>
    <t>Watch for stop ODO cust shutdown Holiday</t>
  </si>
  <si>
    <t>Dry Park Test - see Project Book PGT-900222</t>
  </si>
  <si>
    <t>The Tow Dash has moved to a new location!! (click me to go!)</t>
  </si>
  <si>
    <t>Check chains 4x per shift</t>
  </si>
  <si>
    <t>Brake burnish-Clendenin</t>
  </si>
  <si>
    <t>RLDA - see Project Book PGT-900224</t>
  </si>
  <si>
    <t>RLDA - see Project Book PGT-900223</t>
  </si>
  <si>
    <t>Q21 LT Day Cab KN227335 Gergets PGT900224</t>
  </si>
  <si>
    <t>E39 HV JL532810 RLDA E. Miller PGT900223</t>
  </si>
  <si>
    <t>E49 CV KN600274 E. Miller PGT900222</t>
  </si>
  <si>
    <t>Pickup from Selking - see RMP (Buda &amp; CJ)</t>
  </si>
  <si>
    <t>Roush-Ford F-650 electric Truck VIN MDF02769</t>
  </si>
  <si>
    <t xml:space="preserve">E36 MV DV1  Snow Plow JL541092 </t>
  </si>
  <si>
    <t>Jonathon Westervelt</t>
  </si>
  <si>
    <t>Kevin Klug</t>
  </si>
  <si>
    <t>Anthony Carbon</t>
  </si>
  <si>
    <t>Angela Cook</t>
  </si>
  <si>
    <t>Sharon Lula</t>
  </si>
  <si>
    <t>Michelle Wolter</t>
  </si>
  <si>
    <t>Kevin London</t>
  </si>
  <si>
    <t>Kyle Perry</t>
  </si>
  <si>
    <t>E39 HV ML550683</t>
  </si>
  <si>
    <t>Cooper Tire (Using NPG Box Truck)</t>
  </si>
  <si>
    <t>Transport Tires to Cooper Tire in Ohio</t>
  </si>
  <si>
    <t>Klug</t>
  </si>
  <si>
    <t>E39 Cascadia MSMV3007</t>
  </si>
  <si>
    <t>Competitor Baseline Daycab</t>
  </si>
  <si>
    <t>Durability truck ProStar Blue 6X4 8C675286</t>
  </si>
  <si>
    <t>Permits</t>
  </si>
  <si>
    <t>Run 1-2 hrs max, do not run below 25 deg F</t>
  </si>
  <si>
    <t>E88 LT Gray LN425612</t>
  </si>
  <si>
    <t>E44 LT Sleeper RLDA MN557797 Eric Miller</t>
  </si>
  <si>
    <t>RLDA - see Project Book PGT-910004</t>
  </si>
  <si>
    <t>Tiffin Allegro MH (MA120787)</t>
  </si>
  <si>
    <t>Morgan Olson Step Van DAQ LU9130 Getgets</t>
  </si>
  <si>
    <t>See project book PGT-210005</t>
  </si>
  <si>
    <t>62/62</t>
  </si>
  <si>
    <t>LoneStar (MN363871)</t>
  </si>
  <si>
    <t>Customer Unit</t>
  </si>
  <si>
    <t>MV - Green - NH550639</t>
  </si>
  <si>
    <t>Rivian Electric Vehicle - VIN: LPM00010</t>
  </si>
  <si>
    <t>Buda - Brake Stops - Weather Dependent</t>
  </si>
  <si>
    <t>Denver 5 days 2 shifts</t>
  </si>
  <si>
    <t>Jeff Smith</t>
  </si>
  <si>
    <t>Smith</t>
  </si>
  <si>
    <t>Jeff</t>
  </si>
  <si>
    <t>E39 LT ML310525 Field Test</t>
  </si>
  <si>
    <t>E39 LT LN872082 Brakes Test</t>
  </si>
  <si>
    <t>Weights install</t>
  </si>
  <si>
    <t>Q21 LT Day Cab MN697046 PGT910011 Gergets</t>
  </si>
  <si>
    <t>E44 LT Sleeper DV14 MN840016</t>
  </si>
  <si>
    <t>H03 DV5 EV Bus MB182593</t>
  </si>
  <si>
    <t>Public Road Ride Route (1 Hour) - 11am-Noon</t>
  </si>
  <si>
    <t>Trailer, Fontaine, flat bed, L1539664</t>
  </si>
  <si>
    <t>LT, MN840012, White</t>
  </si>
  <si>
    <t>NVH</t>
  </si>
  <si>
    <t>DAQ</t>
  </si>
  <si>
    <t>Brent Keller driver orientation weather permitting</t>
  </si>
  <si>
    <t>RLDA - see Project Book PGT-910015</t>
  </si>
  <si>
    <t>Q21 Durastar HH020680 PGT910015 Zhao</t>
  </si>
  <si>
    <t>Watch Stop ODO = 1135</t>
  </si>
  <si>
    <t>LT, KN125526, Orange, Sleeper</t>
  </si>
  <si>
    <t>HX, Blue, NN817116</t>
  </si>
  <si>
    <t>Take driver to clinic</t>
  </si>
  <si>
    <t>E36 MV, Green, ML652577, Field Test</t>
  </si>
  <si>
    <t>E36 MV, Green/Camo Hood, ML652577, Field Test</t>
  </si>
  <si>
    <t>BL432381</t>
  </si>
  <si>
    <t>IL 52AQ     IN 6117C</t>
  </si>
  <si>
    <t>Wasbash Pup trailer BL432381</t>
  </si>
  <si>
    <t>E39 LT, White, Field Test (ML310525)</t>
  </si>
  <si>
    <t>Brown</t>
  </si>
  <si>
    <t>Ops Supv</t>
  </si>
  <si>
    <t>E88 LT Sleeper MN251384 RLDA - Sadowski</t>
  </si>
  <si>
    <t>RLDA - see Project Book PGT-910018</t>
  </si>
  <si>
    <t>Watch for stop ODO 5470 mileage target in cab</t>
  </si>
  <si>
    <t>H03 DV6 EV Bus MB182594</t>
  </si>
  <si>
    <t>Hendrickson Trailer (Jones)</t>
  </si>
  <si>
    <t>H07 DV5 e-MV ML424332</t>
  </si>
  <si>
    <t>H07 DV6 e-MV ML424330</t>
  </si>
  <si>
    <t>Heat is poor adjust driver time partial shift</t>
  </si>
  <si>
    <t>E39 RH, White, Field Test (MN296210)</t>
  </si>
  <si>
    <t>H03 EV bus, orange, KB725350</t>
  </si>
  <si>
    <t>E39 LT MN296549 Black</t>
  </si>
  <si>
    <t>Type Of Runner</t>
  </si>
  <si>
    <t>Active</t>
  </si>
  <si>
    <t>1</t>
  </si>
  <si>
    <t>5</t>
  </si>
  <si>
    <t>4</t>
  </si>
  <si>
    <t>2</t>
  </si>
  <si>
    <t>Driver Qualified</t>
  </si>
  <si>
    <t>Driver Approved</t>
  </si>
  <si>
    <t>IDTrain</t>
  </si>
  <si>
    <t>Date Trained</t>
  </si>
  <si>
    <t>Trained By</t>
  </si>
  <si>
    <t>Project</t>
  </si>
  <si>
    <t>Approved</t>
  </si>
  <si>
    <t>DriverID</t>
  </si>
  <si>
    <t>E36 MV, Green, ML652577, Field TestBurgess</t>
  </si>
  <si>
    <t>E36 MV, Green/White, ML652524, Field TestNaveen</t>
  </si>
  <si>
    <t>E39 LT, White, Field Test (ML310525)Salinas D.</t>
  </si>
  <si>
    <t>E79 CE Bus FVD KB347442 GergetsJacquay</t>
  </si>
  <si>
    <t>E36 MV, Green, ML652257, Field TestWeides</t>
  </si>
  <si>
    <t>E36 MV, Green, ML652257, Field TestWilkinson</t>
  </si>
  <si>
    <t>E36 MV, Green/White, ML652524, Field TestRohit Thakur</t>
  </si>
  <si>
    <t>E36 MV, Green/White, ML652524, Field TestWeides</t>
  </si>
  <si>
    <t>LT, E74, MN316680</t>
  </si>
  <si>
    <t>Nicola Tractor</t>
  </si>
  <si>
    <t>Rivian Ford F150 - VIN: LFC41078</t>
  </si>
  <si>
    <t>Gillig-Cummins EV Bus Red (K3191450)</t>
  </si>
  <si>
    <t>Morgan Olson NLVD Truck</t>
  </si>
  <si>
    <t>Lippert Heartland RL 250 Trailer</t>
  </si>
  <si>
    <t>D-6</t>
  </si>
  <si>
    <t>R1</t>
  </si>
  <si>
    <t>R2</t>
  </si>
  <si>
    <t>Shock, license plate swap, remove load rack</t>
  </si>
  <si>
    <t>McKinney</t>
  </si>
  <si>
    <t>NC-205083</t>
  </si>
  <si>
    <t>91003601 Kronos 609</t>
  </si>
  <si>
    <t>Lighting repairs</t>
  </si>
  <si>
    <t>M/C WO 206012</t>
  </si>
  <si>
    <t>Unload weight bags &amp; install cust parts</t>
  </si>
  <si>
    <t>20210312I MPN</t>
  </si>
  <si>
    <t>E44 RH MN692227</t>
  </si>
  <si>
    <t>OKTT, Incoming and Safety Inspections</t>
  </si>
  <si>
    <t>MC NC-208296</t>
  </si>
  <si>
    <t>Receive vehicle if it arrives on 3rd shift, see WO</t>
  </si>
  <si>
    <t>20210315R RMP</t>
  </si>
  <si>
    <t>702 CE Bus GB750021</t>
  </si>
  <si>
    <t>Install outrigger and load CE Bus</t>
  </si>
  <si>
    <t>NC-208302</t>
  </si>
  <si>
    <t>Perform tasks 30, 40, 60 (for task 60 only remove old rotors)</t>
  </si>
  <si>
    <t>Unload, wash</t>
  </si>
  <si>
    <t>M/C WO 208306</t>
  </si>
  <si>
    <t>PR2</t>
  </si>
  <si>
    <t>CE Bus NB543736 (Customer Vehicle)</t>
  </si>
  <si>
    <t>Ready at start of shift: Reinstall Fenders</t>
  </si>
  <si>
    <t>NC-207253</t>
  </si>
  <si>
    <t>PR4</t>
  </si>
  <si>
    <t>Ready at start of shift: Return IN plates and Move ballast weights to storage</t>
  </si>
  <si>
    <t>CR</t>
  </si>
  <si>
    <t>Instrument CE Bus</t>
  </si>
  <si>
    <t>MC WO NC-207915</t>
  </si>
  <si>
    <t>Placeholder-In case request develops</t>
  </si>
  <si>
    <t>20210302N RMP</t>
  </si>
  <si>
    <t>Safety and OKTT, Load Vehicle - 9AM arrival</t>
  </si>
  <si>
    <t>AB</t>
  </si>
  <si>
    <t>Install Injectors and DOC/DPF</t>
  </si>
  <si>
    <t>MC NC-207706</t>
  </si>
  <si>
    <t>20210312C MPN</t>
  </si>
  <si>
    <t>WTA</t>
  </si>
  <si>
    <t>3</t>
  </si>
  <si>
    <t>PR1</t>
  </si>
  <si>
    <t>CE Bus KB341216 (Customer Vehicle)</t>
  </si>
  <si>
    <t>Possible engine mount neutralization/change</t>
  </si>
  <si>
    <t>NC-208313</t>
  </si>
  <si>
    <t>PR3</t>
  </si>
  <si>
    <t xml:space="preserve">Fabricate sleeve concept </t>
  </si>
  <si>
    <t>NC-207975</t>
  </si>
  <si>
    <t>KS</t>
  </si>
  <si>
    <t>Investigate coolant leak</t>
  </si>
  <si>
    <t>NC-208602</t>
  </si>
  <si>
    <t>E39 LT, White, Field Test (ML310525)Karsten</t>
  </si>
  <si>
    <t>Nicola TractorNo resources</t>
  </si>
  <si>
    <t>Rivian Ford F150 - VIN: LFC41078Did Not Arrive</t>
  </si>
  <si>
    <t>E39 LT, White, Field Test (ML310525)Casteel</t>
  </si>
  <si>
    <t>E39 HV, White, Field Test (MN408566)Did Not Run</t>
  </si>
  <si>
    <t>E39 HV, White, Field Test (ML306105)Boone</t>
  </si>
  <si>
    <t>E36 MV, Green, ML652577, Field TestKlug</t>
  </si>
  <si>
    <t>E36 MV, Green/White, ML652524, Field TestSmith</t>
  </si>
  <si>
    <t>E36 MV, Green, ML652257, Field TestSmith</t>
  </si>
  <si>
    <t>E36 MV, Green/White, ML652524, Field TestWestervelt</t>
  </si>
  <si>
    <t>JB</t>
  </si>
  <si>
    <t>E39 LT, White, Field Test (ML310525)Letherman</t>
  </si>
  <si>
    <t>E39 HV, White, Field Test (ML306105)Suffern</t>
  </si>
  <si>
    <t>E36 MV, Green, ML652577, Field TestBraziel</t>
  </si>
  <si>
    <t>Y</t>
  </si>
  <si>
    <t>Nicola TractorBrown</t>
  </si>
  <si>
    <t>Nicola TractorKeller</t>
  </si>
  <si>
    <t>R.Price</t>
  </si>
  <si>
    <t>robert.price@navistar.com</t>
  </si>
  <si>
    <t>H07 DV1 e-MV FVD ML424328 Zhao</t>
  </si>
  <si>
    <t>FVD - see Project Book PGT-910048</t>
  </si>
  <si>
    <t>Rivian Ford F150 - VIN: LFC41078Clendenin</t>
  </si>
  <si>
    <t>Rivian Ford F150 - VIN: LFC41078No driver req.</t>
  </si>
  <si>
    <t>20210315B MPN</t>
  </si>
  <si>
    <t xml:space="preserve">tow veh to garage, insp drive unit wire, inst conn </t>
  </si>
  <si>
    <t>Meritor-Navistar Box Truck CH625176</t>
  </si>
  <si>
    <t>DAQ- F/R deliver 3/15 test start date 3/17</t>
  </si>
  <si>
    <t>20210315A MPN</t>
  </si>
  <si>
    <t xml:space="preserve"> 1 PM Inst drive shaft, OKTT, Incoming &amp; Safety Insp</t>
  </si>
  <si>
    <t>Alignment</t>
  </si>
  <si>
    <t>M/C WO 208289</t>
  </si>
  <si>
    <t>Alexander Dennis (KTN16804)</t>
  </si>
  <si>
    <t>Incoming, Safety, Dura Prep., OKTT</t>
  </si>
  <si>
    <t>20210315A RMP</t>
  </si>
  <si>
    <t>R3</t>
  </si>
  <si>
    <t>INFO: No NPG support required</t>
  </si>
  <si>
    <t>Placeholder-Cust. On site-Work TBD</t>
  </si>
  <si>
    <t>Nikola Tractor</t>
  </si>
  <si>
    <t>Cust on site, Safety,OKTT, Load Vehicle-Check w/cust</t>
  </si>
  <si>
    <t xml:space="preserve">500 Mile break in on oval </t>
  </si>
  <si>
    <t>Morgan Olson-NLVD Truck VIN</t>
  </si>
  <si>
    <t>High Priority truck leave 3/19</t>
  </si>
  <si>
    <t>Inst drive shaft, OKTT, safety insp</t>
  </si>
  <si>
    <t>Record axle weights and current loading config</t>
  </si>
  <si>
    <t>20210316C MPN</t>
  </si>
  <si>
    <t xml:space="preserve">20210315A NA </t>
  </si>
  <si>
    <t>1a</t>
  </si>
  <si>
    <t>1b</t>
  </si>
  <si>
    <t>6</t>
  </si>
  <si>
    <t>7</t>
  </si>
  <si>
    <t>8</t>
  </si>
  <si>
    <t>Support Engine Vibration testing</t>
  </si>
  <si>
    <t>Support WSS vibration testing</t>
  </si>
  <si>
    <t>Price R.</t>
  </si>
  <si>
    <t>Inspect repair, load, photos: Tasks 100, 35, 30</t>
  </si>
  <si>
    <t>M/C WO 155641</t>
  </si>
  <si>
    <t>LSH1</t>
  </si>
  <si>
    <t>Weekly Inspection</t>
  </si>
  <si>
    <t>NC-208060</t>
  </si>
  <si>
    <t>LSH2</t>
  </si>
  <si>
    <t>NC-208718</t>
  </si>
  <si>
    <t>LSH3</t>
  </si>
  <si>
    <t>Fender extension paint</t>
  </si>
  <si>
    <t>NC-208054</t>
  </si>
  <si>
    <t>Engine Oil &amp; Filter change</t>
  </si>
  <si>
    <t>LSH4</t>
  </si>
  <si>
    <t>LSH5</t>
  </si>
  <si>
    <t>LSH6</t>
  </si>
  <si>
    <t>NC-208061</t>
  </si>
  <si>
    <t>NC-208300</t>
  </si>
  <si>
    <t>NC-208055</t>
  </si>
  <si>
    <t>Fender Extension Paint</t>
  </si>
  <si>
    <t>NC-208062</t>
  </si>
  <si>
    <t>NC-208057</t>
  </si>
  <si>
    <t>KS1</t>
  </si>
  <si>
    <t>Monthly inspection</t>
  </si>
  <si>
    <t>NC-207904</t>
  </si>
  <si>
    <t>KS2</t>
  </si>
  <si>
    <t>Oil Sample</t>
  </si>
  <si>
    <t>NC-208250</t>
  </si>
  <si>
    <t>Rivian Ford F150 - VIN: LFC41078Lord</t>
  </si>
  <si>
    <t>Morgan Olson NLVD TruckLord</t>
  </si>
  <si>
    <t>207666-207667</t>
  </si>
  <si>
    <t>E39 RH, White, Field Test (MN296210)Carbon</t>
  </si>
  <si>
    <t>E39 LT, White, Field Test (ML310525)Did Not Run</t>
  </si>
  <si>
    <t>E39 HV, White, Field Test (MN408566)Perry</t>
  </si>
  <si>
    <t>E39 HV, White, Field Test (ML306105)Did Not Run</t>
  </si>
  <si>
    <t>E36 MV, Green, ML652577, Field TestLondon</t>
  </si>
  <si>
    <t>E36 MV, Green/White, ML652524, Field TestLula</t>
  </si>
  <si>
    <t>E39 RH, White, Field Test (MN296210)Casteel</t>
  </si>
  <si>
    <t>E39 LT, White, Field Test (ML310525)Boone</t>
  </si>
  <si>
    <t>E39 HV, White, Field Test (MN408566)Karsten</t>
  </si>
  <si>
    <t>E39 HV, White, Field Test (ML306105)Smith</t>
  </si>
  <si>
    <t>E36 MV, Green/White, ML652524, Field TestKlug</t>
  </si>
  <si>
    <t>E36 MV, Green, ML652257, Field TestWestervelt</t>
  </si>
  <si>
    <t>Morgan Olson NLVD TruckDid Not Run</t>
  </si>
  <si>
    <t>y</t>
  </si>
  <si>
    <t>n</t>
  </si>
  <si>
    <t>m</t>
  </si>
  <si>
    <t>88-88</t>
  </si>
  <si>
    <t>E36 MV, Green, ML652577, Field TestDid Not Arrive</t>
  </si>
  <si>
    <t>E36 MV, Green, ML652577, Field TestDid Not Run</t>
  </si>
  <si>
    <t>Justin</t>
  </si>
  <si>
    <t>Check truck fluids on 1st shift, Loading GVW</t>
  </si>
  <si>
    <t>E39 RH, White, Field Test (MN296210)Letherman</t>
  </si>
  <si>
    <t>E36 MV, Green, ML652577, Field TestClendenin</t>
  </si>
  <si>
    <t>E36 MV, Green, ML652257, Field TestBraziel</t>
  </si>
  <si>
    <t>Morgan Olson NLVD TruckBrown</t>
  </si>
  <si>
    <t>James.Brown@navistar.com</t>
  </si>
  <si>
    <t>OKTT/safety Task 50-70</t>
  </si>
  <si>
    <t>NC-208717</t>
  </si>
  <si>
    <t>M</t>
  </si>
  <si>
    <t>xx</t>
  </si>
  <si>
    <t>2nd Shift-At least 1/2 shift, 1st Shift-TBD</t>
  </si>
  <si>
    <t>Durability Prep - Pending input from customer</t>
  </si>
  <si>
    <t>K7-D</t>
  </si>
  <si>
    <t>NC-207903</t>
  </si>
  <si>
    <t>NC-208251</t>
  </si>
  <si>
    <t>Cust. On site-Work-Possible unload</t>
  </si>
  <si>
    <t>Install EGR resonator</t>
  </si>
  <si>
    <t>NC-208843</t>
  </si>
  <si>
    <t>Possibly Driver Support - Late AM</t>
  </si>
  <si>
    <t>JG1</t>
  </si>
  <si>
    <t>Morgan Olson-NLVD Truck VIN JKF88482</t>
  </si>
  <si>
    <t>High Priority truck leave 3/19, Stop ODO</t>
  </si>
  <si>
    <t>Lippert-HL Pioneer Trailer</t>
  </si>
  <si>
    <t>Prototype hitch</t>
  </si>
  <si>
    <t>OKTT post lippert tech axle/spring R&amp;R</t>
  </si>
  <si>
    <t>20210317D MPN</t>
  </si>
  <si>
    <t>Unload weight bags and shoring, prep for trans</t>
  </si>
  <si>
    <t>20210317C MPN</t>
  </si>
  <si>
    <t>Weld frame hole shut</t>
  </si>
  <si>
    <t>NC-208846</t>
  </si>
  <si>
    <t>CE Bus GB750021</t>
  </si>
  <si>
    <t>NC-207915</t>
  </si>
  <si>
    <t>Ready at start of shift: Inventory parts; Engine Mount swaps</t>
  </si>
  <si>
    <t>Ready at start of shift: Lift vehicle for inspection</t>
  </si>
  <si>
    <t>Support WSS vibration testing if needed</t>
  </si>
  <si>
    <t>Inspection, wiring check and heater connector</t>
  </si>
  <si>
    <t>E39 LT, White, Field Test (ML310525)Perry</t>
  </si>
  <si>
    <t>E36 MV, Green, ML652577, Field TestCarbon</t>
  </si>
  <si>
    <t>E36 MV, Green/White, ML652524, Field TestLondon</t>
  </si>
  <si>
    <t>E36 MV, Green, ML652257, Field TestLula</t>
  </si>
  <si>
    <t>Burkhardt</t>
  </si>
  <si>
    <t>Meranda</t>
  </si>
  <si>
    <t>E39 RH, White, Field Test (MN296210)Westervelt</t>
  </si>
  <si>
    <t>E39 LT, White, Field Test (ML310525)Klug</t>
  </si>
  <si>
    <t>E39 HV, White, Field Test (ML306105)Casteel</t>
  </si>
  <si>
    <t>E36 MV, Green, ML652577, Field TestSmith</t>
  </si>
  <si>
    <t>E36 MV, Green/White, ML652524, Field TestKarsten</t>
  </si>
  <si>
    <t>E36 MV, Green, ML652257, Field TestBoone</t>
  </si>
  <si>
    <t>E39 RH, White, Field Test (MN296210)Braziel</t>
  </si>
  <si>
    <t>E39 HV, White, Field Test (ML306105)Letherman</t>
  </si>
  <si>
    <t>E36 MV, Green/White, ML652524, Field TestSuffern</t>
  </si>
  <si>
    <t>Rivian Ford F150 - VIN: LFC41078Brown</t>
  </si>
  <si>
    <t>Meritor-Navistar Box Truck CH625176Clendenin</t>
  </si>
  <si>
    <t>Water basin depth @ 9"</t>
  </si>
  <si>
    <t>~8:00 a.m. arrival.  Possible 2nd test after noon</t>
  </si>
  <si>
    <t>Jim1</t>
  </si>
  <si>
    <t>Abbreviated OKTT; water basin to 9" depth</t>
  </si>
  <si>
    <t>Water basin to 9" depth</t>
  </si>
  <si>
    <t>Assist w/Loading on Transport, Use Caution-Wheel Standoffs - See WO</t>
  </si>
  <si>
    <t>20210315R RMP, LI 5</t>
  </si>
  <si>
    <t>OKTT post tech axle/spring R&amp;R, hitch pins R&amp;R</t>
  </si>
  <si>
    <t>1 hour of repairs needed before running</t>
  </si>
  <si>
    <t>Driver needed DAQ  W/ torque wheels 2 hours</t>
  </si>
  <si>
    <t>R&amp;R LF torque wheel with OE tire</t>
  </si>
  <si>
    <t>20210317A MPN</t>
  </si>
  <si>
    <t>Install flatbed body</t>
  </si>
  <si>
    <t>M/C WO 202754</t>
  </si>
  <si>
    <t>FAI</t>
  </si>
  <si>
    <t>M/C WO 208955</t>
  </si>
  <si>
    <t>2a</t>
  </si>
  <si>
    <t>2b</t>
  </si>
  <si>
    <t>Install EGR hose  Task 90-100</t>
  </si>
  <si>
    <t xml:space="preserve">Install air bags, complete WO </t>
  </si>
  <si>
    <t>Daily Inspection</t>
  </si>
  <si>
    <t>20210318D MPN</t>
  </si>
  <si>
    <t>E39 RH, White, Field Test (MN296210)Perry</t>
  </si>
  <si>
    <t>E39 LT, White, Field Test (ML310525)London</t>
  </si>
  <si>
    <t>E39 HV, White, Field Test (ML306105)Cook</t>
  </si>
  <si>
    <t>Nikola TractorLord</t>
  </si>
  <si>
    <t>Meritor-Navistar Box Truck CH625176Did Not Run</t>
  </si>
  <si>
    <t>Lippert Heartland RL 250 TrailerLord</t>
  </si>
  <si>
    <t>Ready at start of shift: Remove exhaust bellows; continued frame vibration study</t>
  </si>
  <si>
    <t>Transfer Master tires to KH423180</t>
  </si>
  <si>
    <t>NC-207902</t>
  </si>
  <si>
    <t>NC-208252</t>
  </si>
  <si>
    <t>Replace steer tires</t>
  </si>
  <si>
    <t>NC-207836</t>
  </si>
  <si>
    <t>NC-207905</t>
  </si>
  <si>
    <t>NC-208249</t>
  </si>
  <si>
    <t>E39 RH, White, Field Test (MN296210)Smith</t>
  </si>
  <si>
    <t>E39 HV, White, Field Test (ML306105)Klug</t>
  </si>
  <si>
    <t>E36 MV, Green, ML652577, Field TestWestervelt</t>
  </si>
  <si>
    <t>E36 MV, Green/White, ML652524, Field TestDid Not Run</t>
  </si>
  <si>
    <t>E36 MV, Green, ML652257, Field TestCasteel</t>
  </si>
  <si>
    <t>Lippert Heartland RL 250 TrailerDid Not Run</t>
  </si>
  <si>
    <t>E39 LT, White, Field Test (ML310525)Suffern</t>
  </si>
  <si>
    <t>E36 MV, Green, ML652577, Field TestLetherman</t>
  </si>
  <si>
    <t>E36 MV, Green/White, ML652524, Field TestClendenin</t>
  </si>
  <si>
    <t>Progressive Eng. - Charge #18004201Whalen</t>
  </si>
  <si>
    <t>na</t>
  </si>
  <si>
    <t xml:space="preserve">Roadside recovery  off site. </t>
  </si>
  <si>
    <t>Nikola TractorDid Not Run</t>
  </si>
  <si>
    <t>Lippert Heartland RL 250 TrailerBrown</t>
  </si>
  <si>
    <t>2nd Shift-Placeholder, 1st Shift - Tow Tyno</t>
  </si>
  <si>
    <t>H07 DV3 e-MV ML424326</t>
  </si>
  <si>
    <t>No driver needed, change direction on oval 2 hour</t>
  </si>
  <si>
    <t>Trailer, XtraLease flat bed, L1539738</t>
  </si>
  <si>
    <t>Diagnose brake lockup</t>
  </si>
  <si>
    <t>NC-209027</t>
  </si>
  <si>
    <t>20210319D MPN</t>
  </si>
  <si>
    <t>Complete Safety and OKTT</t>
  </si>
  <si>
    <t>Bobtail</t>
  </si>
  <si>
    <t>E39 RH, White, Field Test (MN296210)Cook</t>
  </si>
  <si>
    <t>E39 HV, White, Field Test (ML306105)London</t>
  </si>
  <si>
    <t>E36 MV, Green, ML652577, Field TestLula</t>
  </si>
  <si>
    <t>E36 MV, Green/White, ML652524, Field TestCarbon</t>
  </si>
  <si>
    <t>N/A</t>
  </si>
  <si>
    <t>20210319A MPN</t>
  </si>
  <si>
    <t>Remove drive shaft and support for towing</t>
  </si>
  <si>
    <t>Weekly inspection</t>
  </si>
  <si>
    <t>E36 MV, Green, ML652257, Field TestCarbon</t>
  </si>
  <si>
    <t>Crossmember checks</t>
  </si>
  <si>
    <t>NC-208977</t>
  </si>
  <si>
    <t>Remove ballast</t>
  </si>
  <si>
    <t>NC-209034</t>
  </si>
  <si>
    <t>Install original tires from lower pines</t>
  </si>
  <si>
    <t>Ready at start of shift: Support both frame rails; Frame reinforcement and engine mount study</t>
  </si>
  <si>
    <t>Vista LH888879 (CV) - Maintainer</t>
  </si>
  <si>
    <t>OKTT and Inspections</t>
  </si>
  <si>
    <t>NC-209042</t>
  </si>
  <si>
    <t>E39 RH, White, Field Test (MN296210)Boone</t>
  </si>
  <si>
    <t>E39 LT, White, Field Test (ML310525)Smith</t>
  </si>
  <si>
    <t>E36 MV, Green, ML652257, Field TestKarsten</t>
  </si>
  <si>
    <t>Lippert Heartland RL 250 TrailerMcKinney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</si>
</sst>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(&quot;$&quot;* #,##0.00_);_(&quot;$&quot;* \(#,##0.00\);_(&quot;$&quot;* &quot;-&quot;??_);_(@_)"/>
    <numFmt numFmtId="164" formatCode="0.0"/>
    <numFmt numFmtId="165" formatCode="[$-409]d\-mmm\-yy;@"/>
    <numFmt numFmtId="166" formatCode="[$-F800]dddd\,\ mmmm\ dd\,\ yyyy"/>
  </numFmts>
  <fonts count="10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color rgb="FF00206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b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u/>
      <sz val="11"/>
      <color rgb="FFC0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i/>
      <sz val="11"/>
      <color rgb="FF0070C0"/>
      <name val="Calibri"/>
      <family val="2"/>
      <scheme val="minor"/>
    </font>
    <font>
      <b/>
      <sz val="11"/>
      <name val="Arial"/>
      <family val="2"/>
    </font>
    <font>
      <sz val="10"/>
      <color rgb="FF000000"/>
      <name val="Arial"/>
      <family val="2"/>
    </font>
    <font>
      <sz val="9"/>
      <name val="Arial"/>
      <family val="2"/>
    </font>
    <font>
      <u/>
      <sz val="36"/>
      <color theme="10"/>
      <name val="Arial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78" fillId="0" borderId="0"/>
    <xf numFmtId="0" fontId="87" fillId="0" borderId="0" applyNumberFormat="0" applyFill="0" applyBorder="0" applyAlignment="0" applyProtection="0"/>
    <xf numFmtId="0" fontId="80" fillId="0" borderId="0"/>
    <xf numFmtId="0" fontId="75" fillId="0" borderId="0"/>
    <xf numFmtId="0" fontId="74" fillId="0" borderId="0"/>
    <xf numFmtId="0" fontId="74" fillId="0" borderId="0"/>
    <xf numFmtId="0" fontId="73" fillId="0" borderId="0"/>
    <xf numFmtId="0" fontId="103" fillId="0" borderId="0"/>
    <xf numFmtId="44" fontId="106" fillId="0" borderId="0" applyFont="0" applyFill="0" applyBorder="0" applyAlignment="0" applyProtection="0"/>
  </cellStyleXfs>
  <cellXfs count="528">
    <xf numFmtId="0" fontId="0" fillId="0" borderId="0" xfId="0"/>
    <xf numFmtId="0" fontId="79" fillId="0" borderId="0" xfId="0" applyFont="1"/>
    <xf numFmtId="0" fontId="80" fillId="0" borderId="0" xfId="0" applyFont="1"/>
    <xf numFmtId="0" fontId="80" fillId="2" borderId="0" xfId="0" applyFont="1" applyFill="1"/>
    <xf numFmtId="0" fontId="0" fillId="4" borderId="0" xfId="0" applyFill="1"/>
    <xf numFmtId="0" fontId="79" fillId="4" borderId="0" xfId="0" applyFont="1" applyFill="1"/>
    <xf numFmtId="0" fontId="80" fillId="4" borderId="0" xfId="0" applyFont="1" applyFill="1"/>
    <xf numFmtId="0" fontId="82" fillId="0" borderId="1" xfId="0" applyFont="1" applyBorder="1" applyAlignment="1" applyProtection="1">
      <alignment horizontal="center" vertical="top" wrapText="1"/>
      <protection locked="0"/>
    </xf>
    <xf numFmtId="0" fontId="82" fillId="0" borderId="2" xfId="0" applyFont="1" applyBorder="1" applyAlignment="1">
      <alignment horizontal="center" vertical="top" wrapText="1"/>
    </xf>
    <xf numFmtId="0" fontId="83" fillId="0" borderId="0" xfId="0" applyFont="1"/>
    <xf numFmtId="0" fontId="83" fillId="4" borderId="9" xfId="0" applyFont="1" applyFill="1" applyBorder="1" applyAlignment="1" applyProtection="1">
      <alignment horizontal="center" wrapText="1"/>
      <protection locked="0"/>
    </xf>
    <xf numFmtId="0" fontId="80" fillId="4" borderId="9" xfId="0" applyFont="1" applyFill="1" applyBorder="1" applyAlignment="1">
      <alignment horizontal="centerContinuous"/>
    </xf>
    <xf numFmtId="0" fontId="83" fillId="0" borderId="1" xfId="0" applyFont="1" applyBorder="1" applyAlignment="1">
      <alignment horizontal="center" wrapText="1"/>
    </xf>
    <xf numFmtId="0" fontId="83" fillId="0" borderId="2" xfId="0" applyFont="1" applyBorder="1" applyAlignment="1">
      <alignment horizontal="center" wrapText="1"/>
    </xf>
    <xf numFmtId="0" fontId="83" fillId="4" borderId="2" xfId="0" applyFont="1" applyFill="1" applyBorder="1" applyAlignment="1">
      <alignment horizontal="center" wrapText="1"/>
    </xf>
    <xf numFmtId="0" fontId="80" fillId="0" borderId="0" xfId="0" quotePrefix="1" applyFont="1"/>
    <xf numFmtId="0" fontId="78" fillId="0" borderId="0" xfId="1" applyAlignment="1">
      <alignment horizontal="center"/>
    </xf>
    <xf numFmtId="0" fontId="86" fillId="6" borderId="26" xfId="1" applyFont="1" applyFill="1" applyBorder="1" applyAlignment="1">
      <alignment wrapText="1"/>
    </xf>
    <xf numFmtId="0" fontId="78" fillId="4" borderId="0" xfId="1" applyFill="1" applyAlignment="1">
      <alignment horizontal="center"/>
    </xf>
    <xf numFmtId="0" fontId="84" fillId="4" borderId="30" xfId="1" applyFont="1" applyFill="1" applyBorder="1" applyAlignment="1">
      <alignment horizontal="center"/>
    </xf>
    <xf numFmtId="0" fontId="78" fillId="4" borderId="27" xfId="1" applyFill="1" applyBorder="1" applyAlignment="1">
      <alignment horizontal="center"/>
    </xf>
    <xf numFmtId="0" fontId="78" fillId="4" borderId="31" xfId="1" applyFill="1" applyBorder="1" applyAlignment="1">
      <alignment horizontal="center"/>
    </xf>
    <xf numFmtId="0" fontId="84" fillId="4" borderId="32" xfId="1" applyFont="1" applyFill="1" applyBorder="1" applyAlignment="1">
      <alignment horizontal="center"/>
    </xf>
    <xf numFmtId="0" fontId="78" fillId="4" borderId="33" xfId="1" applyFill="1" applyBorder="1" applyAlignment="1">
      <alignment horizontal="center"/>
    </xf>
    <xf numFmtId="0" fontId="78" fillId="4" borderId="28" xfId="1" applyFill="1" applyBorder="1" applyAlignment="1">
      <alignment horizontal="center"/>
    </xf>
    <xf numFmtId="0" fontId="78" fillId="4" borderId="36" xfId="1" applyFill="1" applyBorder="1" applyAlignment="1">
      <alignment horizontal="center"/>
    </xf>
    <xf numFmtId="0" fontId="76" fillId="4" borderId="27" xfId="1" applyFont="1" applyFill="1" applyBorder="1" applyAlignment="1">
      <alignment horizontal="left"/>
    </xf>
    <xf numFmtId="0" fontId="84" fillId="4" borderId="37" xfId="1" applyFont="1" applyFill="1" applyBorder="1" applyAlignment="1">
      <alignment horizontal="center"/>
    </xf>
    <xf numFmtId="0" fontId="82" fillId="0" borderId="1" xfId="0" applyFont="1" applyBorder="1" applyAlignment="1">
      <alignment horizontal="center" vertical="top" wrapText="1"/>
    </xf>
    <xf numFmtId="0" fontId="79" fillId="0" borderId="0" xfId="0" applyFont="1" applyAlignment="1">
      <alignment horizontal="center"/>
    </xf>
    <xf numFmtId="0" fontId="87" fillId="0" borderId="0" xfId="2"/>
    <xf numFmtId="0" fontId="80" fillId="0" borderId="1" xfId="0" applyFont="1" applyBorder="1" applyAlignment="1">
      <alignment horizontal="center"/>
    </xf>
    <xf numFmtId="0" fontId="80" fillId="4" borderId="2" xfId="0" applyFont="1" applyFill="1" applyBorder="1" applyAlignment="1">
      <alignment horizontal="centerContinuous"/>
    </xf>
    <xf numFmtId="0" fontId="80" fillId="4" borderId="2" xfId="0" applyFont="1" applyFill="1" applyBorder="1" applyAlignment="1">
      <alignment horizontal="center"/>
    </xf>
    <xf numFmtId="0" fontId="82" fillId="0" borderId="1" xfId="3" applyFont="1" applyBorder="1" applyAlignment="1" applyProtection="1">
      <alignment horizontal="center"/>
      <protection locked="0"/>
    </xf>
    <xf numFmtId="0" fontId="82" fillId="0" borderId="1" xfId="0" applyFont="1" applyBorder="1" applyAlignment="1" applyProtection="1">
      <alignment horizontal="center"/>
      <protection locked="0"/>
    </xf>
    <xf numFmtId="0" fontId="82" fillId="0" borderId="1" xfId="0" applyFont="1" applyBorder="1" applyAlignment="1" applyProtection="1">
      <alignment horizontal="center" vertical="top"/>
      <protection locked="0"/>
    </xf>
    <xf numFmtId="0" fontId="87" fillId="0" borderId="0" xfId="2" applyAlignment="1">
      <alignment horizontal="left"/>
    </xf>
    <xf numFmtId="0" fontId="82" fillId="0" borderId="1" xfId="0" applyFont="1" applyBorder="1" applyAlignment="1" applyProtection="1">
      <alignment horizontal="center" wrapText="1"/>
      <protection locked="0"/>
    </xf>
    <xf numFmtId="0" fontId="82" fillId="4" borderId="2" xfId="0" applyFont="1" applyFill="1" applyBorder="1" applyAlignment="1" applyProtection="1">
      <alignment horizontal="center" vertical="center"/>
      <protection locked="0"/>
    </xf>
    <xf numFmtId="0" fontId="82" fillId="4" borderId="9" xfId="0" applyFont="1" applyFill="1" applyBorder="1" applyAlignment="1">
      <alignment horizontal="centerContinuous"/>
    </xf>
    <xf numFmtId="0" fontId="82" fillId="4" borderId="2" xfId="0" applyFont="1" applyFill="1" applyBorder="1" applyAlignment="1" applyProtection="1">
      <alignment horizontal="centerContinuous"/>
      <protection locked="0"/>
    </xf>
    <xf numFmtId="0" fontId="82" fillId="0" borderId="0" xfId="0" applyFont="1" applyProtection="1">
      <protection locked="0"/>
    </xf>
    <xf numFmtId="0" fontId="82" fillId="0" borderId="8" xfId="0" applyFont="1" applyBorder="1" applyAlignment="1" applyProtection="1">
      <alignment horizontal="center" vertical="top"/>
      <protection locked="0"/>
    </xf>
    <xf numFmtId="0" fontId="80" fillId="0" borderId="0" xfId="3"/>
    <xf numFmtId="0" fontId="82" fillId="0" borderId="1" xfId="3" applyFont="1" applyBorder="1"/>
    <xf numFmtId="0" fontId="80" fillId="0" borderId="0" xfId="3" applyAlignment="1">
      <alignment horizontal="right"/>
    </xf>
    <xf numFmtId="0" fontId="82" fillId="0" borderId="1" xfId="3" applyFont="1" applyBorder="1" applyAlignment="1">
      <alignment horizontal="right"/>
    </xf>
    <xf numFmtId="0" fontId="82" fillId="0" borderId="1" xfId="3" applyFont="1" applyBorder="1" applyAlignment="1">
      <alignment horizontal="center" vertical="center"/>
    </xf>
    <xf numFmtId="0" fontId="80" fillId="0" borderId="0" xfId="3" applyAlignment="1">
      <alignment horizontal="center" vertical="center"/>
    </xf>
    <xf numFmtId="0" fontId="80" fillId="0" borderId="0" xfId="3" applyAlignment="1">
      <alignment horizontal="center" vertical="center" wrapText="1"/>
    </xf>
    <xf numFmtId="0" fontId="80" fillId="0" borderId="0" xfId="3" applyAlignment="1">
      <alignment vertical="center"/>
    </xf>
    <xf numFmtId="0" fontId="91" fillId="4" borderId="0" xfId="1" applyFont="1" applyFill="1" applyAlignment="1">
      <alignment horizontal="center" wrapText="1"/>
    </xf>
    <xf numFmtId="0" fontId="92" fillId="5" borderId="62" xfId="1" applyFont="1" applyFill="1" applyBorder="1" applyAlignment="1">
      <alignment horizontal="center"/>
    </xf>
    <xf numFmtId="0" fontId="92" fillId="5" borderId="8" xfId="1" applyFont="1" applyFill="1" applyBorder="1" applyAlignment="1">
      <alignment horizontal="center"/>
    </xf>
    <xf numFmtId="0" fontId="92" fillId="5" borderId="61" xfId="1" applyFont="1" applyFill="1" applyBorder="1" applyAlignment="1">
      <alignment horizontal="center"/>
    </xf>
    <xf numFmtId="0" fontId="92" fillId="2" borderId="49" xfId="1" applyFont="1" applyFill="1" applyBorder="1" applyAlignment="1">
      <alignment horizontal="center"/>
    </xf>
    <xf numFmtId="0" fontId="92" fillId="2" borderId="8" xfId="1" applyFont="1" applyFill="1" applyBorder="1" applyAlignment="1">
      <alignment horizontal="center"/>
    </xf>
    <xf numFmtId="0" fontId="92" fillId="2" borderId="50" xfId="1" applyFont="1" applyFill="1" applyBorder="1" applyAlignment="1">
      <alignment horizontal="center"/>
    </xf>
    <xf numFmtId="0" fontId="92" fillId="4" borderId="0" xfId="1" applyFont="1" applyFill="1" applyAlignment="1">
      <alignment wrapText="1"/>
    </xf>
    <xf numFmtId="0" fontId="92" fillId="7" borderId="49" xfId="1" applyFont="1" applyFill="1" applyBorder="1" applyAlignment="1">
      <alignment horizontal="center"/>
    </xf>
    <xf numFmtId="0" fontId="92" fillId="7" borderId="50" xfId="1" applyFont="1" applyFill="1" applyBorder="1" applyAlignment="1">
      <alignment horizontal="center"/>
    </xf>
    <xf numFmtId="0" fontId="92" fillId="7" borderId="51" xfId="1" applyFont="1" applyFill="1" applyBorder="1" applyAlignment="1">
      <alignment horizontal="center"/>
    </xf>
    <xf numFmtId="0" fontId="92" fillId="7" borderId="54" xfId="1" applyFont="1" applyFill="1" applyBorder="1" applyAlignment="1">
      <alignment horizontal="center"/>
    </xf>
    <xf numFmtId="0" fontId="80" fillId="2" borderId="0" xfId="3" applyFill="1"/>
    <xf numFmtId="0" fontId="80" fillId="0" borderId="0" xfId="3" applyProtection="1">
      <protection locked="0"/>
    </xf>
    <xf numFmtId="0" fontId="80" fillId="0" borderId="0" xfId="3" applyAlignment="1" applyProtection="1">
      <alignment horizontal="center"/>
      <protection locked="0"/>
    </xf>
    <xf numFmtId="0" fontId="82" fillId="8" borderId="1" xfId="3" applyFont="1" applyFill="1" applyBorder="1" applyAlignment="1">
      <alignment horizontal="center"/>
    </xf>
    <xf numFmtId="0" fontId="89" fillId="0" borderId="1" xfId="3" applyFont="1" applyBorder="1" applyAlignment="1">
      <alignment horizontal="center" wrapText="1"/>
    </xf>
    <xf numFmtId="0" fontId="89" fillId="0" borderId="2" xfId="3" applyFont="1" applyBorder="1" applyAlignment="1">
      <alignment horizontal="center" vertical="center" wrapText="1"/>
    </xf>
    <xf numFmtId="0" fontId="89" fillId="0" borderId="1" xfId="3" applyFont="1" applyBorder="1" applyAlignment="1">
      <alignment horizontal="center" vertical="center" wrapText="1"/>
    </xf>
    <xf numFmtId="0" fontId="89" fillId="0" borderId="0" xfId="3" applyFont="1" applyAlignment="1">
      <alignment horizontal="center" vertical="center" wrapText="1"/>
    </xf>
    <xf numFmtId="0" fontId="78" fillId="0" borderId="0" xfId="1" applyAlignment="1" applyProtection="1">
      <alignment horizontal="center"/>
      <protection locked="0"/>
    </xf>
    <xf numFmtId="14" fontId="78" fillId="0" borderId="0" xfId="1" applyNumberFormat="1" applyAlignment="1" applyProtection="1">
      <alignment horizontal="center"/>
      <protection locked="0"/>
    </xf>
    <xf numFmtId="0" fontId="85" fillId="4" borderId="23" xfId="1" applyFont="1" applyFill="1" applyBorder="1" applyAlignment="1" applyProtection="1">
      <alignment horizontal="center"/>
      <protection locked="0"/>
    </xf>
    <xf numFmtId="0" fontId="85" fillId="4" borderId="13" xfId="1" applyFont="1" applyFill="1" applyBorder="1" applyAlignment="1" applyProtection="1">
      <alignment horizontal="center"/>
      <protection locked="0"/>
    </xf>
    <xf numFmtId="0" fontId="86" fillId="6" borderId="23" xfId="1" applyFont="1" applyFill="1" applyBorder="1" applyAlignment="1" applyProtection="1">
      <alignment horizontal="center"/>
      <protection locked="0"/>
    </xf>
    <xf numFmtId="0" fontId="85" fillId="4" borderId="24" xfId="1" applyFont="1" applyFill="1" applyBorder="1" applyAlignment="1" applyProtection="1">
      <alignment horizontal="center"/>
      <protection locked="0"/>
    </xf>
    <xf numFmtId="0" fontId="85" fillId="4" borderId="12" xfId="1" applyFont="1" applyFill="1" applyBorder="1" applyAlignment="1" applyProtection="1">
      <alignment horizontal="center"/>
      <protection locked="0"/>
    </xf>
    <xf numFmtId="0" fontId="86" fillId="6" borderId="24" xfId="1" applyFont="1" applyFill="1" applyBorder="1" applyAlignment="1" applyProtection="1">
      <alignment horizontal="center"/>
      <protection locked="0"/>
    </xf>
    <xf numFmtId="0" fontId="85" fillId="4" borderId="45" xfId="1" applyFont="1" applyFill="1" applyBorder="1" applyAlignment="1" applyProtection="1">
      <alignment horizontal="center"/>
      <protection locked="0"/>
    </xf>
    <xf numFmtId="0" fontId="85" fillId="4" borderId="43" xfId="1" applyFont="1" applyFill="1" applyBorder="1" applyAlignment="1" applyProtection="1">
      <alignment horizontal="center"/>
      <protection locked="0"/>
    </xf>
    <xf numFmtId="0" fontId="86" fillId="6" borderId="45" xfId="1" applyFont="1" applyFill="1" applyBorder="1" applyAlignment="1" applyProtection="1">
      <alignment horizontal="center"/>
      <protection locked="0"/>
    </xf>
    <xf numFmtId="0" fontId="85" fillId="4" borderId="41" xfId="1" applyFont="1" applyFill="1" applyBorder="1" applyAlignment="1" applyProtection="1">
      <alignment horizontal="center"/>
      <protection locked="0"/>
    </xf>
    <xf numFmtId="0" fontId="85" fillId="4" borderId="29" xfId="1" applyFont="1" applyFill="1" applyBorder="1" applyAlignment="1" applyProtection="1">
      <alignment horizontal="center"/>
      <protection locked="0"/>
    </xf>
    <xf numFmtId="0" fontId="86" fillId="6" borderId="41" xfId="1" applyFont="1" applyFill="1" applyBorder="1" applyAlignment="1" applyProtection="1">
      <alignment horizontal="center"/>
      <protection locked="0"/>
    </xf>
    <xf numFmtId="0" fontId="85" fillId="4" borderId="58" xfId="1" applyFont="1" applyFill="1" applyBorder="1" applyAlignment="1" applyProtection="1">
      <alignment horizontal="center"/>
      <protection locked="0"/>
    </xf>
    <xf numFmtId="0" fontId="85" fillId="4" borderId="60" xfId="1" applyFont="1" applyFill="1" applyBorder="1" applyAlignment="1" applyProtection="1">
      <alignment horizontal="center"/>
      <protection locked="0"/>
    </xf>
    <xf numFmtId="0" fontId="86" fillId="6" borderId="58" xfId="1" applyFont="1" applyFill="1" applyBorder="1" applyAlignment="1" applyProtection="1">
      <alignment horizontal="center"/>
      <protection locked="0"/>
    </xf>
    <xf numFmtId="0" fontId="86" fillId="6" borderId="24" xfId="1" applyFont="1" applyFill="1" applyBorder="1" applyAlignment="1">
      <alignment horizontal="center"/>
    </xf>
    <xf numFmtId="0" fontId="86" fillId="6" borderId="45" xfId="1" applyFont="1" applyFill="1" applyBorder="1" applyAlignment="1">
      <alignment horizontal="center"/>
    </xf>
    <xf numFmtId="0" fontId="86" fillId="6" borderId="58" xfId="1" applyFont="1" applyFill="1" applyBorder="1" applyAlignment="1">
      <alignment horizontal="center"/>
    </xf>
    <xf numFmtId="0" fontId="86" fillId="6" borderId="41" xfId="1" applyFont="1" applyFill="1" applyBorder="1" applyAlignment="1">
      <alignment horizontal="center"/>
    </xf>
    <xf numFmtId="0" fontId="84" fillId="4" borderId="0" xfId="1" applyFont="1" applyFill="1"/>
    <xf numFmtId="0" fontId="82" fillId="0" borderId="0" xfId="3" applyFont="1" applyAlignment="1">
      <alignment horizontal="right" vertical="center" wrapText="1"/>
    </xf>
    <xf numFmtId="0" fontId="82" fillId="0" borderId="0" xfId="3" applyFont="1" applyAlignment="1">
      <alignment horizontal="right"/>
    </xf>
    <xf numFmtId="0" fontId="82" fillId="0" borderId="0" xfId="3" applyFont="1" applyAlignment="1">
      <alignment horizontal="right" vertical="center"/>
    </xf>
    <xf numFmtId="0" fontId="83" fillId="4" borderId="9" xfId="0" applyFont="1" applyFill="1" applyBorder="1" applyAlignment="1">
      <alignment horizontal="center" wrapText="1"/>
    </xf>
    <xf numFmtId="0" fontId="0" fillId="0" borderId="0" xfId="0" applyProtection="1">
      <protection locked="0"/>
    </xf>
    <xf numFmtId="0" fontId="80" fillId="0" borderId="0" xfId="0" applyFont="1" applyAlignment="1">
      <alignment wrapText="1"/>
    </xf>
    <xf numFmtId="0" fontId="84" fillId="0" borderId="63" xfId="7" applyFont="1" applyBorder="1" applyAlignment="1">
      <alignment horizontal="center" vertical="center"/>
    </xf>
    <xf numFmtId="0" fontId="84" fillId="0" borderId="64" xfId="7" applyFont="1" applyBorder="1" applyAlignment="1">
      <alignment horizontal="center" vertical="center"/>
    </xf>
    <xf numFmtId="0" fontId="84" fillId="0" borderId="64" xfId="7" applyFont="1" applyBorder="1" applyAlignment="1">
      <alignment horizontal="center" vertical="center" wrapText="1"/>
    </xf>
    <xf numFmtId="0" fontId="84" fillId="0" borderId="65" xfId="7" applyFont="1" applyBorder="1" applyAlignment="1">
      <alignment horizontal="center" vertical="center" wrapText="1"/>
    </xf>
    <xf numFmtId="0" fontId="84" fillId="0" borderId="66" xfId="7" applyFont="1" applyBorder="1" applyAlignment="1">
      <alignment horizontal="center" vertical="center" wrapText="1"/>
    </xf>
    <xf numFmtId="0" fontId="73" fillId="0" borderId="0" xfId="7" applyAlignment="1">
      <alignment horizontal="center" vertical="center"/>
    </xf>
    <xf numFmtId="0" fontId="73" fillId="0" borderId="56" xfId="7" applyBorder="1"/>
    <xf numFmtId="0" fontId="73" fillId="0" borderId="67" xfId="7" applyBorder="1" applyAlignment="1">
      <alignment horizontal="center" vertical="center"/>
    </xf>
    <xf numFmtId="0" fontId="73" fillId="0" borderId="0" xfId="7"/>
    <xf numFmtId="0" fontId="73" fillId="0" borderId="68" xfId="7" applyBorder="1"/>
    <xf numFmtId="0" fontId="73" fillId="0" borderId="69" xfId="7" applyBorder="1" applyAlignment="1">
      <alignment horizontal="center" vertical="center"/>
    </xf>
    <xf numFmtId="0" fontId="94" fillId="0" borderId="67" xfId="7" applyFont="1" applyBorder="1" applyAlignment="1" applyProtection="1">
      <alignment horizontal="center" vertical="center"/>
      <protection locked="0"/>
    </xf>
    <xf numFmtId="0" fontId="73" fillId="0" borderId="67" xfId="7" applyBorder="1" applyAlignment="1" applyProtection="1">
      <alignment horizontal="center" vertical="center"/>
      <protection locked="0"/>
    </xf>
    <xf numFmtId="0" fontId="95" fillId="0" borderId="69" xfId="7" applyFont="1" applyBorder="1" applyAlignment="1" applyProtection="1">
      <alignment horizontal="center" vertical="center"/>
      <protection locked="0"/>
    </xf>
    <xf numFmtId="0" fontId="73" fillId="0" borderId="69" xfId="7" applyBorder="1" applyAlignment="1" applyProtection="1">
      <alignment horizontal="center" vertical="center" wrapText="1"/>
      <protection locked="0"/>
    </xf>
    <xf numFmtId="0" fontId="73" fillId="0" borderId="69" xfId="7" applyBorder="1" applyAlignment="1" applyProtection="1">
      <alignment horizontal="center" vertical="center"/>
      <protection locked="0"/>
    </xf>
    <xf numFmtId="14" fontId="73" fillId="0" borderId="69" xfId="7" applyNumberFormat="1" applyBorder="1" applyAlignment="1" applyProtection="1">
      <alignment horizontal="center" vertical="center"/>
      <protection locked="0"/>
    </xf>
    <xf numFmtId="0" fontId="73" fillId="0" borderId="39" xfId="7" applyBorder="1" applyAlignment="1" applyProtection="1">
      <alignment horizontal="center" vertical="center"/>
      <protection locked="0"/>
    </xf>
    <xf numFmtId="0" fontId="73" fillId="0" borderId="70" xfId="7" applyBorder="1" applyAlignment="1" applyProtection="1">
      <alignment vertical="center" wrapText="1"/>
      <protection locked="0"/>
    </xf>
    <xf numFmtId="0" fontId="94" fillId="0" borderId="69" xfId="7" applyFont="1" applyBorder="1" applyAlignment="1" applyProtection="1">
      <alignment horizontal="center" vertical="center"/>
      <protection locked="0"/>
    </xf>
    <xf numFmtId="0" fontId="96" fillId="0" borderId="69" xfId="7" applyFont="1" applyBorder="1" applyAlignment="1" applyProtection="1">
      <alignment horizontal="center" vertical="center"/>
      <protection locked="0"/>
    </xf>
    <xf numFmtId="0" fontId="95" fillId="0" borderId="67" xfId="7" applyFont="1" applyBorder="1" applyAlignment="1" applyProtection="1">
      <alignment horizontal="center" vertical="center"/>
      <protection locked="0"/>
    </xf>
    <xf numFmtId="14" fontId="84" fillId="0" borderId="64" xfId="7" applyNumberFormat="1" applyFont="1" applyBorder="1" applyAlignment="1">
      <alignment horizontal="center" vertical="center" wrapText="1"/>
    </xf>
    <xf numFmtId="14" fontId="73" fillId="0" borderId="0" xfId="7" applyNumberFormat="1" applyAlignment="1">
      <alignment horizontal="center" vertical="center"/>
    </xf>
    <xf numFmtId="14" fontId="73" fillId="0" borderId="69" xfId="7" applyNumberFormat="1" applyBorder="1" applyAlignment="1" applyProtection="1">
      <alignment horizontal="center" vertical="center" wrapText="1"/>
      <protection locked="0"/>
    </xf>
    <xf numFmtId="0" fontId="73" fillId="0" borderId="0" xfId="7" applyAlignment="1">
      <alignment wrapText="1"/>
    </xf>
    <xf numFmtId="0" fontId="72" fillId="0" borderId="69" xfId="7" applyFont="1" applyBorder="1" applyAlignment="1" applyProtection="1">
      <alignment horizontal="center" vertical="center"/>
      <protection locked="0"/>
    </xf>
    <xf numFmtId="0" fontId="71" fillId="0" borderId="69" xfId="7" applyFont="1" applyBorder="1" applyAlignment="1" applyProtection="1">
      <alignment wrapText="1"/>
      <protection locked="0"/>
    </xf>
    <xf numFmtId="0" fontId="70" fillId="0" borderId="69" xfId="7" applyFont="1" applyBorder="1" applyAlignment="1" applyProtection="1">
      <alignment horizontal="center" vertical="center"/>
      <protection locked="0"/>
    </xf>
    <xf numFmtId="0" fontId="69" fillId="0" borderId="39" xfId="7" applyFont="1" applyBorder="1" applyAlignment="1" applyProtection="1">
      <alignment horizontal="center" vertical="center"/>
      <protection locked="0"/>
    </xf>
    <xf numFmtId="0" fontId="68" fillId="0" borderId="70" xfId="7" applyFont="1" applyBorder="1" applyAlignment="1" applyProtection="1">
      <alignment vertical="center" wrapText="1"/>
      <protection locked="0"/>
    </xf>
    <xf numFmtId="0" fontId="67" fillId="0" borderId="59" xfId="7" applyFont="1" applyBorder="1" applyAlignment="1" applyProtection="1">
      <alignment horizontal="center" vertical="center"/>
      <protection locked="0"/>
    </xf>
    <xf numFmtId="0" fontId="66" fillId="0" borderId="70" xfId="7" applyFont="1" applyBorder="1" applyAlignment="1" applyProtection="1">
      <alignment vertical="center" wrapText="1"/>
      <protection locked="0"/>
    </xf>
    <xf numFmtId="0" fontId="65" fillId="0" borderId="39" xfId="7" applyFont="1" applyBorder="1" applyAlignment="1" applyProtection="1">
      <alignment horizontal="center" vertical="center"/>
      <protection locked="0"/>
    </xf>
    <xf numFmtId="0" fontId="64" fillId="0" borderId="67" xfId="7" applyFont="1" applyBorder="1" applyAlignment="1" applyProtection="1">
      <alignment horizontal="center" vertical="center"/>
      <protection locked="0"/>
    </xf>
    <xf numFmtId="14" fontId="63" fillId="0" borderId="69" xfId="7" applyNumberFormat="1" applyFont="1" applyBorder="1" applyAlignment="1" applyProtection="1">
      <alignment horizontal="center" vertical="center" wrapText="1"/>
      <protection locked="0"/>
    </xf>
    <xf numFmtId="0" fontId="62" fillId="0" borderId="69" xfId="7" applyFont="1" applyBorder="1" applyAlignment="1" applyProtection="1">
      <alignment horizontal="center" vertical="center"/>
      <protection locked="0"/>
    </xf>
    <xf numFmtId="0" fontId="61" fillId="0" borderId="67" xfId="7" applyFont="1" applyBorder="1" applyAlignment="1" applyProtection="1">
      <alignment horizontal="center" vertical="center"/>
      <protection locked="0"/>
    </xf>
    <xf numFmtId="0" fontId="80" fillId="0" borderId="0" xfId="0" applyFont="1" applyAlignment="1">
      <alignment horizontal="left"/>
    </xf>
    <xf numFmtId="0" fontId="60" fillId="0" borderId="69" xfId="7" applyFont="1" applyBorder="1" applyAlignment="1" applyProtection="1">
      <alignment horizontal="center" vertical="center"/>
      <protection locked="0"/>
    </xf>
    <xf numFmtId="0" fontId="59" fillId="0" borderId="67" xfId="7" applyFont="1" applyBorder="1" applyAlignment="1" applyProtection="1">
      <alignment horizontal="center" vertical="center" wrapText="1"/>
      <protection locked="0"/>
    </xf>
    <xf numFmtId="0" fontId="58" fillId="0" borderId="69" xfId="7" applyFont="1" applyBorder="1" applyAlignment="1" applyProtection="1">
      <alignment horizontal="center" vertical="center" wrapText="1"/>
      <protection locked="0"/>
    </xf>
    <xf numFmtId="0" fontId="57" fillId="0" borderId="69" xfId="7" applyFont="1" applyBorder="1" applyAlignment="1">
      <alignment horizontal="center" vertical="center"/>
    </xf>
    <xf numFmtId="0" fontId="61" fillId="0" borderId="69" xfId="7" applyFont="1" applyBorder="1" applyAlignment="1" applyProtection="1">
      <alignment horizontal="center" vertical="center"/>
      <protection locked="0"/>
    </xf>
    <xf numFmtId="0" fontId="64" fillId="0" borderId="69" xfId="7" applyFont="1" applyBorder="1" applyAlignment="1" applyProtection="1">
      <alignment horizontal="center" vertical="center"/>
      <protection locked="0"/>
    </xf>
    <xf numFmtId="0" fontId="56" fillId="0" borderId="69" xfId="7" applyFont="1" applyBorder="1" applyAlignment="1" applyProtection="1">
      <alignment horizontal="center" vertical="center"/>
      <protection locked="0"/>
    </xf>
    <xf numFmtId="0" fontId="55" fillId="0" borderId="39" xfId="7" applyFont="1" applyBorder="1" applyAlignment="1" applyProtection="1">
      <alignment horizontal="center" vertical="center" wrapText="1"/>
      <protection locked="0"/>
    </xf>
    <xf numFmtId="0" fontId="82" fillId="0" borderId="1" xfId="0" applyFont="1" applyFill="1" applyBorder="1" applyAlignment="1" applyProtection="1">
      <alignment horizontal="center" vertical="top"/>
      <protection locked="0"/>
    </xf>
    <xf numFmtId="0" fontId="82" fillId="0" borderId="2" xfId="0" applyFont="1" applyFill="1" applyBorder="1" applyAlignment="1" applyProtection="1">
      <alignment horizontal="center" vertical="top" wrapText="1"/>
      <protection locked="0"/>
    </xf>
    <xf numFmtId="0" fontId="82" fillId="0" borderId="1" xfId="0" applyFont="1" applyFill="1" applyBorder="1" applyAlignment="1" applyProtection="1">
      <alignment horizontal="center" vertical="top" wrapText="1"/>
      <protection locked="0"/>
    </xf>
    <xf numFmtId="164" fontId="82" fillId="0" borderId="2" xfId="0" applyNumberFormat="1" applyFont="1" applyFill="1" applyBorder="1" applyAlignment="1" applyProtection="1">
      <alignment horizontal="center" vertical="top" wrapText="1"/>
      <protection locked="0"/>
    </xf>
    <xf numFmtId="0" fontId="82" fillId="0" borderId="1" xfId="3" applyFont="1" applyFill="1" applyBorder="1" applyAlignment="1" applyProtection="1">
      <alignment horizontal="center" vertical="top"/>
      <protection locked="0"/>
    </xf>
    <xf numFmtId="0" fontId="54" fillId="0" borderId="39" xfId="7" applyFont="1" applyBorder="1" applyAlignment="1" applyProtection="1">
      <alignment horizontal="center" vertical="center" wrapText="1"/>
      <protection locked="0"/>
    </xf>
    <xf numFmtId="0" fontId="53" fillId="0" borderId="70" xfId="7" applyFont="1" applyBorder="1" applyAlignment="1" applyProtection="1">
      <alignment vertical="center" wrapText="1"/>
      <protection locked="0"/>
    </xf>
    <xf numFmtId="0" fontId="52" fillId="0" borderId="69" xfId="7" applyFont="1" applyBorder="1" applyAlignment="1">
      <alignment horizontal="center" vertical="center"/>
    </xf>
    <xf numFmtId="0" fontId="52" fillId="0" borderId="70" xfId="7" applyFont="1" applyBorder="1" applyAlignment="1" applyProtection="1">
      <alignment vertical="center" wrapText="1"/>
      <protection locked="0"/>
    </xf>
    <xf numFmtId="0" fontId="52" fillId="0" borderId="69" xfId="7" applyFont="1" applyBorder="1" applyAlignment="1" applyProtection="1">
      <alignment horizontal="center" vertical="center" wrapText="1"/>
      <protection locked="0"/>
    </xf>
    <xf numFmtId="0" fontId="60" fillId="0" borderId="69" xfId="7" applyFont="1" applyBorder="1" applyAlignment="1" applyProtection="1">
      <alignment horizontal="center" vertical="center" wrapText="1"/>
      <protection locked="0"/>
    </xf>
    <xf numFmtId="14" fontId="51" fillId="0" borderId="69" xfId="7" applyNumberFormat="1" applyFont="1" applyBorder="1" applyAlignment="1" applyProtection="1">
      <alignment horizontal="center" vertical="center" wrapText="1"/>
      <protection locked="0"/>
    </xf>
    <xf numFmtId="0" fontId="51" fillId="0" borderId="69" xfId="7" applyFont="1" applyBorder="1" applyAlignment="1" applyProtection="1">
      <alignment horizontal="center" vertical="center" wrapText="1"/>
      <protection locked="0"/>
    </xf>
    <xf numFmtId="0" fontId="50" fillId="0" borderId="69" xfId="7" applyFont="1" applyBorder="1" applyAlignment="1">
      <alignment horizontal="center" vertical="center" wrapText="1"/>
    </xf>
    <xf numFmtId="0" fontId="84" fillId="0" borderId="17" xfId="1" applyFont="1" applyFill="1" applyBorder="1" applyAlignment="1" applyProtection="1">
      <alignment horizontal="center"/>
      <protection locked="0"/>
    </xf>
    <xf numFmtId="0" fontId="84" fillId="0" borderId="1" xfId="1" applyFont="1" applyFill="1" applyBorder="1" applyAlignment="1" applyProtection="1">
      <alignment horizontal="center"/>
      <protection locked="0"/>
    </xf>
    <xf numFmtId="0" fontId="84" fillId="0" borderId="10" xfId="1" applyFont="1" applyFill="1" applyBorder="1" applyAlignment="1" applyProtection="1">
      <alignment horizontal="center"/>
      <protection locked="0"/>
    </xf>
    <xf numFmtId="0" fontId="84" fillId="0" borderId="46" xfId="1" applyFont="1" applyFill="1" applyBorder="1" applyAlignment="1" applyProtection="1">
      <alignment horizontal="center"/>
      <protection locked="0"/>
    </xf>
    <xf numFmtId="0" fontId="84" fillId="0" borderId="42" xfId="1" applyFont="1" applyFill="1" applyBorder="1" applyAlignment="1" applyProtection="1">
      <alignment horizontal="center"/>
      <protection locked="0"/>
    </xf>
    <xf numFmtId="0" fontId="84" fillId="0" borderId="16" xfId="1" applyFont="1" applyFill="1" applyBorder="1" applyAlignment="1" applyProtection="1">
      <alignment horizontal="center"/>
      <protection locked="0"/>
    </xf>
    <xf numFmtId="0" fontId="84" fillId="0" borderId="11" xfId="1" applyFont="1" applyFill="1" applyBorder="1" applyAlignment="1" applyProtection="1">
      <alignment horizontal="center"/>
      <protection locked="0"/>
    </xf>
    <xf numFmtId="0" fontId="84" fillId="0" borderId="8" xfId="1" applyFont="1" applyFill="1" applyBorder="1" applyAlignment="1" applyProtection="1">
      <alignment horizontal="center"/>
      <protection locked="0"/>
    </xf>
    <xf numFmtId="0" fontId="49" fillId="0" borderId="69" xfId="7" applyFont="1" applyBorder="1" applyAlignment="1">
      <alignment horizontal="center" vertical="center"/>
    </xf>
    <xf numFmtId="0" fontId="0" fillId="0" borderId="0" xfId="0" applyAlignment="1">
      <alignment vertical="top"/>
    </xf>
    <xf numFmtId="0" fontId="80" fillId="0" borderId="0" xfId="0" applyFont="1" applyAlignment="1" applyProtection="1">
      <alignment horizontal="right" vertical="top"/>
      <protection locked="0"/>
    </xf>
    <xf numFmtId="0" fontId="79" fillId="0" borderId="0" xfId="0" applyFont="1" applyAlignment="1" applyProtection="1">
      <alignment horizontal="right" vertical="top"/>
      <protection locked="0"/>
    </xf>
    <xf numFmtId="0" fontId="79" fillId="0" borderId="0" xfId="0" applyFont="1" applyAlignment="1">
      <alignment vertical="top"/>
    </xf>
    <xf numFmtId="0" fontId="79" fillId="5" borderId="0" xfId="0" applyFont="1" applyFill="1" applyAlignment="1" applyProtection="1">
      <alignment horizontal="left" vertical="top"/>
      <protection locked="0"/>
    </xf>
    <xf numFmtId="0" fontId="88" fillId="0" borderId="0" xfId="0" applyFont="1" applyAlignment="1">
      <alignment vertical="top"/>
    </xf>
    <xf numFmtId="0" fontId="80" fillId="0" borderId="0" xfId="0" applyFont="1" applyAlignment="1" applyProtection="1">
      <alignment vertical="top"/>
      <protection locked="0"/>
    </xf>
    <xf numFmtId="0" fontId="80" fillId="0" borderId="0" xfId="0" applyFont="1" applyAlignment="1">
      <alignment vertical="top"/>
    </xf>
    <xf numFmtId="0" fontId="79" fillId="0" borderId="6" xfId="0" applyFont="1" applyBorder="1" applyAlignment="1" applyProtection="1">
      <alignment horizontal="center" vertical="top" wrapText="1"/>
      <protection locked="0"/>
    </xf>
    <xf numFmtId="49" fontId="82" fillId="0" borderId="1" xfId="0" applyNumberFormat="1" applyFont="1" applyFill="1" applyBorder="1" applyAlignment="1" applyProtection="1">
      <alignment horizontal="center" vertical="top"/>
      <protection locked="0"/>
    </xf>
    <xf numFmtId="0" fontId="82" fillId="0" borderId="2" xfId="0" applyFont="1" applyFill="1" applyBorder="1" applyAlignment="1" applyProtection="1">
      <alignment horizontal="center" vertical="top"/>
      <protection locked="0"/>
    </xf>
    <xf numFmtId="0" fontId="80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49" fontId="82" fillId="0" borderId="1" xfId="0" applyNumberFormat="1" applyFont="1" applyBorder="1" applyAlignment="1" applyProtection="1">
      <alignment horizontal="center" vertical="top"/>
      <protection locked="0"/>
    </xf>
    <xf numFmtId="49" fontId="82" fillId="0" borderId="8" xfId="0" applyNumberFormat="1" applyFont="1" applyBorder="1" applyAlignment="1" applyProtection="1">
      <alignment horizontal="center" vertical="top"/>
      <protection locked="0"/>
    </xf>
    <xf numFmtId="0" fontId="97" fillId="0" borderId="0" xfId="0" applyFont="1" applyAlignment="1">
      <alignment vertical="top"/>
    </xf>
    <xf numFmtId="0" fontId="82" fillId="0" borderId="8" xfId="0" applyFont="1" applyFill="1" applyBorder="1" applyAlignment="1" applyProtection="1">
      <alignment horizontal="center" vertical="top"/>
      <protection locked="0"/>
    </xf>
    <xf numFmtId="0" fontId="48" fillId="0" borderId="69" xfId="7" applyFont="1" applyBorder="1" applyAlignment="1" applyProtection="1">
      <alignment horizontal="center" vertical="center"/>
      <protection locked="0"/>
    </xf>
    <xf numFmtId="0" fontId="48" fillId="0" borderId="70" xfId="7" applyFont="1" applyBorder="1" applyAlignment="1" applyProtection="1">
      <alignment vertical="center" wrapText="1"/>
      <protection locked="0"/>
    </xf>
    <xf numFmtId="0" fontId="48" fillId="0" borderId="39" xfId="7" applyFont="1" applyBorder="1" applyAlignment="1" applyProtection="1">
      <alignment horizontal="center" vertical="center" wrapText="1"/>
      <protection locked="0"/>
    </xf>
    <xf numFmtId="0" fontId="47" fillId="0" borderId="70" xfId="7" applyFont="1" applyBorder="1" applyAlignment="1" applyProtection="1">
      <alignment vertical="center" wrapText="1"/>
      <protection locked="0"/>
    </xf>
    <xf numFmtId="0" fontId="84" fillId="0" borderId="18" xfId="1" applyFont="1" applyFill="1" applyBorder="1" applyAlignment="1" applyProtection="1">
      <alignment horizontal="center"/>
      <protection locked="0"/>
    </xf>
    <xf numFmtId="0" fontId="84" fillId="0" borderId="49" xfId="1" applyFont="1" applyFill="1" applyBorder="1" applyAlignment="1" applyProtection="1">
      <alignment horizontal="center"/>
      <protection locked="0"/>
    </xf>
    <xf numFmtId="0" fontId="46" fillId="0" borderId="69" xfId="7" applyFont="1" applyBorder="1" applyAlignment="1">
      <alignment horizontal="center" vertical="center" wrapText="1"/>
    </xf>
    <xf numFmtId="0" fontId="86" fillId="6" borderId="25" xfId="1" applyFont="1" applyFill="1" applyBorder="1" applyAlignment="1">
      <alignment horizontal="center"/>
    </xf>
    <xf numFmtId="0" fontId="45" fillId="0" borderId="67" xfId="7" applyFont="1" applyBorder="1" applyAlignment="1" applyProtection="1">
      <alignment horizontal="center" vertical="center"/>
      <protection locked="0"/>
    </xf>
    <xf numFmtId="14" fontId="44" fillId="0" borderId="69" xfId="7" applyNumberFormat="1" applyFont="1" applyBorder="1" applyAlignment="1" applyProtection="1">
      <alignment horizontal="center" vertical="center" wrapText="1"/>
      <protection locked="0"/>
    </xf>
    <xf numFmtId="0" fontId="84" fillId="0" borderId="9" xfId="1" applyFont="1" applyFill="1" applyBorder="1" applyAlignment="1" applyProtection="1">
      <alignment horizontal="center"/>
      <protection locked="0"/>
    </xf>
    <xf numFmtId="0" fontId="84" fillId="0" borderId="48" xfId="1" applyFont="1" applyFill="1" applyBorder="1" applyAlignment="1" applyProtection="1">
      <alignment horizontal="center"/>
      <protection locked="0"/>
    </xf>
    <xf numFmtId="0" fontId="84" fillId="0" borderId="21" xfId="1" applyFont="1" applyFill="1" applyBorder="1" applyAlignment="1" applyProtection="1">
      <alignment horizontal="center"/>
      <protection locked="0"/>
    </xf>
    <xf numFmtId="14" fontId="43" fillId="0" borderId="69" xfId="7" applyNumberFormat="1" applyFont="1" applyBorder="1" applyAlignment="1" applyProtection="1">
      <alignment horizontal="center" vertical="center" wrapText="1"/>
      <protection locked="0"/>
    </xf>
    <xf numFmtId="0" fontId="42" fillId="0" borderId="69" xfId="7" applyFont="1" applyBorder="1" applyAlignment="1" applyProtection="1">
      <alignment horizontal="center" vertical="center" wrapText="1"/>
      <protection locked="0"/>
    </xf>
    <xf numFmtId="0" fontId="79" fillId="0" borderId="17" xfId="0" applyFont="1" applyBorder="1" applyAlignment="1" applyProtection="1">
      <alignment horizontal="center" vertical="center" wrapText="1"/>
      <protection locked="0"/>
    </xf>
    <xf numFmtId="0" fontId="41" fillId="0" borderId="67" xfId="7" applyFont="1" applyBorder="1" applyAlignment="1">
      <alignment horizontal="center" vertical="center" wrapText="1"/>
    </xf>
    <xf numFmtId="0" fontId="40" fillId="0" borderId="67" xfId="7" applyFont="1" applyBorder="1" applyAlignment="1">
      <alignment horizontal="center" vertical="center" wrapText="1"/>
    </xf>
    <xf numFmtId="0" fontId="39" fillId="0" borderId="69" xfId="7" applyFont="1" applyBorder="1" applyAlignment="1" applyProtection="1">
      <alignment horizontal="center" vertical="center" wrapText="1"/>
      <protection locked="0"/>
    </xf>
    <xf numFmtId="0" fontId="38" fillId="0" borderId="39" xfId="7" applyFont="1" applyBorder="1" applyAlignment="1" applyProtection="1">
      <alignment horizontal="center" vertical="center"/>
      <protection locked="0"/>
    </xf>
    <xf numFmtId="0" fontId="85" fillId="0" borderId="60" xfId="1" applyFont="1" applyBorder="1" applyAlignment="1" applyProtection="1">
      <alignment horizontal="center"/>
      <protection locked="0"/>
    </xf>
    <xf numFmtId="0" fontId="37" fillId="4" borderId="0" xfId="1" applyFont="1" applyFill="1" applyAlignment="1">
      <alignment horizontal="right" vertical="top"/>
    </xf>
    <xf numFmtId="0" fontId="37" fillId="4" borderId="0" xfId="1" applyFont="1" applyFill="1" applyAlignment="1">
      <alignment horizontal="left" vertical="top"/>
    </xf>
    <xf numFmtId="0" fontId="80" fillId="0" borderId="0" xfId="0" applyFont="1" applyFill="1"/>
    <xf numFmtId="0" fontId="78" fillId="4" borderId="0" xfId="1" applyFill="1" applyBorder="1" applyAlignment="1">
      <alignment horizontal="left"/>
    </xf>
    <xf numFmtId="0" fontId="78" fillId="4" borderId="0" xfId="1" applyFill="1" applyBorder="1" applyAlignment="1">
      <alignment horizontal="center"/>
    </xf>
    <xf numFmtId="0" fontId="77" fillId="4" borderId="28" xfId="1" applyFont="1" applyFill="1" applyBorder="1" applyAlignment="1">
      <alignment horizontal="left"/>
    </xf>
    <xf numFmtId="14" fontId="36" fillId="0" borderId="69" xfId="7" applyNumberFormat="1" applyFont="1" applyBorder="1" applyAlignment="1" applyProtection="1">
      <alignment horizontal="center" vertical="center" wrapText="1"/>
      <protection locked="0"/>
    </xf>
    <xf numFmtId="0" fontId="35" fillId="0" borderId="0" xfId="7" applyFont="1" applyAlignment="1" applyProtection="1">
      <alignment horizontal="center" vertical="center"/>
      <protection locked="0"/>
    </xf>
    <xf numFmtId="0" fontId="79" fillId="3" borderId="0" xfId="0" applyFont="1" applyFill="1" applyBorder="1" applyAlignment="1">
      <alignment horizontal="center"/>
    </xf>
    <xf numFmtId="0" fontId="80" fillId="3" borderId="61" xfId="0" applyFont="1" applyFill="1" applyBorder="1"/>
    <xf numFmtId="0" fontId="80" fillId="3" borderId="71" xfId="0" applyFont="1" applyFill="1" applyBorder="1"/>
    <xf numFmtId="0" fontId="80" fillId="3" borderId="44" xfId="0" applyFont="1" applyFill="1" applyBorder="1"/>
    <xf numFmtId="0" fontId="79" fillId="11" borderId="0" xfId="0" applyFont="1" applyFill="1" applyAlignment="1">
      <alignment horizontal="left"/>
    </xf>
    <xf numFmtId="0" fontId="80" fillId="11" borderId="0" xfId="0" applyFont="1" applyFill="1" applyAlignment="1">
      <alignment horizontal="center"/>
    </xf>
    <xf numFmtId="14" fontId="34" fillId="0" borderId="67" xfId="7" applyNumberFormat="1" applyFont="1" applyBorder="1" applyAlignment="1" applyProtection="1">
      <alignment horizontal="center" vertical="center"/>
      <protection locked="0"/>
    </xf>
    <xf numFmtId="14" fontId="34" fillId="0" borderId="69" xfId="7" applyNumberFormat="1" applyFont="1" applyBorder="1" applyAlignment="1" applyProtection="1">
      <alignment horizontal="center" vertical="center"/>
      <protection locked="0"/>
    </xf>
    <xf numFmtId="0" fontId="33" fillId="0" borderId="69" xfId="7" applyFont="1" applyBorder="1" applyAlignment="1" applyProtection="1">
      <alignment horizontal="center" vertical="center" wrapText="1"/>
      <protection locked="0"/>
    </xf>
    <xf numFmtId="0" fontId="32" fillId="0" borderId="69" xfId="7" applyFont="1" applyBorder="1" applyAlignment="1">
      <alignment horizontal="center" vertical="center" wrapText="1"/>
    </xf>
    <xf numFmtId="0" fontId="32" fillId="0" borderId="70" xfId="7" applyFont="1" applyBorder="1" applyAlignment="1" applyProtection="1">
      <alignment vertical="center" wrapText="1"/>
      <protection locked="0"/>
    </xf>
    <xf numFmtId="0" fontId="32" fillId="0" borderId="57" xfId="7" applyFont="1" applyBorder="1" applyAlignment="1" applyProtection="1">
      <alignment vertical="center" wrapText="1"/>
      <protection locked="0"/>
    </xf>
    <xf numFmtId="0" fontId="32" fillId="0" borderId="69" xfId="7" applyFont="1" applyBorder="1" applyAlignment="1">
      <alignment horizontal="center" vertical="center"/>
    </xf>
    <xf numFmtId="0" fontId="31" fillId="0" borderId="69" xfId="7" applyFont="1" applyBorder="1" applyAlignment="1" applyProtection="1">
      <alignment horizontal="center" vertical="center"/>
      <protection locked="0"/>
    </xf>
    <xf numFmtId="0" fontId="30" fillId="0" borderId="0" xfId="7" applyFont="1" applyAlignment="1" applyProtection="1">
      <alignment horizontal="center" vertical="center"/>
      <protection locked="0"/>
    </xf>
    <xf numFmtId="0" fontId="29" fillId="0" borderId="69" xfId="7" applyFont="1" applyBorder="1" applyAlignment="1" applyProtection="1">
      <alignment horizontal="center" vertical="center" wrapText="1"/>
      <protection locked="0"/>
    </xf>
    <xf numFmtId="0" fontId="28" fillId="0" borderId="69" xfId="7" applyFont="1" applyBorder="1" applyAlignment="1">
      <alignment horizontal="center" vertical="center"/>
    </xf>
    <xf numFmtId="0" fontId="28" fillId="0" borderId="70" xfId="7" applyFont="1" applyBorder="1" applyAlignment="1" applyProtection="1">
      <alignment vertical="center" wrapText="1"/>
      <protection locked="0"/>
    </xf>
    <xf numFmtId="0" fontId="27" fillId="0" borderId="69" xfId="7" applyFont="1" applyBorder="1" applyAlignment="1">
      <alignment horizontal="center" vertical="center"/>
    </xf>
    <xf numFmtId="0" fontId="26" fillId="0" borderId="39" xfId="7" applyFont="1" applyBorder="1" applyAlignment="1" applyProtection="1">
      <alignment horizontal="center" vertical="center" wrapText="1"/>
      <protection locked="0"/>
    </xf>
    <xf numFmtId="0" fontId="25" fillId="0" borderId="69" xfId="7" applyFont="1" applyBorder="1" applyAlignment="1">
      <alignment horizontal="center" vertical="center"/>
    </xf>
    <xf numFmtId="0" fontId="24" fillId="0" borderId="70" xfId="7" applyFont="1" applyBorder="1" applyAlignment="1" applyProtection="1">
      <alignment vertical="center" wrapText="1"/>
      <protection locked="0"/>
    </xf>
    <xf numFmtId="0" fontId="23" fillId="0" borderId="69" xfId="7" applyFont="1" applyBorder="1" applyAlignment="1">
      <alignment horizontal="center" vertical="center"/>
    </xf>
    <xf numFmtId="0" fontId="22" fillId="0" borderId="69" xfId="7" applyFont="1" applyBorder="1" applyAlignment="1">
      <alignment horizontal="center" vertical="center"/>
    </xf>
    <xf numFmtId="0" fontId="21" fillId="0" borderId="69" xfId="7" applyFont="1" applyBorder="1" applyAlignment="1">
      <alignment horizontal="center" vertical="center" wrapText="1"/>
    </xf>
    <xf numFmtId="14" fontId="20" fillId="0" borderId="69" xfId="7" applyNumberFormat="1" applyFont="1" applyBorder="1" applyAlignment="1" applyProtection="1">
      <alignment horizontal="center" vertical="center" wrapText="1"/>
      <protection locked="0"/>
    </xf>
    <xf numFmtId="0" fontId="20" fillId="0" borderId="67" xfId="7" applyFont="1" applyBorder="1" applyAlignment="1" applyProtection="1">
      <alignment horizontal="center" vertical="center" wrapText="1"/>
      <protection locked="0"/>
    </xf>
    <xf numFmtId="0" fontId="19" fillId="0" borderId="69" xfId="7" applyFont="1" applyBorder="1" applyAlignment="1">
      <alignment horizontal="center" vertical="center" wrapText="1"/>
    </xf>
    <xf numFmtId="0" fontId="18" fillId="0" borderId="69" xfId="7" applyFont="1" applyBorder="1" applyAlignment="1">
      <alignment horizontal="center" vertical="center" wrapText="1"/>
    </xf>
    <xf numFmtId="0" fontId="17" fillId="0" borderId="39" xfId="7" applyFont="1" applyBorder="1" applyAlignment="1" applyProtection="1">
      <alignment horizontal="center" vertical="center" wrapText="1"/>
      <protection locked="0"/>
    </xf>
    <xf numFmtId="0" fontId="16" fillId="0" borderId="69" xfId="7" applyFont="1" applyBorder="1" applyAlignment="1" applyProtection="1">
      <alignment horizontal="center" vertical="center" wrapText="1"/>
      <protection locked="0"/>
    </xf>
    <xf numFmtId="0" fontId="16" fillId="0" borderId="69" xfId="7" applyFont="1" applyBorder="1" applyAlignment="1">
      <alignment horizontal="center" vertical="center" wrapText="1"/>
    </xf>
    <xf numFmtId="0" fontId="92" fillId="5" borderId="72" xfId="1" applyFont="1" applyFill="1" applyBorder="1" applyAlignment="1">
      <alignment horizontal="center"/>
    </xf>
    <xf numFmtId="0" fontId="92" fillId="5" borderId="67" xfId="1" applyFont="1" applyFill="1" applyBorder="1" applyAlignment="1">
      <alignment horizontal="center"/>
    </xf>
    <xf numFmtId="0" fontId="92" fillId="5" borderId="71" xfId="1" applyFont="1" applyFill="1" applyBorder="1" applyAlignment="1">
      <alignment horizontal="center"/>
    </xf>
    <xf numFmtId="0" fontId="92" fillId="2" borderId="56" xfId="1" applyFont="1" applyFill="1" applyBorder="1" applyAlignment="1">
      <alignment horizontal="center"/>
    </xf>
    <xf numFmtId="0" fontId="92" fillId="2" borderId="67" xfId="1" applyFont="1" applyFill="1" applyBorder="1" applyAlignment="1">
      <alignment horizontal="center"/>
    </xf>
    <xf numFmtId="0" fontId="92" fillId="2" borderId="57" xfId="1" applyFont="1" applyFill="1" applyBorder="1" applyAlignment="1">
      <alignment horizontal="center"/>
    </xf>
    <xf numFmtId="0" fontId="15" fillId="0" borderId="39" xfId="7" applyFont="1" applyBorder="1" applyAlignment="1" applyProtection="1">
      <alignment horizontal="center" vertical="center" wrapText="1"/>
      <protection locked="0"/>
    </xf>
    <xf numFmtId="0" fontId="14" fillId="0" borderId="69" xfId="7" applyFont="1" applyBorder="1" applyAlignment="1" applyProtection="1">
      <alignment horizontal="center" vertical="center"/>
      <protection locked="0"/>
    </xf>
    <xf numFmtId="0" fontId="13" fillId="0" borderId="39" xfId="7" applyFont="1" applyBorder="1" applyAlignment="1" applyProtection="1">
      <alignment horizontal="center" vertical="center"/>
      <protection locked="0"/>
    </xf>
    <xf numFmtId="0" fontId="12" fillId="0" borderId="39" xfId="7" applyFont="1" applyBorder="1" applyAlignment="1" applyProtection="1">
      <alignment horizontal="center" vertical="center"/>
      <protection locked="0"/>
    </xf>
    <xf numFmtId="0" fontId="11" fillId="0" borderId="67" xfId="7" applyFont="1" applyBorder="1" applyAlignment="1" applyProtection="1">
      <alignment horizontal="center" vertical="center" wrapText="1"/>
      <protection locked="0"/>
    </xf>
    <xf numFmtId="14" fontId="10" fillId="0" borderId="69" xfId="7" applyNumberFormat="1" applyFont="1" applyBorder="1" applyAlignment="1" applyProtection="1">
      <alignment horizontal="center" vertical="center" wrapText="1"/>
      <protection locked="0"/>
    </xf>
    <xf numFmtId="0" fontId="84" fillId="0" borderId="62" xfId="1" applyFont="1" applyFill="1" applyBorder="1" applyAlignment="1" applyProtection="1">
      <alignment horizontal="center"/>
      <protection locked="0"/>
    </xf>
    <xf numFmtId="0" fontId="9" fillId="0" borderId="69" xfId="7" applyFont="1" applyBorder="1" applyAlignment="1">
      <alignment horizontal="center" vertical="center" wrapText="1"/>
    </xf>
    <xf numFmtId="0" fontId="99" fillId="4" borderId="0" xfId="0" applyFont="1" applyFill="1" applyAlignment="1">
      <alignment vertical="top"/>
    </xf>
    <xf numFmtId="0" fontId="0" fillId="4" borderId="0" xfId="0" applyFill="1" applyAlignment="1">
      <alignment vertical="top"/>
    </xf>
    <xf numFmtId="0" fontId="8" fillId="0" borderId="39" xfId="7" applyFont="1" applyBorder="1" applyAlignment="1" applyProtection="1">
      <alignment horizontal="center" vertical="center" wrapText="1"/>
      <protection locked="0"/>
    </xf>
    <xf numFmtId="0" fontId="8" fillId="0" borderId="27" xfId="7" applyFont="1" applyBorder="1" applyAlignment="1" applyProtection="1">
      <alignment horizontal="center" vertical="center" wrapText="1"/>
      <protection locked="0"/>
    </xf>
    <xf numFmtId="0" fontId="79" fillId="0" borderId="18" xfId="0" applyFont="1" applyBorder="1" applyAlignment="1" applyProtection="1">
      <alignment horizontal="center" vertical="top" wrapText="1"/>
      <protection locked="0"/>
    </xf>
    <xf numFmtId="0" fontId="79" fillId="0" borderId="17" xfId="0" applyFont="1" applyBorder="1" applyAlignment="1" applyProtection="1">
      <alignment horizontal="center" vertical="top" wrapText="1"/>
      <protection locked="0"/>
    </xf>
    <xf numFmtId="49" fontId="82" fillId="0" borderId="10" xfId="0" applyNumberFormat="1" applyFont="1" applyFill="1" applyBorder="1" applyAlignment="1" applyProtection="1">
      <alignment horizontal="center" vertical="top"/>
      <protection locked="0"/>
    </xf>
    <xf numFmtId="49" fontId="82" fillId="0" borderId="11" xfId="0" applyNumberFormat="1" applyFont="1" applyFill="1" applyBorder="1" applyAlignment="1" applyProtection="1">
      <alignment horizontal="center" vertical="top"/>
      <protection locked="0"/>
    </xf>
    <xf numFmtId="49" fontId="82" fillId="0" borderId="16" xfId="0" applyNumberFormat="1" applyFont="1" applyFill="1" applyBorder="1" applyAlignment="1" applyProtection="1">
      <alignment horizontal="center" vertical="top"/>
      <protection locked="0"/>
    </xf>
    <xf numFmtId="0" fontId="82" fillId="0" borderId="16" xfId="0" applyFont="1" applyFill="1" applyBorder="1" applyAlignment="1" applyProtection="1">
      <alignment horizontal="center" vertical="top"/>
      <protection locked="0"/>
    </xf>
    <xf numFmtId="0" fontId="79" fillId="0" borderId="19" xfId="0" applyFont="1" applyBorder="1" applyAlignment="1" applyProtection="1">
      <alignment horizontal="center" vertical="top" wrapText="1"/>
      <protection locked="0"/>
    </xf>
    <xf numFmtId="0" fontId="79" fillId="0" borderId="17" xfId="0" applyFont="1" applyFill="1" applyBorder="1" applyAlignment="1" applyProtection="1">
      <alignment horizontal="center" vertical="top" wrapText="1"/>
      <protection locked="0"/>
    </xf>
    <xf numFmtId="0" fontId="82" fillId="0" borderId="10" xfId="0" applyFont="1" applyBorder="1" applyAlignment="1" applyProtection="1">
      <alignment horizontal="center" vertical="top"/>
      <protection locked="0"/>
    </xf>
    <xf numFmtId="0" fontId="82" fillId="0" borderId="49" xfId="0" applyFont="1" applyBorder="1" applyAlignment="1" applyProtection="1">
      <alignment horizontal="center" vertical="top"/>
      <protection locked="0"/>
    </xf>
    <xf numFmtId="0" fontId="82" fillId="0" borderId="11" xfId="0" applyFont="1" applyBorder="1" applyAlignment="1" applyProtection="1">
      <alignment horizontal="center" vertical="top"/>
      <protection locked="0"/>
    </xf>
    <xf numFmtId="49" fontId="82" fillId="0" borderId="16" xfId="0" applyNumberFormat="1" applyFont="1" applyBorder="1" applyAlignment="1" applyProtection="1">
      <alignment horizontal="center" vertical="top"/>
      <protection locked="0"/>
    </xf>
    <xf numFmtId="0" fontId="82" fillId="0" borderId="10" xfId="0" applyFont="1" applyFill="1" applyBorder="1" applyAlignment="1" applyProtection="1">
      <alignment horizontal="center" vertical="top"/>
      <protection locked="0"/>
    </xf>
    <xf numFmtId="0" fontId="82" fillId="0" borderId="11" xfId="0" applyFont="1" applyFill="1" applyBorder="1" applyAlignment="1" applyProtection="1">
      <alignment horizontal="center" vertical="top"/>
      <protection locked="0"/>
    </xf>
    <xf numFmtId="0" fontId="82" fillId="0" borderId="20" xfId="0" applyFont="1" applyFill="1" applyBorder="1" applyAlignment="1" applyProtection="1">
      <alignment horizontal="center" vertical="top" wrapText="1"/>
      <protection locked="0"/>
    </xf>
    <xf numFmtId="0" fontId="82" fillId="0" borderId="16" xfId="0" applyFont="1" applyFill="1" applyBorder="1" applyAlignment="1" applyProtection="1">
      <alignment horizontal="center" vertical="top" wrapText="1"/>
      <protection locked="0"/>
    </xf>
    <xf numFmtId="0" fontId="80" fillId="0" borderId="0" xfId="0" applyFont="1" applyBorder="1" applyAlignment="1">
      <alignment vertical="top"/>
    </xf>
    <xf numFmtId="0" fontId="79" fillId="0" borderId="0" xfId="0" applyFont="1" applyBorder="1" applyAlignment="1" applyProtection="1">
      <alignment horizontal="center" vertical="center" wrapText="1"/>
      <protection locked="0"/>
    </xf>
    <xf numFmtId="0" fontId="80" fillId="0" borderId="0" xfId="0" applyFont="1" applyBorder="1" applyAlignment="1" applyProtection="1">
      <alignment vertical="top"/>
      <protection locked="0"/>
    </xf>
    <xf numFmtId="0" fontId="80" fillId="0" borderId="0" xfId="0" applyFont="1" applyBorder="1" applyAlignment="1" applyProtection="1">
      <alignment horizontal="center" vertical="top"/>
      <protection locked="0"/>
    </xf>
    <xf numFmtId="0" fontId="82" fillId="0" borderId="20" xfId="0" applyFont="1" applyFill="1" applyBorder="1" applyAlignment="1" applyProtection="1">
      <alignment horizontal="center" vertical="top"/>
      <protection locked="0"/>
    </xf>
    <xf numFmtId="0" fontId="82" fillId="0" borderId="16" xfId="3" applyFont="1" applyFill="1" applyBorder="1" applyAlignment="1" applyProtection="1">
      <alignment horizontal="center" vertical="top"/>
      <protection locked="0"/>
    </xf>
    <xf numFmtId="166" fontId="79" fillId="0" borderId="0" xfId="0" applyNumberFormat="1" applyFont="1" applyAlignment="1">
      <alignment horizontal="left" vertical="top"/>
    </xf>
    <xf numFmtId="165" fontId="79" fillId="0" borderId="16" xfId="0" applyNumberFormat="1" applyFont="1" applyBorder="1" applyAlignment="1" applyProtection="1">
      <alignment horizontal="right" vertical="top"/>
      <protection locked="0"/>
    </xf>
    <xf numFmtId="0" fontId="85" fillId="4" borderId="25" xfId="1" applyFont="1" applyFill="1" applyBorder="1" applyAlignment="1" applyProtection="1">
      <alignment horizontal="center"/>
      <protection locked="0"/>
    </xf>
    <xf numFmtId="0" fontId="86" fillId="6" borderId="25" xfId="1" applyFont="1" applyFill="1" applyBorder="1" applyAlignment="1" applyProtection="1">
      <alignment horizontal="center"/>
      <protection locked="0"/>
    </xf>
    <xf numFmtId="0" fontId="84" fillId="0" borderId="56" xfId="1" applyFont="1" applyFill="1" applyBorder="1" applyAlignment="1" applyProtection="1">
      <alignment horizontal="center"/>
      <protection locked="0"/>
    </xf>
    <xf numFmtId="0" fontId="84" fillId="0" borderId="67" xfId="1" applyFont="1" applyFill="1" applyBorder="1" applyAlignment="1" applyProtection="1">
      <alignment horizontal="center"/>
      <protection locked="0"/>
    </xf>
    <xf numFmtId="0" fontId="79" fillId="0" borderId="19" xfId="0" applyFont="1" applyBorder="1" applyAlignment="1" applyProtection="1">
      <alignment horizontal="center" vertical="center" wrapText="1"/>
      <protection locked="0"/>
    </xf>
    <xf numFmtId="0" fontId="6" fillId="0" borderId="69" xfId="7" applyFont="1" applyBorder="1" applyAlignment="1">
      <alignment horizontal="center" vertical="center" wrapText="1"/>
    </xf>
    <xf numFmtId="0" fontId="84" fillId="9" borderId="17" xfId="1" applyFont="1" applyFill="1" applyBorder="1" applyAlignment="1" applyProtection="1">
      <alignment horizontal="center"/>
      <protection locked="0"/>
    </xf>
    <xf numFmtId="0" fontId="101" fillId="0" borderId="0" xfId="0" applyFont="1"/>
    <xf numFmtId="3" fontId="82" fillId="0" borderId="1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Fill="1" applyAlignment="1" applyProtection="1">
      <alignment vertical="top"/>
      <protection locked="0"/>
    </xf>
    <xf numFmtId="0" fontId="86" fillId="0" borderId="57" xfId="1" applyFont="1" applyFill="1" applyBorder="1" applyAlignment="1" applyProtection="1">
      <alignment horizontal="center"/>
    </xf>
    <xf numFmtId="0" fontId="86" fillId="0" borderId="57" xfId="1" applyFont="1" applyBorder="1" applyAlignment="1" applyProtection="1">
      <alignment horizontal="center"/>
    </xf>
    <xf numFmtId="0" fontId="86" fillId="0" borderId="57" xfId="1" applyFont="1" applyBorder="1" applyAlignment="1">
      <alignment horizontal="center"/>
    </xf>
    <xf numFmtId="0" fontId="85" fillId="0" borderId="12" xfId="1" applyFont="1" applyBorder="1" applyAlignment="1" applyProtection="1">
      <alignment horizontal="center"/>
      <protection locked="0"/>
    </xf>
    <xf numFmtId="0" fontId="84" fillId="0" borderId="8" xfId="1" applyFont="1" applyBorder="1" applyAlignment="1" applyProtection="1">
      <alignment horizontal="center"/>
      <protection locked="0"/>
    </xf>
    <xf numFmtId="0" fontId="84" fillId="7" borderId="56" xfId="1" applyFont="1" applyFill="1" applyBorder="1" applyAlignment="1" applyProtection="1">
      <alignment horizontal="center"/>
      <protection locked="0"/>
    </xf>
    <xf numFmtId="0" fontId="84" fillId="7" borderId="57" xfId="1" applyFont="1" applyFill="1" applyBorder="1" applyAlignment="1" applyProtection="1">
      <alignment horizontal="center"/>
      <protection locked="0"/>
    </xf>
    <xf numFmtId="0" fontId="84" fillId="7" borderId="49" xfId="1" applyFont="1" applyFill="1" applyBorder="1" applyAlignment="1" applyProtection="1">
      <alignment horizontal="center"/>
      <protection locked="0"/>
    </xf>
    <xf numFmtId="0" fontId="84" fillId="7" borderId="50" xfId="1" applyFont="1" applyFill="1" applyBorder="1" applyAlignment="1" applyProtection="1">
      <alignment horizontal="center"/>
      <protection locked="0"/>
    </xf>
    <xf numFmtId="0" fontId="84" fillId="7" borderId="10" xfId="1" applyFont="1" applyFill="1" applyBorder="1" applyAlignment="1" applyProtection="1">
      <alignment horizontal="center"/>
      <protection locked="0"/>
    </xf>
    <xf numFmtId="0" fontId="84" fillId="7" borderId="5" xfId="1" applyFont="1" applyFill="1" applyBorder="1" applyAlignment="1" applyProtection="1">
      <alignment horizontal="center"/>
      <protection locked="0"/>
    </xf>
    <xf numFmtId="0" fontId="84" fillId="7" borderId="42" xfId="1" applyFont="1" applyFill="1" applyBorder="1" applyAlignment="1" applyProtection="1">
      <alignment horizontal="center"/>
      <protection locked="0"/>
    </xf>
    <xf numFmtId="0" fontId="84" fillId="7" borderId="47" xfId="1" applyFont="1" applyFill="1" applyBorder="1" applyAlignment="1" applyProtection="1">
      <alignment horizontal="center"/>
      <protection locked="0"/>
    </xf>
    <xf numFmtId="0" fontId="84" fillId="7" borderId="11" xfId="1" applyFont="1" applyFill="1" applyBorder="1" applyAlignment="1" applyProtection="1">
      <alignment horizontal="center"/>
      <protection locked="0"/>
    </xf>
    <xf numFmtId="0" fontId="84" fillId="7" borderId="3" xfId="1" applyFont="1" applyFill="1" applyBorder="1" applyAlignment="1" applyProtection="1">
      <alignment horizontal="center"/>
      <protection locked="0"/>
    </xf>
    <xf numFmtId="0" fontId="92" fillId="7" borderId="8" xfId="1" applyFont="1" applyFill="1" applyBorder="1" applyAlignment="1">
      <alignment horizontal="center"/>
    </xf>
    <xf numFmtId="0" fontId="92" fillId="7" borderId="62" xfId="1" applyFont="1" applyFill="1" applyBorder="1" applyAlignment="1">
      <alignment horizontal="center"/>
    </xf>
    <xf numFmtId="0" fontId="92" fillId="7" borderId="61" xfId="1" applyFont="1" applyFill="1" applyBorder="1" applyAlignment="1">
      <alignment horizontal="center"/>
    </xf>
    <xf numFmtId="0" fontId="92" fillId="7" borderId="53" xfId="1" applyFont="1" applyFill="1" applyBorder="1" applyAlignment="1">
      <alignment horizontal="center"/>
    </xf>
    <xf numFmtId="0" fontId="92" fillId="7" borderId="55" xfId="1" applyFont="1" applyFill="1" applyBorder="1" applyAlignment="1">
      <alignment horizontal="center"/>
    </xf>
    <xf numFmtId="0" fontId="92" fillId="7" borderId="52" xfId="1" applyFont="1" applyFill="1" applyBorder="1" applyAlignment="1">
      <alignment horizontal="center"/>
    </xf>
    <xf numFmtId="0" fontId="5" fillId="0" borderId="39" xfId="7" applyFont="1" applyBorder="1" applyAlignment="1" applyProtection="1">
      <alignment horizontal="center" vertical="center" wrapText="1"/>
      <protection locked="0"/>
    </xf>
    <xf numFmtId="0" fontId="82" fillId="0" borderId="46" xfId="3" applyFont="1" applyFill="1" applyBorder="1" applyAlignment="1" applyProtection="1">
      <alignment horizontal="center" vertical="top"/>
      <protection locked="0"/>
    </xf>
    <xf numFmtId="14" fontId="4" fillId="0" borderId="69" xfId="7" applyNumberFormat="1" applyFont="1" applyBorder="1" applyAlignment="1" applyProtection="1">
      <alignment horizontal="center" vertical="center" wrapText="1"/>
      <protection locked="0"/>
    </xf>
    <xf numFmtId="0" fontId="3" fillId="0" borderId="39" xfId="7" applyFont="1" applyBorder="1" applyAlignment="1" applyProtection="1">
      <alignment horizontal="center" vertical="center"/>
      <protection locked="0"/>
    </xf>
    <xf numFmtId="0" fontId="84" fillId="5" borderId="17" xfId="1" applyFont="1" applyFill="1" applyBorder="1" applyAlignment="1" applyProtection="1">
      <alignment horizontal="center"/>
      <protection locked="0"/>
    </xf>
    <xf numFmtId="0" fontId="84" fillId="5" borderId="1" xfId="1" applyFont="1" applyFill="1" applyBorder="1" applyAlignment="1" applyProtection="1">
      <alignment horizontal="center"/>
      <protection locked="0"/>
    </xf>
    <xf numFmtId="0" fontId="84" fillId="5" borderId="16" xfId="1" applyFont="1" applyFill="1" applyBorder="1" applyAlignment="1" applyProtection="1">
      <alignment horizontal="center"/>
      <protection locked="0"/>
    </xf>
    <xf numFmtId="0" fontId="84" fillId="5" borderId="46" xfId="1" applyFont="1" applyFill="1" applyBorder="1" applyAlignment="1" applyProtection="1">
      <alignment horizontal="center"/>
      <protection locked="0"/>
    </xf>
    <xf numFmtId="0" fontId="84" fillId="5" borderId="8" xfId="1" applyFont="1" applyFill="1" applyBorder="1" applyAlignment="1" applyProtection="1">
      <alignment horizontal="center"/>
      <protection locked="0"/>
    </xf>
    <xf numFmtId="0" fontId="86" fillId="6" borderId="23" xfId="1" applyFont="1" applyFill="1" applyBorder="1" applyAlignment="1">
      <alignment horizontal="center"/>
    </xf>
    <xf numFmtId="0" fontId="84" fillId="7" borderId="18" xfId="1" applyFont="1" applyFill="1" applyBorder="1" applyAlignment="1" applyProtection="1">
      <alignment horizontal="center"/>
      <protection locked="0"/>
    </xf>
    <xf numFmtId="0" fontId="84" fillId="7" borderId="6" xfId="1" applyFont="1" applyFill="1" applyBorder="1" applyAlignment="1" applyProtection="1">
      <alignment horizontal="center"/>
      <protection locked="0"/>
    </xf>
    <xf numFmtId="0" fontId="2" fillId="0" borderId="39" xfId="7" applyFont="1" applyBorder="1" applyAlignment="1" applyProtection="1">
      <alignment horizontal="center" vertical="center" wrapText="1"/>
      <protection locked="0"/>
    </xf>
    <xf numFmtId="0" fontId="2" fillId="0" borderId="0" xfId="7" applyFont="1" applyAlignment="1" applyProtection="1">
      <alignment horizontal="center" vertical="center" wrapText="1"/>
      <protection locked="0"/>
    </xf>
    <xf numFmtId="0" fontId="84" fillId="4" borderId="6" xfId="1" applyFont="1" applyFill="1" applyBorder="1" applyAlignment="1" applyProtection="1">
      <alignment horizontal="center"/>
      <protection locked="0"/>
    </xf>
    <xf numFmtId="0" fontId="84" fillId="4" borderId="5" xfId="1" applyFont="1" applyFill="1" applyBorder="1" applyAlignment="1" applyProtection="1">
      <alignment horizontal="center"/>
      <protection locked="0"/>
    </xf>
    <xf numFmtId="0" fontId="84" fillId="4" borderId="47" xfId="1" applyFont="1" applyFill="1" applyBorder="1" applyAlignment="1" applyProtection="1">
      <alignment horizontal="center"/>
      <protection locked="0"/>
    </xf>
    <xf numFmtId="0" fontId="84" fillId="4" borderId="3" xfId="1" applyFont="1" applyFill="1" applyBorder="1" applyAlignment="1" applyProtection="1">
      <alignment horizontal="center"/>
      <protection locked="0"/>
    </xf>
    <xf numFmtId="0" fontId="84" fillId="4" borderId="50" xfId="1" applyFont="1" applyFill="1" applyBorder="1" applyAlignment="1" applyProtection="1">
      <alignment horizontal="center"/>
      <protection locked="0"/>
    </xf>
    <xf numFmtId="0" fontId="84" fillId="4" borderId="57" xfId="1" applyFont="1" applyFill="1" applyBorder="1" applyAlignment="1" applyProtection="1">
      <alignment horizontal="center"/>
      <protection locked="0"/>
    </xf>
    <xf numFmtId="0" fontId="84" fillId="4" borderId="47" xfId="1" quotePrefix="1" applyFont="1" applyFill="1" applyBorder="1" applyAlignment="1" applyProtection="1">
      <alignment horizontal="center"/>
      <protection locked="0"/>
    </xf>
    <xf numFmtId="0" fontId="84" fillId="4" borderId="17" xfId="1" applyFont="1" applyFill="1" applyBorder="1" applyAlignment="1" applyProtection="1">
      <alignment horizontal="center"/>
      <protection locked="0"/>
    </xf>
    <xf numFmtId="0" fontId="84" fillId="4" borderId="18" xfId="1" applyFont="1" applyFill="1" applyBorder="1" applyAlignment="1" applyProtection="1">
      <alignment horizontal="center"/>
      <protection locked="0"/>
    </xf>
    <xf numFmtId="0" fontId="84" fillId="4" borderId="19" xfId="1" applyFont="1" applyFill="1" applyBorder="1" applyAlignment="1" applyProtection="1">
      <alignment horizontal="center"/>
      <protection locked="0"/>
    </xf>
    <xf numFmtId="0" fontId="84" fillId="4" borderId="1" xfId="1" applyFont="1" applyFill="1" applyBorder="1" applyAlignment="1" applyProtection="1">
      <alignment horizontal="center"/>
      <protection locked="0"/>
    </xf>
    <xf numFmtId="0" fontId="84" fillId="4" borderId="10" xfId="1" applyFont="1" applyFill="1" applyBorder="1" applyAlignment="1" applyProtection="1">
      <alignment horizontal="center"/>
      <protection locked="0"/>
    </xf>
    <xf numFmtId="0" fontId="84" fillId="4" borderId="2" xfId="1" applyFont="1" applyFill="1" applyBorder="1" applyAlignment="1" applyProtection="1">
      <alignment horizontal="center"/>
      <protection locked="0"/>
    </xf>
    <xf numFmtId="0" fontId="84" fillId="4" borderId="44" xfId="1" applyFont="1" applyFill="1" applyBorder="1" applyAlignment="1" applyProtection="1">
      <alignment horizontal="center"/>
      <protection locked="0"/>
    </xf>
    <xf numFmtId="0" fontId="84" fillId="4" borderId="46" xfId="1" applyFont="1" applyFill="1" applyBorder="1" applyAlignment="1" applyProtection="1">
      <alignment horizontal="center"/>
      <protection locked="0"/>
    </xf>
    <xf numFmtId="0" fontId="84" fillId="4" borderId="42" xfId="1" applyFont="1" applyFill="1" applyBorder="1" applyAlignment="1" applyProtection="1">
      <alignment horizontal="center"/>
      <protection locked="0"/>
    </xf>
    <xf numFmtId="0" fontId="84" fillId="4" borderId="16" xfId="1" applyFont="1" applyFill="1" applyBorder="1" applyAlignment="1" applyProtection="1">
      <alignment horizontal="center"/>
      <protection locked="0"/>
    </xf>
    <xf numFmtId="0" fontId="84" fillId="4" borderId="11" xfId="1" applyFont="1" applyFill="1" applyBorder="1" applyAlignment="1" applyProtection="1">
      <alignment horizontal="center"/>
      <protection locked="0"/>
    </xf>
    <xf numFmtId="0" fontId="84" fillId="4" borderId="20" xfId="1" applyFont="1" applyFill="1" applyBorder="1" applyAlignment="1" applyProtection="1">
      <alignment horizontal="center"/>
      <protection locked="0"/>
    </xf>
    <xf numFmtId="0" fontId="84" fillId="4" borderId="9" xfId="1" applyFont="1" applyFill="1" applyBorder="1" applyAlignment="1" applyProtection="1">
      <alignment horizontal="center"/>
      <protection locked="0"/>
    </xf>
    <xf numFmtId="0" fontId="84" fillId="4" borderId="8" xfId="1" applyFont="1" applyFill="1" applyBorder="1" applyAlignment="1" applyProtection="1">
      <alignment horizontal="center"/>
      <protection locked="0"/>
    </xf>
    <xf numFmtId="0" fontId="84" fillId="4" borderId="49" xfId="1" applyFont="1" applyFill="1" applyBorder="1" applyAlignment="1" applyProtection="1">
      <alignment horizontal="center"/>
      <protection locked="0"/>
    </xf>
    <xf numFmtId="0" fontId="84" fillId="4" borderId="67" xfId="1" applyFont="1" applyFill="1" applyBorder="1" applyAlignment="1" applyProtection="1">
      <alignment horizontal="center"/>
      <protection locked="0"/>
    </xf>
    <xf numFmtId="0" fontId="84" fillId="4" borderId="56" xfId="1" applyFont="1" applyFill="1" applyBorder="1" applyAlignment="1" applyProtection="1">
      <alignment horizontal="center"/>
      <protection locked="0"/>
    </xf>
    <xf numFmtId="0" fontId="84" fillId="4" borderId="48" xfId="1" applyFont="1" applyFill="1" applyBorder="1" applyAlignment="1" applyProtection="1">
      <alignment horizontal="center"/>
      <protection locked="0"/>
    </xf>
    <xf numFmtId="0" fontId="84" fillId="4" borderId="62" xfId="1" applyFont="1" applyFill="1" applyBorder="1" applyAlignment="1" applyProtection="1">
      <alignment horizontal="center"/>
      <protection locked="0"/>
    </xf>
    <xf numFmtId="0" fontId="84" fillId="4" borderId="61" xfId="1" applyFont="1" applyFill="1" applyBorder="1" applyAlignment="1" applyProtection="1">
      <alignment horizontal="center"/>
      <protection locked="0"/>
    </xf>
    <xf numFmtId="0" fontId="84" fillId="4" borderId="21" xfId="1" applyFont="1" applyFill="1" applyBorder="1" applyAlignment="1" applyProtection="1">
      <alignment horizontal="center"/>
      <protection locked="0"/>
    </xf>
    <xf numFmtId="0" fontId="82" fillId="5" borderId="1" xfId="0" applyFont="1" applyFill="1" applyBorder="1" applyAlignment="1" applyProtection="1">
      <alignment horizontal="center" vertical="top"/>
      <protection locked="0"/>
    </xf>
    <xf numFmtId="0" fontId="103" fillId="0" borderId="1" xfId="0" applyFont="1" applyBorder="1" applyAlignment="1">
      <alignment horizontal="center" vertical="center" wrapText="1"/>
    </xf>
    <xf numFmtId="0" fontId="0" fillId="10" borderId="0" xfId="0" applyFill="1"/>
    <xf numFmtId="0" fontId="0" fillId="12" borderId="0" xfId="0" applyFill="1"/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/>
    <xf numFmtId="0" fontId="84" fillId="13" borderId="18" xfId="1" applyFont="1" applyFill="1" applyBorder="1" applyAlignment="1" applyProtection="1">
      <alignment horizontal="center"/>
      <protection locked="0"/>
    </xf>
    <xf numFmtId="0" fontId="84" fillId="13" borderId="10" xfId="1" applyFont="1" applyFill="1" applyBorder="1" applyAlignment="1" applyProtection="1">
      <alignment horizontal="center"/>
      <protection locked="0"/>
    </xf>
    <xf numFmtId="0" fontId="84" fillId="13" borderId="11" xfId="1" applyFont="1" applyFill="1" applyBorder="1" applyAlignment="1" applyProtection="1">
      <alignment horizontal="center"/>
      <protection locked="0"/>
    </xf>
    <xf numFmtId="0" fontId="84" fillId="13" borderId="42" xfId="1" applyFont="1" applyFill="1" applyBorder="1" applyAlignment="1" applyProtection="1">
      <alignment horizontal="center"/>
      <protection locked="0"/>
    </xf>
    <xf numFmtId="0" fontId="84" fillId="13" borderId="49" xfId="1" applyFont="1" applyFill="1" applyBorder="1" applyAlignment="1" applyProtection="1">
      <alignment horizontal="center"/>
      <protection locked="0"/>
    </xf>
    <xf numFmtId="0" fontId="84" fillId="5" borderId="6" xfId="1" applyFont="1" applyFill="1" applyBorder="1" applyAlignment="1" applyProtection="1">
      <alignment horizontal="center"/>
      <protection locked="0"/>
    </xf>
    <xf numFmtId="0" fontId="84" fillId="5" borderId="5" xfId="1" applyFont="1" applyFill="1" applyBorder="1" applyAlignment="1" applyProtection="1">
      <alignment horizontal="center"/>
      <protection locked="0"/>
    </xf>
    <xf numFmtId="0" fontId="84" fillId="5" borderId="3" xfId="1" applyFont="1" applyFill="1" applyBorder="1" applyAlignment="1" applyProtection="1">
      <alignment horizontal="center"/>
      <protection locked="0"/>
    </xf>
    <xf numFmtId="0" fontId="84" fillId="5" borderId="47" xfId="1" applyFont="1" applyFill="1" applyBorder="1" applyAlignment="1" applyProtection="1">
      <alignment horizontal="center"/>
      <protection locked="0"/>
    </xf>
    <xf numFmtId="0" fontId="84" fillId="5" borderId="50" xfId="1" applyFont="1" applyFill="1" applyBorder="1" applyAlignment="1" applyProtection="1">
      <alignment horizontal="center"/>
      <protection locked="0"/>
    </xf>
    <xf numFmtId="0" fontId="81" fillId="0" borderId="0" xfId="0" applyFont="1" applyAlignment="1" applyProtection="1">
      <alignment horizontal="center" vertical="top"/>
      <protection locked="0"/>
    </xf>
    <xf numFmtId="0" fontId="79" fillId="4" borderId="0" xfId="0" applyFont="1" applyFill="1" applyBorder="1" applyAlignment="1" applyProtection="1">
      <alignment horizontal="left" vertical="top" wrapText="1"/>
      <protection locked="0"/>
    </xf>
    <xf numFmtId="0" fontId="82" fillId="0" borderId="0" xfId="0" applyFont="1" applyBorder="1" applyAlignment="1" applyProtection="1">
      <alignment horizontal="left" vertical="top"/>
      <protection locked="0"/>
    </xf>
    <xf numFmtId="0" fontId="82" fillId="0" borderId="0" xfId="0" applyFont="1" applyFill="1" applyBorder="1" applyAlignment="1" applyProtection="1">
      <alignment horizontal="left" vertical="top"/>
      <protection locked="0"/>
    </xf>
    <xf numFmtId="0" fontId="83" fillId="4" borderId="0" xfId="0" applyFont="1" applyFill="1" applyBorder="1" applyAlignment="1" applyProtection="1">
      <alignment horizontal="center" wrapText="1"/>
      <protection locked="0"/>
    </xf>
    <xf numFmtId="0" fontId="80" fillId="4" borderId="0" xfId="0" applyFont="1" applyFill="1" applyBorder="1" applyAlignment="1">
      <alignment horizontal="centerContinuous"/>
    </xf>
    <xf numFmtId="0" fontId="82" fillId="4" borderId="10" xfId="0" applyFont="1" applyFill="1" applyBorder="1" applyAlignment="1" applyProtection="1">
      <alignment horizontal="center" vertical="top"/>
    </xf>
    <xf numFmtId="0" fontId="79" fillId="0" borderId="74" xfId="0" applyFont="1" applyBorder="1" applyAlignment="1" applyProtection="1">
      <alignment horizontal="center" vertical="top" wrapText="1"/>
      <protection locked="0"/>
    </xf>
    <xf numFmtId="0" fontId="82" fillId="4" borderId="75" xfId="0" applyFont="1" applyFill="1" applyBorder="1" applyAlignment="1" applyProtection="1">
      <alignment horizontal="center" vertical="top"/>
    </xf>
    <xf numFmtId="0" fontId="82" fillId="4" borderId="76" xfId="0" applyFont="1" applyFill="1" applyBorder="1" applyAlignment="1" applyProtection="1">
      <alignment horizontal="center" vertical="top"/>
    </xf>
    <xf numFmtId="0" fontId="82" fillId="4" borderId="10" xfId="0" applyFont="1" applyFill="1" applyBorder="1" applyAlignment="1">
      <alignment horizontal="center" vertical="top"/>
    </xf>
    <xf numFmtId="0" fontId="79" fillId="0" borderId="13" xfId="0" applyFont="1" applyBorder="1" applyAlignment="1" applyProtection="1">
      <alignment horizontal="center" vertical="top" wrapText="1"/>
      <protection locked="0"/>
    </xf>
    <xf numFmtId="0" fontId="82" fillId="4" borderId="12" xfId="0" applyFont="1" applyFill="1" applyBorder="1" applyAlignment="1" applyProtection="1">
      <alignment horizontal="center" vertical="top"/>
      <protection locked="0"/>
    </xf>
    <xf numFmtId="0" fontId="82" fillId="4" borderId="12" xfId="0" applyFont="1" applyFill="1" applyBorder="1" applyAlignment="1" applyProtection="1">
      <alignment horizontal="center" vertical="top" wrapText="1"/>
      <protection locked="0"/>
    </xf>
    <xf numFmtId="0" fontId="82" fillId="4" borderId="60" xfId="0" applyFont="1" applyFill="1" applyBorder="1" applyAlignment="1" applyProtection="1">
      <alignment horizontal="center" vertical="top"/>
      <protection locked="0"/>
    </xf>
    <xf numFmtId="0" fontId="82" fillId="4" borderId="29" xfId="0" applyFont="1" applyFill="1" applyBorder="1" applyAlignment="1" applyProtection="1">
      <alignment horizontal="center" vertical="top"/>
      <protection locked="0"/>
    </xf>
    <xf numFmtId="0" fontId="79" fillId="0" borderId="77" xfId="0" applyFont="1" applyBorder="1" applyAlignment="1" applyProtection="1">
      <alignment horizontal="center" vertical="top" wrapText="1"/>
      <protection locked="0"/>
    </xf>
    <xf numFmtId="0" fontId="79" fillId="0" borderId="19" xfId="0" applyFont="1" applyFill="1" applyBorder="1" applyAlignment="1" applyProtection="1">
      <alignment horizontal="center" vertical="top" wrapText="1"/>
      <protection locked="0"/>
    </xf>
    <xf numFmtId="0" fontId="82" fillId="4" borderId="11" xfId="0" applyFont="1" applyFill="1" applyBorder="1" applyAlignment="1" applyProtection="1">
      <alignment horizontal="center" vertical="top"/>
    </xf>
    <xf numFmtId="0" fontId="82" fillId="4" borderId="11" xfId="0" applyFont="1" applyFill="1" applyBorder="1" applyAlignment="1">
      <alignment horizontal="center" vertical="top"/>
    </xf>
    <xf numFmtId="0" fontId="82" fillId="4" borderId="5" xfId="0" applyFont="1" applyFill="1" applyBorder="1" applyAlignment="1">
      <alignment horizontal="center" vertical="top"/>
    </xf>
    <xf numFmtId="0" fontId="82" fillId="4" borderId="3" xfId="0" applyFont="1" applyFill="1" applyBorder="1" applyAlignment="1">
      <alignment horizontal="center" vertical="top"/>
    </xf>
    <xf numFmtId="0" fontId="82" fillId="4" borderId="5" xfId="0" applyFont="1" applyFill="1" applyBorder="1" applyAlignment="1" applyProtection="1">
      <alignment horizontal="center" vertical="top"/>
      <protection locked="0"/>
    </xf>
    <xf numFmtId="0" fontId="82" fillId="4" borderId="5" xfId="0" applyFont="1" applyFill="1" applyBorder="1" applyAlignment="1" applyProtection="1">
      <alignment horizontal="center" vertical="top" wrapText="1"/>
      <protection locked="0"/>
    </xf>
    <xf numFmtId="0" fontId="82" fillId="4" borderId="3" xfId="0" applyFont="1" applyFill="1" applyBorder="1" applyAlignment="1" applyProtection="1">
      <alignment horizontal="center" vertical="top"/>
      <protection locked="0"/>
    </xf>
    <xf numFmtId="0" fontId="82" fillId="4" borderId="5" xfId="0" applyFont="1" applyFill="1" applyBorder="1" applyAlignment="1" applyProtection="1">
      <alignment horizontal="center" vertical="top"/>
    </xf>
    <xf numFmtId="0" fontId="82" fillId="4" borderId="3" xfId="0" applyFont="1" applyFill="1" applyBorder="1" applyAlignment="1" applyProtection="1">
      <alignment horizontal="center" vertical="top"/>
    </xf>
    <xf numFmtId="0" fontId="79" fillId="0" borderId="19" xfId="0" applyFont="1" applyBorder="1" applyAlignment="1" applyProtection="1">
      <alignment horizontal="center" vertical="center" wrapText="1"/>
      <protection locked="0"/>
    </xf>
    <xf numFmtId="0" fontId="82" fillId="4" borderId="10" xfId="0" applyFont="1" applyFill="1" applyBorder="1" applyAlignment="1" applyProtection="1">
      <alignment horizontal="center" vertical="top" wrapText="1"/>
    </xf>
    <xf numFmtId="0" fontId="82" fillId="5" borderId="2" xfId="0" applyFont="1" applyFill="1" applyBorder="1" applyAlignment="1" applyProtection="1">
      <alignment horizontal="center" vertical="top"/>
      <protection locked="0"/>
    </xf>
    <xf numFmtId="0" fontId="80" fillId="0" borderId="0" xfId="0" applyFont="1" applyFill="1" applyAlignment="1">
      <alignment vertical="top"/>
    </xf>
    <xf numFmtId="0" fontId="80" fillId="0" borderId="0" xfId="0" applyFont="1" applyFill="1" applyAlignment="1">
      <alignment horizontal="center" vertical="top"/>
    </xf>
    <xf numFmtId="0" fontId="82" fillId="4" borderId="10" xfId="0" applyFont="1" applyFill="1" applyBorder="1" applyAlignment="1" applyProtection="1">
      <alignment horizontal="center" vertical="top"/>
      <protection hidden="1"/>
    </xf>
    <xf numFmtId="0" fontId="87" fillId="0" borderId="0" xfId="2" applyAlignment="1">
      <alignment vertical="top"/>
    </xf>
    <xf numFmtId="14" fontId="0" fillId="0" borderId="0" xfId="0" applyNumberFormat="1"/>
    <xf numFmtId="14" fontId="0" fillId="0" borderId="0" xfId="0" applyNumberFormat="1" applyAlignment="1">
      <alignment vertical="top"/>
    </xf>
    <xf numFmtId="0" fontId="0" fillId="0" borderId="0" xfId="0" applyNumberFormat="1"/>
    <xf numFmtId="0" fontId="0" fillId="0" borderId="28" xfId="0" applyBorder="1" applyAlignment="1">
      <alignment vertical="top"/>
    </xf>
    <xf numFmtId="14" fontId="0" fillId="0" borderId="28" xfId="0" applyNumberFormat="1" applyBorder="1" applyAlignment="1">
      <alignment vertical="top"/>
    </xf>
    <xf numFmtId="0" fontId="0" fillId="0" borderId="0" xfId="0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27" xfId="0" applyBorder="1" applyAlignment="1">
      <alignment vertical="top"/>
    </xf>
    <xf numFmtId="14" fontId="0" fillId="0" borderId="27" xfId="0" applyNumberFormat="1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32" xfId="0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32" xfId="0" applyBorder="1"/>
    <xf numFmtId="0" fontId="0" fillId="0" borderId="37" xfId="0" applyBorder="1"/>
    <xf numFmtId="0" fontId="0" fillId="0" borderId="78" xfId="0" applyBorder="1" applyAlignment="1">
      <alignment vertical="top"/>
    </xf>
    <xf numFmtId="0" fontId="0" fillId="0" borderId="60" xfId="0" applyBorder="1" applyAlignment="1">
      <alignment vertical="top"/>
    </xf>
    <xf numFmtId="14" fontId="0" fillId="0" borderId="60" xfId="0" applyNumberFormat="1" applyBorder="1" applyAlignment="1">
      <alignment vertical="top"/>
    </xf>
    <xf numFmtId="0" fontId="0" fillId="0" borderId="79" xfId="0" applyBorder="1" applyAlignment="1">
      <alignment vertical="top"/>
    </xf>
    <xf numFmtId="0" fontId="85" fillId="4" borderId="23" xfId="1" applyFont="1" applyFill="1" applyBorder="1" applyAlignment="1">
      <alignment horizontal="center"/>
    </xf>
    <xf numFmtId="0" fontId="85" fillId="4" borderId="24" xfId="1" applyFont="1" applyFill="1" applyBorder="1" applyAlignment="1">
      <alignment horizontal="center"/>
    </xf>
    <xf numFmtId="0" fontId="85" fillId="4" borderId="45" xfId="1" applyFont="1" applyFill="1" applyBorder="1" applyAlignment="1">
      <alignment horizontal="center"/>
    </xf>
    <xf numFmtId="0" fontId="85" fillId="4" borderId="41" xfId="1" applyFont="1" applyFill="1" applyBorder="1" applyAlignment="1">
      <alignment horizontal="center"/>
    </xf>
    <xf numFmtId="0" fontId="85" fillId="4" borderId="0" xfId="1" applyFont="1" applyFill="1" applyAlignment="1" applyProtection="1">
      <alignment horizontal="center"/>
      <protection locked="0"/>
    </xf>
    <xf numFmtId="0" fontId="85" fillId="0" borderId="0" xfId="1" applyFont="1" applyAlignment="1" applyProtection="1">
      <alignment horizontal="center"/>
      <protection locked="0"/>
    </xf>
    <xf numFmtId="164" fontId="82" fillId="5" borderId="2" xfId="0" applyNumberFormat="1" applyFont="1" applyFill="1" applyBorder="1" applyAlignment="1" applyProtection="1">
      <alignment horizontal="center" vertical="top" wrapText="1"/>
      <protection locked="0"/>
    </xf>
    <xf numFmtId="0" fontId="82" fillId="5" borderId="1" xfId="3" applyFont="1" applyFill="1" applyBorder="1" applyAlignment="1" applyProtection="1">
      <alignment horizontal="center" vertical="top"/>
      <protection locked="0"/>
    </xf>
    <xf numFmtId="0" fontId="82" fillId="0" borderId="1" xfId="3" applyFont="1" applyBorder="1" applyAlignment="1" applyProtection="1">
      <alignment horizontal="center" vertical="top"/>
      <protection locked="0"/>
    </xf>
    <xf numFmtId="0" fontId="82" fillId="0" borderId="2" xfId="0" applyFont="1" applyBorder="1" applyAlignment="1" applyProtection="1">
      <alignment horizontal="center" vertical="top" wrapText="1"/>
      <protection locked="0"/>
    </xf>
    <xf numFmtId="0" fontId="84" fillId="0" borderId="17" xfId="1" applyFont="1" applyBorder="1" applyAlignment="1" applyProtection="1">
      <alignment horizontal="center"/>
      <protection locked="0"/>
    </xf>
    <xf numFmtId="0" fontId="82" fillId="0" borderId="0" xfId="0" applyFont="1" applyAlignment="1">
      <alignment horizontal="center"/>
    </xf>
    <xf numFmtId="0" fontId="0" fillId="0" borderId="50" xfId="0" applyBorder="1" applyAlignment="1" applyProtection="1">
      <alignment vertical="top"/>
      <protection locked="0"/>
    </xf>
    <xf numFmtId="0" fontId="82" fillId="5" borderId="46" xfId="3" applyFont="1" applyFill="1" applyBorder="1" applyAlignment="1" applyProtection="1">
      <alignment horizontal="center" vertical="top"/>
      <protection locked="0"/>
    </xf>
    <xf numFmtId="0" fontId="0" fillId="5" borderId="0" xfId="0" applyFill="1" applyProtection="1">
      <protection locked="0"/>
    </xf>
    <xf numFmtId="0" fontId="82" fillId="0" borderId="0" xfId="0" applyFont="1" applyAlignment="1" applyProtection="1">
      <alignment horizontal="center"/>
      <protection locked="0"/>
    </xf>
    <xf numFmtId="0" fontId="84" fillId="13" borderId="17" xfId="1" applyFont="1" applyFill="1" applyBorder="1" applyAlignment="1" applyProtection="1">
      <alignment horizontal="center"/>
      <protection locked="0"/>
    </xf>
    <xf numFmtId="0" fontId="84" fillId="13" borderId="1" xfId="1" applyFont="1" applyFill="1" applyBorder="1" applyAlignment="1" applyProtection="1">
      <alignment horizontal="center"/>
      <protection locked="0"/>
    </xf>
    <xf numFmtId="0" fontId="84" fillId="13" borderId="46" xfId="1" applyFont="1" applyFill="1" applyBorder="1" applyAlignment="1" applyProtection="1">
      <alignment horizontal="center"/>
      <protection locked="0"/>
    </xf>
    <xf numFmtId="0" fontId="84" fillId="13" borderId="16" xfId="1" applyFont="1" applyFill="1" applyBorder="1" applyAlignment="1" applyProtection="1">
      <alignment horizontal="center"/>
      <protection locked="0"/>
    </xf>
    <xf numFmtId="0" fontId="84" fillId="13" borderId="8" xfId="1" applyFont="1" applyFill="1" applyBorder="1" applyAlignment="1" applyProtection="1">
      <alignment horizontal="center"/>
      <protection locked="0"/>
    </xf>
    <xf numFmtId="0" fontId="84" fillId="13" borderId="67" xfId="1" applyFont="1" applyFill="1" applyBorder="1" applyAlignment="1" applyProtection="1">
      <alignment horizontal="center"/>
      <protection locked="0"/>
    </xf>
    <xf numFmtId="164" fontId="82" fillId="0" borderId="2" xfId="0" applyNumberFormat="1" applyFont="1" applyBorder="1" applyAlignment="1" applyProtection="1">
      <alignment horizontal="center" vertical="top" wrapText="1"/>
      <protection locked="0"/>
    </xf>
    <xf numFmtId="0" fontId="102" fillId="0" borderId="0" xfId="2" applyFont="1" applyAlignment="1">
      <alignment horizontal="center" vertical="center"/>
    </xf>
    <xf numFmtId="0" fontId="82" fillId="0" borderId="2" xfId="3" applyFont="1" applyBorder="1" applyAlignment="1">
      <alignment horizontal="center"/>
    </xf>
    <xf numFmtId="0" fontId="82" fillId="0" borderId="12" xfId="3" applyFont="1" applyBorder="1" applyAlignment="1">
      <alignment horizontal="center"/>
    </xf>
    <xf numFmtId="0" fontId="82" fillId="0" borderId="9" xfId="3" applyFont="1" applyBorder="1" applyAlignment="1">
      <alignment horizontal="center"/>
    </xf>
    <xf numFmtId="0" fontId="7" fillId="7" borderId="38" xfId="1" applyFont="1" applyFill="1" applyBorder="1" applyAlignment="1">
      <alignment horizontal="center"/>
    </xf>
    <xf numFmtId="0" fontId="78" fillId="7" borderId="40" xfId="1" applyFill="1" applyBorder="1" applyAlignment="1">
      <alignment horizontal="center"/>
    </xf>
    <xf numFmtId="16" fontId="91" fillId="2" borderId="7" xfId="1" applyNumberFormat="1" applyFont="1" applyFill="1" applyBorder="1" applyAlignment="1">
      <alignment horizontal="center"/>
    </xf>
    <xf numFmtId="0" fontId="91" fillId="2" borderId="13" xfId="1" applyFont="1" applyFill="1" applyBorder="1" applyAlignment="1">
      <alignment horizontal="center"/>
    </xf>
    <xf numFmtId="0" fontId="91" fillId="2" borderId="14" xfId="1" applyFont="1" applyFill="1" applyBorder="1" applyAlignment="1">
      <alignment horizontal="center"/>
    </xf>
    <xf numFmtId="16" fontId="91" fillId="7" borderId="18" xfId="1" applyNumberFormat="1" applyFont="1" applyFill="1" applyBorder="1" applyAlignment="1">
      <alignment horizontal="center"/>
    </xf>
    <xf numFmtId="16" fontId="91" fillId="7" borderId="6" xfId="1" applyNumberFormat="1" applyFont="1" applyFill="1" applyBorder="1" applyAlignment="1">
      <alignment horizontal="center"/>
    </xf>
    <xf numFmtId="0" fontId="91" fillId="4" borderId="23" xfId="1" applyFont="1" applyFill="1" applyBorder="1" applyAlignment="1">
      <alignment horizontal="center" vertical="center"/>
    </xf>
    <xf numFmtId="0" fontId="91" fillId="4" borderId="24" xfId="1" applyFont="1" applyFill="1" applyBorder="1" applyAlignment="1">
      <alignment horizontal="center" vertical="center"/>
    </xf>
    <xf numFmtId="0" fontId="91" fillId="4" borderId="41" xfId="1" applyFont="1" applyFill="1" applyBorder="1" applyAlignment="1">
      <alignment horizontal="center" vertical="center"/>
    </xf>
    <xf numFmtId="0" fontId="86" fillId="6" borderId="30" xfId="1" applyFont="1" applyFill="1" applyBorder="1" applyAlignment="1">
      <alignment horizontal="center" wrapText="1"/>
    </xf>
    <xf numFmtId="0" fontId="86" fillId="6" borderId="31" xfId="1" applyFont="1" applyFill="1" applyBorder="1" applyAlignment="1">
      <alignment horizontal="center" wrapText="1"/>
    </xf>
    <xf numFmtId="0" fontId="86" fillId="6" borderId="34" xfId="1" applyFont="1" applyFill="1" applyBorder="1" applyAlignment="1">
      <alignment horizontal="center" wrapText="1"/>
    </xf>
    <xf numFmtId="0" fontId="86" fillId="6" borderId="35" xfId="1" applyFont="1" applyFill="1" applyBorder="1" applyAlignment="1">
      <alignment horizontal="center" wrapText="1"/>
    </xf>
    <xf numFmtId="0" fontId="91" fillId="5" borderId="12" xfId="1" applyFont="1" applyFill="1" applyBorder="1" applyAlignment="1">
      <alignment horizontal="center"/>
    </xf>
    <xf numFmtId="0" fontId="91" fillId="2" borderId="4" xfId="1" applyFont="1" applyFill="1" applyBorder="1" applyAlignment="1">
      <alignment horizontal="center"/>
    </xf>
    <xf numFmtId="0" fontId="91" fillId="2" borderId="12" xfId="1" applyFont="1" applyFill="1" applyBorder="1" applyAlignment="1">
      <alignment horizontal="center"/>
    </xf>
    <xf numFmtId="0" fontId="91" fillId="2" borderId="15" xfId="1" applyFont="1" applyFill="1" applyBorder="1" applyAlignment="1">
      <alignment horizontal="center"/>
    </xf>
    <xf numFmtId="0" fontId="91" fillId="7" borderId="10" xfId="1" applyFont="1" applyFill="1" applyBorder="1" applyAlignment="1">
      <alignment horizontal="center"/>
    </xf>
    <xf numFmtId="0" fontId="91" fillId="7" borderId="5" xfId="1" applyFont="1" applyFill="1" applyBorder="1" applyAlignment="1">
      <alignment horizontal="center"/>
    </xf>
    <xf numFmtId="16" fontId="91" fillId="4" borderId="7" xfId="1" applyNumberFormat="1" applyFont="1" applyFill="1" applyBorder="1" applyAlignment="1" applyProtection="1">
      <alignment horizontal="center"/>
      <protection locked="0"/>
    </xf>
    <xf numFmtId="0" fontId="91" fillId="4" borderId="13" xfId="1" applyFont="1" applyFill="1" applyBorder="1" applyAlignment="1" applyProtection="1">
      <alignment horizontal="center"/>
      <protection locked="0"/>
    </xf>
    <xf numFmtId="0" fontId="91" fillId="4" borderId="14" xfId="1" applyFont="1" applyFill="1" applyBorder="1" applyAlignment="1" applyProtection="1">
      <alignment horizontal="center"/>
      <protection locked="0"/>
    </xf>
    <xf numFmtId="16" fontId="91" fillId="4" borderId="13" xfId="1" applyNumberFormat="1" applyFont="1" applyFill="1" applyBorder="1" applyAlignment="1">
      <alignment horizontal="center"/>
    </xf>
    <xf numFmtId="0" fontId="91" fillId="4" borderId="13" xfId="1" applyFont="1" applyFill="1" applyBorder="1" applyAlignment="1">
      <alignment horizontal="center"/>
    </xf>
    <xf numFmtId="16" fontId="91" fillId="4" borderId="7" xfId="1" applyNumberFormat="1" applyFont="1" applyFill="1" applyBorder="1" applyAlignment="1">
      <alignment horizontal="center"/>
    </xf>
    <xf numFmtId="0" fontId="91" fillId="4" borderId="14" xfId="1" applyFont="1" applyFill="1" applyBorder="1" applyAlignment="1">
      <alignment horizontal="center"/>
    </xf>
    <xf numFmtId="0" fontId="37" fillId="4" borderId="32" xfId="1" applyFont="1" applyFill="1" applyBorder="1" applyAlignment="1">
      <alignment horizontal="center" vertical="top" wrapText="1"/>
    </xf>
    <xf numFmtId="0" fontId="37" fillId="4" borderId="0" xfId="1" applyFont="1" applyFill="1" applyBorder="1" applyAlignment="1">
      <alignment horizontal="center" vertical="top" wrapText="1"/>
    </xf>
    <xf numFmtId="0" fontId="91" fillId="4" borderId="22" xfId="1" applyFont="1" applyFill="1" applyBorder="1" applyAlignment="1">
      <alignment horizontal="center" vertical="center"/>
    </xf>
    <xf numFmtId="0" fontId="91" fillId="4" borderId="25" xfId="1" applyFont="1" applyFill="1" applyBorder="1" applyAlignment="1">
      <alignment horizontal="center" vertical="center"/>
    </xf>
    <xf numFmtId="0" fontId="91" fillId="4" borderId="26" xfId="1" applyFont="1" applyFill="1" applyBorder="1" applyAlignment="1">
      <alignment horizontal="center" vertical="center"/>
    </xf>
    <xf numFmtId="0" fontId="91" fillId="4" borderId="22" xfId="1" applyFont="1" applyFill="1" applyBorder="1" applyAlignment="1">
      <alignment horizontal="center" vertical="center" wrapText="1"/>
    </xf>
    <xf numFmtId="0" fontId="91" fillId="4" borderId="25" xfId="1" applyFont="1" applyFill="1" applyBorder="1" applyAlignment="1">
      <alignment horizontal="center" vertical="center" wrapText="1"/>
    </xf>
    <xf numFmtId="0" fontId="91" fillId="4" borderId="26" xfId="1" applyFont="1" applyFill="1" applyBorder="1" applyAlignment="1">
      <alignment horizontal="center" vertical="center" wrapText="1"/>
    </xf>
    <xf numFmtId="0" fontId="92" fillId="4" borderId="38" xfId="1" applyFont="1" applyFill="1" applyBorder="1" applyAlignment="1">
      <alignment horizontal="right" vertical="center"/>
    </xf>
    <xf numFmtId="0" fontId="92" fillId="4" borderId="39" xfId="1" applyFont="1" applyFill="1" applyBorder="1" applyAlignment="1">
      <alignment horizontal="right" vertical="center"/>
    </xf>
    <xf numFmtId="0" fontId="92" fillId="4" borderId="40" xfId="1" applyFont="1" applyFill="1" applyBorder="1" applyAlignment="1">
      <alignment horizontal="right" vertical="center"/>
    </xf>
    <xf numFmtId="16" fontId="91" fillId="5" borderId="13" xfId="1" applyNumberFormat="1" applyFont="1" applyFill="1" applyBorder="1" applyAlignment="1">
      <alignment horizontal="center"/>
    </xf>
    <xf numFmtId="0" fontId="91" fillId="5" borderId="13" xfId="1" applyFont="1" applyFill="1" applyBorder="1" applyAlignment="1">
      <alignment horizontal="center"/>
    </xf>
    <xf numFmtId="0" fontId="91" fillId="4" borderId="4" xfId="1" applyFont="1" applyFill="1" applyBorder="1" applyAlignment="1">
      <alignment horizontal="center"/>
    </xf>
    <xf numFmtId="0" fontId="91" fillId="4" borderId="12" xfId="1" applyFont="1" applyFill="1" applyBorder="1" applyAlignment="1">
      <alignment horizontal="center"/>
    </xf>
    <xf numFmtId="0" fontId="91" fillId="4" borderId="15" xfId="1" applyFont="1" applyFill="1" applyBorder="1" applyAlignment="1">
      <alignment horizontal="center"/>
    </xf>
    <xf numFmtId="0" fontId="82" fillId="0" borderId="2" xfId="0" applyFont="1" applyBorder="1" applyAlignment="1" applyProtection="1">
      <alignment horizontal="left" vertical="top"/>
      <protection locked="0"/>
    </xf>
    <xf numFmtId="0" fontId="82" fillId="0" borderId="15" xfId="0" applyFont="1" applyBorder="1" applyAlignment="1" applyProtection="1">
      <alignment horizontal="left" vertical="top"/>
      <protection locked="0"/>
    </xf>
    <xf numFmtId="0" fontId="81" fillId="0" borderId="0" xfId="0" applyFont="1" applyAlignment="1" applyProtection="1">
      <alignment horizontal="center" vertical="top"/>
      <protection locked="0"/>
    </xf>
    <xf numFmtId="0" fontId="79" fillId="4" borderId="20" xfId="0" applyFont="1" applyFill="1" applyBorder="1" applyAlignment="1" applyProtection="1">
      <alignment horizontal="left" vertical="top" wrapText="1"/>
      <protection locked="0"/>
    </xf>
    <xf numFmtId="0" fontId="79" fillId="4" borderId="29" xfId="0" applyFont="1" applyFill="1" applyBorder="1" applyAlignment="1" applyProtection="1">
      <alignment horizontal="left" vertical="top" wrapText="1"/>
      <protection locked="0"/>
    </xf>
    <xf numFmtId="0" fontId="79" fillId="4" borderId="21" xfId="0" applyFont="1" applyFill="1" applyBorder="1" applyAlignment="1" applyProtection="1">
      <alignment horizontal="left" vertical="top" wrapText="1"/>
      <protection locked="0"/>
    </xf>
    <xf numFmtId="0" fontId="79" fillId="0" borderId="44" xfId="0" applyFont="1" applyBorder="1" applyAlignment="1" applyProtection="1">
      <alignment horizontal="center" vertical="center" wrapText="1"/>
      <protection locked="0"/>
    </xf>
    <xf numFmtId="0" fontId="79" fillId="0" borderId="14" xfId="0" applyFont="1" applyBorder="1" applyAlignment="1" applyProtection="1">
      <alignment horizontal="center" vertical="center" wrapText="1"/>
      <protection locked="0"/>
    </xf>
    <xf numFmtId="0" fontId="82" fillId="0" borderId="2" xfId="0" applyFont="1" applyFill="1" applyBorder="1" applyAlignment="1" applyProtection="1">
      <alignment horizontal="left" vertical="top"/>
      <protection locked="0"/>
    </xf>
    <xf numFmtId="0" fontId="82" fillId="0" borderId="15" xfId="0" applyFont="1" applyFill="1" applyBorder="1" applyAlignment="1" applyProtection="1">
      <alignment horizontal="left" vertical="top"/>
      <protection locked="0"/>
    </xf>
    <xf numFmtId="0" fontId="82" fillId="0" borderId="1" xfId="0" applyFont="1" applyFill="1" applyBorder="1" applyAlignment="1" applyProtection="1">
      <alignment horizontal="left" vertical="top"/>
      <protection locked="0"/>
    </xf>
    <xf numFmtId="0" fontId="82" fillId="0" borderId="5" xfId="0" applyFont="1" applyFill="1" applyBorder="1" applyAlignment="1" applyProtection="1">
      <alignment horizontal="left" vertical="top"/>
      <protection locked="0"/>
    </xf>
    <xf numFmtId="0" fontId="82" fillId="0" borderId="20" xfId="0" applyFont="1" applyFill="1" applyBorder="1" applyAlignment="1" applyProtection="1">
      <alignment horizontal="left" vertical="top"/>
      <protection locked="0"/>
    </xf>
    <xf numFmtId="0" fontId="82" fillId="0" borderId="73" xfId="0" applyFont="1" applyFill="1" applyBorder="1" applyAlignment="1" applyProtection="1">
      <alignment horizontal="left" vertical="top"/>
      <protection locked="0"/>
    </xf>
    <xf numFmtId="0" fontId="79" fillId="4" borderId="60" xfId="0" applyFont="1" applyFill="1" applyBorder="1" applyAlignment="1" applyProtection="1">
      <alignment horizontal="left" vertical="top" wrapText="1"/>
      <protection locked="0"/>
    </xf>
    <xf numFmtId="0" fontId="79" fillId="4" borderId="62" xfId="0" applyFont="1" applyFill="1" applyBorder="1" applyAlignment="1" applyProtection="1">
      <alignment horizontal="left" vertical="top" wrapText="1"/>
      <protection locked="0"/>
    </xf>
    <xf numFmtId="0" fontId="80" fillId="0" borderId="32" xfId="0" applyFont="1" applyFill="1" applyBorder="1" applyAlignment="1">
      <alignment horizontal="center" vertical="top"/>
    </xf>
    <xf numFmtId="0" fontId="80" fillId="0" borderId="0" xfId="0" applyFont="1" applyFill="1" applyAlignment="1">
      <alignment horizontal="center" vertical="top"/>
    </xf>
    <xf numFmtId="0" fontId="0" fillId="0" borderId="0" xfId="0" applyFill="1" applyAlignment="1">
      <alignment horizontal="center" vertical="top"/>
    </xf>
    <xf numFmtId="0" fontId="82" fillId="0" borderId="16" xfId="0" applyFont="1" applyFill="1" applyBorder="1" applyAlignment="1" applyProtection="1">
      <alignment horizontal="left" vertical="top"/>
      <protection locked="0"/>
    </xf>
    <xf numFmtId="0" fontId="82" fillId="0" borderId="3" xfId="0" applyFont="1" applyFill="1" applyBorder="1" applyAlignment="1" applyProtection="1">
      <alignment horizontal="left" vertical="top"/>
      <protection locked="0"/>
    </xf>
    <xf numFmtId="0" fontId="82" fillId="0" borderId="1" xfId="0" applyFont="1" applyBorder="1" applyAlignment="1" applyProtection="1">
      <alignment horizontal="left" vertical="top"/>
      <protection locked="0"/>
    </xf>
    <xf numFmtId="0" fontId="82" fillId="0" borderId="5" xfId="0" applyFont="1" applyBorder="1" applyAlignment="1" applyProtection="1">
      <alignment horizontal="left" vertical="top"/>
      <protection locked="0"/>
    </xf>
    <xf numFmtId="0" fontId="82" fillId="5" borderId="62" xfId="0" applyFont="1" applyFill="1" applyBorder="1" applyAlignment="1">
      <alignment horizontal="center" vertical="center" wrapText="1"/>
    </xf>
    <xf numFmtId="0" fontId="82" fillId="5" borderId="72" xfId="0" applyFont="1" applyFill="1" applyBorder="1" applyAlignment="1">
      <alignment horizontal="center" vertical="center" wrapText="1"/>
    </xf>
    <xf numFmtId="0" fontId="82" fillId="5" borderId="48" xfId="0" applyFont="1" applyFill="1" applyBorder="1" applyAlignment="1">
      <alignment horizontal="center" vertical="center" wrapText="1"/>
    </xf>
  </cellXfs>
  <cellStyles count="10">
    <cellStyle name="Currency 2" xfId="9" xr:uid="{20C73133-83DC-48D5-916B-E4C733DBC236}"/>
    <cellStyle name="Hyperlink" xfId="2" builtinId="8"/>
    <cellStyle name="Normal" xfId="0" builtinId="0"/>
    <cellStyle name="Normal 2" xfId="1" xr:uid="{00000000-0005-0000-0000-000002000000}"/>
    <cellStyle name="Normal 2 2" xfId="4" xr:uid="{00000000-0005-0000-0000-000003000000}"/>
    <cellStyle name="Normal 2 2 2" xfId="6" xr:uid="{00000000-0005-0000-0000-000004000000}"/>
    <cellStyle name="Normal 2 3" xfId="5" xr:uid="{00000000-0005-0000-0000-000005000000}"/>
    <cellStyle name="Normal 3" xfId="3" xr:uid="{00000000-0005-0000-0000-000006000000}"/>
    <cellStyle name="Normal 4" xfId="7" xr:uid="{00000000-0005-0000-0000-000007000000}"/>
    <cellStyle name="Normal 5" xfId="8" xr:uid="{6F0DE3DE-F85F-4551-824D-AAAD4C318E91}"/>
  </cellStyles>
  <dxfs count="3030">
    <dxf>
      <numFmt numFmtId="0" formatCode="General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</dxfs>
  <tableStyles count="1" defaultTableStyle="TableStyleMedium2" defaultPivotStyle="PivotStyleLight16">
    <tableStyle name="Invisible" pivot="0" table="0" count="0" xr9:uid="{B8F6F6DB-F83A-44BA-90F9-9D414A53CCCE}"/>
  </tableStyles>
  <colors>
    <mruColors>
      <color rgb="FF5F5F5F"/>
      <color rgb="FF4D4D4D"/>
      <color rgb="FF996600"/>
      <color rgb="FFF69B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customXml" Target="../customXml/item4.xml"/><Relationship Id="rId47" Type="http://schemas.openxmlformats.org/officeDocument/2006/relationships/customXml" Target="../customXml/item9.xml"/><Relationship Id="rId50" Type="http://schemas.openxmlformats.org/officeDocument/2006/relationships/customXml" Target="../customXml/item12.xml"/><Relationship Id="rId55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17/10/relationships/person" Target="persons/person.xml"/><Relationship Id="rId40" Type="http://schemas.openxmlformats.org/officeDocument/2006/relationships/customXml" Target="../customXml/item2.xml"/><Relationship Id="rId45" Type="http://schemas.openxmlformats.org/officeDocument/2006/relationships/customXml" Target="../customXml/item7.xml"/><Relationship Id="rId53" Type="http://schemas.openxmlformats.org/officeDocument/2006/relationships/customXml" Target="../customXml/item15.xml"/><Relationship Id="rId58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openxmlformats.org/officeDocument/2006/relationships/customXml" Target="../customXml/item5.xml"/><Relationship Id="rId48" Type="http://schemas.openxmlformats.org/officeDocument/2006/relationships/customXml" Target="../customXml/item10.xml"/><Relationship Id="rId56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calcChain" Target="calcChain.xml"/><Relationship Id="rId46" Type="http://schemas.openxmlformats.org/officeDocument/2006/relationships/customXml" Target="../customXml/item8.xml"/><Relationship Id="rId59" Type="http://schemas.openxmlformats.org/officeDocument/2006/relationships/customXml" Target="../customXml/item21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3.xml"/><Relationship Id="rId54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49" Type="http://schemas.openxmlformats.org/officeDocument/2006/relationships/customXml" Target="../customXml/item11.xml"/><Relationship Id="rId57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6.xml"/><Relationship Id="rId52" Type="http://schemas.openxmlformats.org/officeDocument/2006/relationships/customXml" Target="../customXml/item14.xml"/><Relationship Id="rId6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N$3" lockText="1" noThreeD="1"/>
</file>

<file path=xl/ctrlProps/ctrlProp2.xml><?xml version="1.0" encoding="utf-8"?>
<formControlPr xmlns="http://schemas.microsoft.com/office/spreadsheetml/2009/9/main" objectType="CheckBox" fmlaLink="$O$3" lockText="1" noThreeD="1"/>
</file>

<file path=xl/ctrlProps/ctrlProp3.xml><?xml version="1.0" encoding="utf-8"?>
<formControlPr xmlns="http://schemas.microsoft.com/office/spreadsheetml/2009/9/main" objectType="CheckBox" fmlaLink="$P$3" lockText="1" noThreeD="1"/>
</file>

<file path=xl/ctrlProps/ctrlProp4.xml><?xml version="1.0" encoding="utf-8"?>
<formControlPr xmlns="http://schemas.microsoft.com/office/spreadsheetml/2009/9/main" objectType="CheckBox" fmlaLink="$Q$3" lockText="1" noThreeD="1"/>
</file>

<file path=xl/ctrlProps/ctrlProp5.xml><?xml version="1.0" encoding="utf-8"?>
<formControlPr xmlns="http://schemas.microsoft.com/office/spreadsheetml/2009/9/main" objectType="CheckBox" fmlaLink="$R$3" lockText="1" noThreeD="1"/>
</file>

<file path=xl/ctrlProps/ctrlProp6.xml><?xml version="1.0" encoding="utf-8"?>
<formControlPr xmlns="http://schemas.microsoft.com/office/spreadsheetml/2009/9/main" objectType="CheckBox" fmlaLink="$S$3" lockText="1" noThreeD="1"/>
</file>

<file path=xl/ctrlProps/ctrlProp7.xml><?xml version="1.0" encoding="utf-8"?>
<formControlPr xmlns="http://schemas.microsoft.com/office/spreadsheetml/2009/9/main" objectType="CheckBox" fmlaLink="$T$3" lockText="1" noThreeD="1"/>
</file>

<file path=xl/ctrlProps/ctrlProp8.xml><?xml version="1.0" encoding="utf-8"?>
<formControlPr xmlns="http://schemas.microsoft.com/office/spreadsheetml/2009/9/main" objectType="CheckBox" fmlaLink="$U$3" lockText="1" noThreeD="1"/>
</file>

<file path=xl/ctrlProps/ctrlProp9.xml><?xml version="1.0" encoding="utf-8"?>
<formControlPr xmlns="http://schemas.microsoft.com/office/spreadsheetml/2009/9/main" objectType="CheckBox" fmlaLink="$V$3" lockText="1" noThreeD="1"/>
</file>

<file path=xl/ctrlProps/ctrlProp10.xml><?xml version="1.0" encoding="utf-8"?>
<formControlPr xmlns="http://schemas.microsoft.com/office/spreadsheetml/2009/9/main" objectType="CheckBox" fmlaLink="$W$3" lockText="1" noThreeD="1"/>
</file>

<file path=xl/ctrlProps/ctrlProp11.xml><?xml version="1.0" encoding="utf-8"?>
<formControlPr xmlns="http://schemas.microsoft.com/office/spreadsheetml/2009/9/main" objectType="CheckBox" fmlaLink="$X$3" lockText="1" noThreeD="1"/>
</file>

<file path=xl/ctrlProps/ctrlProp12.xml><?xml version="1.0" encoding="utf-8"?>
<formControlPr xmlns="http://schemas.microsoft.com/office/spreadsheetml/2009/9/main" objectType="CheckBox" fmlaLink="$Y$3" lockText="1" noThreeD="1"/>
</file>

<file path=xl/ctrlProps/ctrlProp13.xml><?xml version="1.0" encoding="utf-8"?>
<formControlPr xmlns="http://schemas.microsoft.com/office/spreadsheetml/2009/9/main" objectType="CheckBox" fmlaLink="$Z$3" lockText="1" noThreeD="1"/>
</file>

<file path=xl/ctrlProps/ctrlProp14.xml><?xml version="1.0" encoding="utf-8"?>
<formControlPr xmlns="http://schemas.microsoft.com/office/spreadsheetml/2009/9/main" objectType="CheckBox" fmlaLink="$AA$3" lockText="1" noThreeD="1"/>
</file>

<file path=xl/ctrlProps/ctrlProp15.xml><?xml version="1.0" encoding="utf-8"?>
<formControlPr xmlns="http://schemas.microsoft.com/office/spreadsheetml/2009/9/main" objectType="CheckBox" fmlaLink="$AB$3" lockText="1" noThreeD="1"/>
</file>

<file path=xl/ctrlProps/ctrlProp16.xml><?xml version="1.0" encoding="utf-8"?>
<formControlPr xmlns="http://schemas.microsoft.com/office/spreadsheetml/2009/9/main" objectType="CheckBox" fmlaLink="$AC$3" lockText="1" noThreeD="1"/>
</file>

<file path=xl/ctrlProps/ctrlProp17.xml><?xml version="1.0" encoding="utf-8"?>
<formControlPr xmlns="http://schemas.microsoft.com/office/spreadsheetml/2009/9/main" objectType="CheckBox" fmlaLink="$AD$3" lockText="1" noThreeD="1"/>
</file>

<file path=xl/ctrlProps/ctrlProp18.xml><?xml version="1.0" encoding="utf-8"?>
<formControlPr xmlns="http://schemas.microsoft.com/office/spreadsheetml/2009/9/main" objectType="CheckBox" fmlaLink="$AE$3" lockText="1" noThreeD="1"/>
</file>

<file path=xl/ctrlProps/ctrlProp19.xml><?xml version="1.0" encoding="utf-8"?>
<formControlPr xmlns="http://schemas.microsoft.com/office/spreadsheetml/2009/9/main" objectType="CheckBox" fmlaLink="$AF$3" lockText="1" noThreeD="1"/>
</file>

<file path=xl/ctrlProps/ctrlProp20.xml><?xml version="1.0" encoding="utf-8"?>
<formControlPr xmlns="http://schemas.microsoft.com/office/spreadsheetml/2009/9/main" objectType="CheckBox" fmlaLink="$AG$3" lockText="1" noThreeD="1"/>
</file>

<file path=xl/ctrlProps/ctrlProp21.xml><?xml version="1.0" encoding="utf-8"?>
<formControlPr xmlns="http://schemas.microsoft.com/office/spreadsheetml/2009/9/main" objectType="CheckBox" fmlaLink="$M$3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CheckBox" fmlaLink="$O$19" lockText="1" noThreeD="1"/>
</file>

<file path=xl/ctrlProps/ctrlProp33.xml><?xml version="1.0" encoding="utf-8"?>
<formControlPr xmlns="http://schemas.microsoft.com/office/spreadsheetml/2009/9/main" objectType="CheckBox" fmlaLink="$O$20" lockText="1" noThreeD="1"/>
</file>

<file path=xl/ctrlProps/ctrlProp34.xml><?xml version="1.0" encoding="utf-8"?>
<formControlPr xmlns="http://schemas.microsoft.com/office/spreadsheetml/2009/9/main" objectType="CheckBox" fmlaLink="$O$21" lockText="1" noThreeD="1"/>
</file>

<file path=xl/ctrlProps/ctrlProp35.xml><?xml version="1.0" encoding="utf-8"?>
<formControlPr xmlns="http://schemas.microsoft.com/office/spreadsheetml/2009/9/main" objectType="CheckBox" fmlaLink="$O$22" lockText="1" noThreeD="1"/>
</file>

<file path=xl/ctrlProps/ctrlProp36.xml><?xml version="1.0" encoding="utf-8"?>
<formControlPr xmlns="http://schemas.microsoft.com/office/spreadsheetml/2009/9/main" objectType="CheckBox" fmlaLink="$O$23" lockText="1" noThreeD="1"/>
</file>

<file path=xl/ctrlProps/ctrlProp37.xml><?xml version="1.0" encoding="utf-8"?>
<formControlPr xmlns="http://schemas.microsoft.com/office/spreadsheetml/2009/9/main" objectType="CheckBox" fmlaLink="$O$24" lockText="1" noThreeD="1"/>
</file>

<file path=xl/ctrlProps/ctrlProp38.xml><?xml version="1.0" encoding="utf-8"?>
<formControlPr xmlns="http://schemas.microsoft.com/office/spreadsheetml/2009/9/main" objectType="CheckBox" fmlaLink="$O$25" lockText="1" noThreeD="1"/>
</file>

<file path=xl/ctrlProps/ctrlProp39.xml><?xml version="1.0" encoding="utf-8"?>
<formControlPr xmlns="http://schemas.microsoft.com/office/spreadsheetml/2009/9/main" objectType="CheckBox" fmlaLink="$O$26" lockText="1" noThreeD="1"/>
</file>

<file path=xl/ctrlProps/ctrlProp40.xml><?xml version="1.0" encoding="utf-8"?>
<formControlPr xmlns="http://schemas.microsoft.com/office/spreadsheetml/2009/9/main" objectType="CheckBox" fmlaLink="$O$27" lockText="1" noThreeD="1"/>
</file>

<file path=xl/ctrlProps/ctrlProp41.xml><?xml version="1.0" encoding="utf-8"?>
<formControlPr xmlns="http://schemas.microsoft.com/office/spreadsheetml/2009/9/main" objectType="CheckBox" fmlaLink="$O$31" lockText="1" noThreeD="1"/>
</file>

<file path=xl/ctrlProps/ctrlProp42.xml><?xml version="1.0" encoding="utf-8"?>
<formControlPr xmlns="http://schemas.microsoft.com/office/spreadsheetml/2009/9/main" objectType="CheckBox" fmlaLink="$O$32" lockText="1" noThreeD="1"/>
</file>

<file path=xl/ctrlProps/ctrlProp43.xml><?xml version="1.0" encoding="utf-8"?>
<formControlPr xmlns="http://schemas.microsoft.com/office/spreadsheetml/2009/9/main" objectType="CheckBox" fmlaLink="$O$33" lockText="1" noThreeD="1"/>
</file>

<file path=xl/ctrlProps/ctrlProp44.xml><?xml version="1.0" encoding="utf-8"?>
<formControlPr xmlns="http://schemas.microsoft.com/office/spreadsheetml/2009/9/main" objectType="CheckBox" fmlaLink="$O$34" lockText="1" noThreeD="1"/>
</file>

<file path=xl/ctrlProps/ctrlProp45.xml><?xml version="1.0" encoding="utf-8"?>
<formControlPr xmlns="http://schemas.microsoft.com/office/spreadsheetml/2009/9/main" objectType="CheckBox" fmlaLink="$O$35" lockText="1" noThreeD="1"/>
</file>

<file path=xl/ctrlProps/ctrlProp46.xml><?xml version="1.0" encoding="utf-8"?>
<formControlPr xmlns="http://schemas.microsoft.com/office/spreadsheetml/2009/9/main" objectType="CheckBox" fmlaLink="$O$36" lockText="1" noThreeD="1"/>
</file>

<file path=xl/ctrlProps/ctrlProp47.xml><?xml version="1.0" encoding="utf-8"?>
<formControlPr xmlns="http://schemas.microsoft.com/office/spreadsheetml/2009/9/main" objectType="CheckBox" fmlaLink="$O$37" lockText="1" noThreeD="1"/>
</file>

<file path=xl/ctrlProps/ctrlProp48.xml><?xml version="1.0" encoding="utf-8"?>
<formControlPr xmlns="http://schemas.microsoft.com/office/spreadsheetml/2009/9/main" objectType="CheckBox" fmlaLink="$O$38" lockText="1" noThreeD="1"/>
</file>

<file path=xl/ctrlProps/ctrlProp49.xml><?xml version="1.0" encoding="utf-8"?>
<formControlPr xmlns="http://schemas.microsoft.com/office/spreadsheetml/2009/9/main" objectType="CheckBox" fmlaLink="$O$18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fmlaLink="$O$28" lockText="1" noThreeD="1"/>
</file>

<file path=xl/ctrlProps/ctrlProp52.xml><?xml version="1.0" encoding="utf-8"?>
<formControlPr xmlns="http://schemas.microsoft.com/office/spreadsheetml/2009/9/main" objectType="CheckBox" checked="Checked" fmlaLink="$O$29" lockText="1" noThreeD="1"/>
</file>

<file path=xl/ctrlProps/ctrlProp53.xml><?xml version="1.0" encoding="utf-8"?>
<formControlPr xmlns="http://schemas.microsoft.com/office/spreadsheetml/2009/9/main" objectType="CheckBox" fmlaLink="$O$30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59266</xdr:colOff>
      <xdr:row>5</xdr:row>
      <xdr:rowOff>63501</xdr:rowOff>
    </xdr:from>
    <xdr:to>
      <xdr:col>0</xdr:col>
      <xdr:colOff>1460552</xdr:colOff>
      <xdr:row>5</xdr:row>
      <xdr:rowOff>1217085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66" y="454026"/>
          <a:ext cx="1401286" cy="1153584"/>
        </a:xfrm>
        <a:prstGeom prst="rect">
          <a:avLst/>
        </a:prstGeom>
      </xdr:spPr>
    </xdr:pic>
    <xdr:clientData/>
  </xdr:twoCellAnchor>
  <xdr:twoCellAnchor editAs="oneCell">
    <xdr:from>
      <xdr:col>0</xdr:col>
      <xdr:colOff>38099</xdr:colOff>
      <xdr:row>7</xdr:row>
      <xdr:rowOff>38100</xdr:rowOff>
    </xdr:from>
    <xdr:to>
      <xdr:col>0</xdr:col>
      <xdr:colOff>1476374</xdr:colOff>
      <xdr:row>7</xdr:row>
      <xdr:rowOff>1231868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099" y="1695450"/>
          <a:ext cx="1438275" cy="1193768"/>
        </a:xfrm>
        <a:prstGeom prst="rect">
          <a:avLst/>
        </a:prstGeom>
      </xdr:spPr>
    </xdr:pic>
    <xdr:clientData/>
  </xdr:twoCellAnchor>
  <xdr:twoCellAnchor editAs="oneCell">
    <xdr:from>
      <xdr:col>0</xdr:col>
      <xdr:colOff>42333</xdr:colOff>
      <xdr:row>16</xdr:row>
      <xdr:rowOff>31749</xdr:rowOff>
    </xdr:from>
    <xdr:to>
      <xdr:col>0</xdr:col>
      <xdr:colOff>1456329</xdr:colOff>
      <xdr:row>16</xdr:row>
      <xdr:rowOff>1227666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33" y="13090524"/>
          <a:ext cx="1413996" cy="1195917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17</xdr:row>
      <xdr:rowOff>31750</xdr:rowOff>
    </xdr:from>
    <xdr:to>
      <xdr:col>0</xdr:col>
      <xdr:colOff>1474863</xdr:colOff>
      <xdr:row>18</xdr:row>
      <xdr:rowOff>1206500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917" y="14325600"/>
          <a:ext cx="1421946" cy="1206500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18</xdr:row>
      <xdr:rowOff>10584</xdr:rowOff>
    </xdr:from>
    <xdr:to>
      <xdr:col>0</xdr:col>
      <xdr:colOff>1460500</xdr:colOff>
      <xdr:row>18</xdr:row>
      <xdr:rowOff>1237463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917" y="14336184"/>
          <a:ext cx="1407583" cy="1226879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20</xdr:row>
      <xdr:rowOff>31749</xdr:rowOff>
    </xdr:from>
    <xdr:to>
      <xdr:col>0</xdr:col>
      <xdr:colOff>1453979</xdr:colOff>
      <xdr:row>20</xdr:row>
      <xdr:rowOff>1248832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917" y="16890999"/>
          <a:ext cx="1401062" cy="1217083"/>
        </a:xfrm>
        <a:prstGeom prst="rect">
          <a:avLst/>
        </a:prstGeom>
      </xdr:spPr>
    </xdr:pic>
    <xdr:clientData/>
  </xdr:twoCellAnchor>
  <xdr:twoCellAnchor editAs="oneCell">
    <xdr:from>
      <xdr:col>0</xdr:col>
      <xdr:colOff>84667</xdr:colOff>
      <xdr:row>8</xdr:row>
      <xdr:rowOff>31751</xdr:rowOff>
    </xdr:from>
    <xdr:to>
      <xdr:col>0</xdr:col>
      <xdr:colOff>1451802</xdr:colOff>
      <xdr:row>8</xdr:row>
      <xdr:rowOff>1248834</xdr:rowOff>
    </xdr:to>
    <xdr:pic>
      <xdr:nvPicPr>
        <xdr:cNvPr id="8" name="Picture 1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4667" y="2955926"/>
          <a:ext cx="1367135" cy="1217083"/>
        </a:xfrm>
        <a:prstGeom prst="rect">
          <a:avLst/>
        </a:prstGeom>
      </xdr:spPr>
    </xdr:pic>
    <xdr:clientData/>
  </xdr:twoCellAnchor>
  <xdr:twoCellAnchor editAs="oneCell">
    <xdr:from>
      <xdr:col>0</xdr:col>
      <xdr:colOff>35719</xdr:colOff>
      <xdr:row>13</xdr:row>
      <xdr:rowOff>47627</xdr:rowOff>
    </xdr:from>
    <xdr:to>
      <xdr:col>0</xdr:col>
      <xdr:colOff>1476376</xdr:colOff>
      <xdr:row>13</xdr:row>
      <xdr:rowOff>1209875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5719" y="9305927"/>
          <a:ext cx="1440657" cy="116224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9</xdr:row>
      <xdr:rowOff>11907</xdr:rowOff>
    </xdr:from>
    <xdr:to>
      <xdr:col>0</xdr:col>
      <xdr:colOff>1458620</xdr:colOff>
      <xdr:row>9</xdr:row>
      <xdr:rowOff>1226344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7626" y="4202907"/>
          <a:ext cx="1410994" cy="1214437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19</xdr:row>
      <xdr:rowOff>11906</xdr:rowOff>
    </xdr:from>
    <xdr:to>
      <xdr:col>0</xdr:col>
      <xdr:colOff>1450306</xdr:colOff>
      <xdr:row>19</xdr:row>
      <xdr:rowOff>1238249</xdr:rowOff>
    </xdr:to>
    <xdr:pic>
      <xdr:nvPicPr>
        <xdr:cNvPr id="11" name="Picture 16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7626" y="15604331"/>
          <a:ext cx="1402680" cy="1226343"/>
        </a:xfrm>
        <a:prstGeom prst="rect">
          <a:avLst/>
        </a:prstGeom>
      </xdr:spPr>
    </xdr:pic>
    <xdr:clientData/>
  </xdr:twoCellAnchor>
  <xdr:twoCellAnchor editAs="oneCell">
    <xdr:from>
      <xdr:col>0</xdr:col>
      <xdr:colOff>78053</xdr:colOff>
      <xdr:row>14</xdr:row>
      <xdr:rowOff>18521</xdr:rowOff>
    </xdr:from>
    <xdr:to>
      <xdr:col>0</xdr:col>
      <xdr:colOff>1428750</xdr:colOff>
      <xdr:row>14</xdr:row>
      <xdr:rowOff>1252204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53" y="10543646"/>
          <a:ext cx="1350697" cy="123368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11</xdr:row>
      <xdr:rowOff>31751</xdr:rowOff>
    </xdr:from>
    <xdr:to>
      <xdr:col>0</xdr:col>
      <xdr:colOff>1422401</xdr:colOff>
      <xdr:row>11</xdr:row>
      <xdr:rowOff>1238251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5250" y="6756401"/>
          <a:ext cx="1327151" cy="12065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</xdr:colOff>
      <xdr:row>15</xdr:row>
      <xdr:rowOff>52916</xdr:rowOff>
    </xdr:from>
    <xdr:to>
      <xdr:col>1</xdr:col>
      <xdr:colOff>2981</xdr:colOff>
      <xdr:row>15</xdr:row>
      <xdr:rowOff>1238250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1750" y="11844866"/>
          <a:ext cx="1466656" cy="1185334"/>
        </a:xfrm>
        <a:prstGeom prst="rect">
          <a:avLst/>
        </a:prstGeom>
      </xdr:spPr>
    </xdr:pic>
    <xdr:clientData/>
  </xdr:twoCellAnchor>
  <xdr:twoCellAnchor editAs="oneCell">
    <xdr:from>
      <xdr:col>0</xdr:col>
      <xdr:colOff>158750</xdr:colOff>
      <xdr:row>12</xdr:row>
      <xdr:rowOff>10583</xdr:rowOff>
    </xdr:from>
    <xdr:to>
      <xdr:col>0</xdr:col>
      <xdr:colOff>1346014</xdr:colOff>
      <xdr:row>12</xdr:row>
      <xdr:rowOff>1248834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8750" y="8002058"/>
          <a:ext cx="1187264" cy="1238251"/>
        </a:xfrm>
        <a:prstGeom prst="rect">
          <a:avLst/>
        </a:prstGeom>
      </xdr:spPr>
    </xdr:pic>
    <xdr:clientData/>
  </xdr:twoCellAnchor>
  <xdr:twoCellAnchor editAs="oneCell">
    <xdr:from>
      <xdr:col>0</xdr:col>
      <xdr:colOff>63499</xdr:colOff>
      <xdr:row>10</xdr:row>
      <xdr:rowOff>10584</xdr:rowOff>
    </xdr:from>
    <xdr:to>
      <xdr:col>0</xdr:col>
      <xdr:colOff>1472068</xdr:colOff>
      <xdr:row>10</xdr:row>
      <xdr:rowOff>1259418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3499" y="5468409"/>
          <a:ext cx="1408569" cy="124883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2</xdr:row>
          <xdr:rowOff>128632</xdr:rowOff>
        </xdr:from>
        <xdr:to>
          <xdr:col>6</xdr:col>
          <xdr:colOff>627198</xdr:colOff>
          <xdr:row>4</xdr:row>
          <xdr:rowOff>19141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6741160" y="452482"/>
              <a:ext cx="1791788" cy="214359"/>
              <a:chOff x="9229819" y="457200"/>
              <a:chExt cx="876137" cy="219075"/>
            </a:xfrm>
          </xdr:grpSpPr>
          <xdr:sp macro="" textlink="">
            <xdr:nvSpPr>
              <xdr:cNvPr id="161793" name="Check Box 1" hidden="1">
                <a:extLst>
                  <a:ext uri="{63B3BB69-23CF-44E3-9099-C40C66FF867C}">
                    <a14:compatExt spid="_x0000_s161793"/>
                  </a:ext>
                  <a:ext uri="{FF2B5EF4-FFF2-40B4-BE49-F238E27FC236}">
                    <a16:creationId xmlns:a16="http://schemas.microsoft.com/office/drawing/2014/main" id="{00000000-0008-0000-0200-000001780200}"/>
                  </a:ext>
                </a:extLst>
              </xdr:cNvPr>
              <xdr:cNvSpPr/>
            </xdr:nvSpPr>
            <xdr:spPr bwMode="auto">
              <a:xfrm>
                <a:off x="9229819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4" name="Check Box 2" hidden="1">
                <a:extLst>
                  <a:ext uri="{63B3BB69-23CF-44E3-9099-C40C66FF867C}">
                    <a14:compatExt spid="_x0000_s161794"/>
                  </a:ext>
                  <a:ext uri="{FF2B5EF4-FFF2-40B4-BE49-F238E27FC236}">
                    <a16:creationId xmlns:a16="http://schemas.microsoft.com/office/drawing/2014/main" id="{00000000-0008-0000-0200-000002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5" name="Check Box 3" hidden="1">
                <a:extLst>
                  <a:ext uri="{63B3BB69-23CF-44E3-9099-C40C66FF867C}">
                    <a14:compatExt spid="_x0000_s161795"/>
                  </a:ext>
                  <a:ext uri="{FF2B5EF4-FFF2-40B4-BE49-F238E27FC236}">
                    <a16:creationId xmlns:a16="http://schemas.microsoft.com/office/drawing/2014/main" id="{00000000-0008-0000-0200-000003780200}"/>
                  </a:ext>
                </a:extLst>
              </xdr:cNvPr>
              <xdr:cNvSpPr/>
            </xdr:nvSpPr>
            <xdr:spPr bwMode="auto">
              <a:xfrm>
                <a:off x="9801157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3</xdr:row>
          <xdr:rowOff>126274</xdr:rowOff>
        </xdr:from>
        <xdr:to>
          <xdr:col>6</xdr:col>
          <xdr:colOff>627198</xdr:colOff>
          <xdr:row>5</xdr:row>
          <xdr:rowOff>16783</xdr:rowOff>
        </xdr:to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pSpPr/>
          </xdr:nvGrpSpPr>
          <xdr:grpSpPr>
            <a:xfrm>
              <a:off x="6741160" y="612049"/>
              <a:ext cx="1791788" cy="214359"/>
              <a:chOff x="9229819" y="457200"/>
              <a:chExt cx="876137" cy="219075"/>
            </a:xfrm>
          </xdr:grpSpPr>
          <xdr:sp macro="" textlink="">
            <xdr:nvSpPr>
              <xdr:cNvPr id="161796" name="Check Box 4" hidden="1">
                <a:extLst>
                  <a:ext uri="{63B3BB69-23CF-44E3-9099-C40C66FF867C}">
                    <a14:compatExt spid="_x0000_s161796"/>
                  </a:ext>
                  <a:ext uri="{FF2B5EF4-FFF2-40B4-BE49-F238E27FC236}">
                    <a16:creationId xmlns:a16="http://schemas.microsoft.com/office/drawing/2014/main" id="{00000000-0008-0000-0200-000004780200}"/>
                  </a:ext>
                </a:extLst>
              </xdr:cNvPr>
              <xdr:cNvSpPr/>
            </xdr:nvSpPr>
            <xdr:spPr bwMode="auto">
              <a:xfrm>
                <a:off x="9229819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7" name="Check Box 5" hidden="1">
                <a:extLst>
                  <a:ext uri="{63B3BB69-23CF-44E3-9099-C40C66FF867C}">
                    <a14:compatExt spid="_x0000_s161797"/>
                  </a:ext>
                  <a:ext uri="{FF2B5EF4-FFF2-40B4-BE49-F238E27FC236}">
                    <a16:creationId xmlns:a16="http://schemas.microsoft.com/office/drawing/2014/main" id="{00000000-0008-0000-0200-000005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8" name="Check Box 6" hidden="1">
                <a:extLst>
                  <a:ext uri="{63B3BB69-23CF-44E3-9099-C40C66FF867C}">
                    <a14:compatExt spid="_x0000_s161798"/>
                  </a:ext>
                  <a:ext uri="{FF2B5EF4-FFF2-40B4-BE49-F238E27FC236}">
                    <a16:creationId xmlns:a16="http://schemas.microsoft.com/office/drawing/2014/main" id="{00000000-0008-0000-0200-000006780200}"/>
                  </a:ext>
                </a:extLst>
              </xdr:cNvPr>
              <xdr:cNvSpPr/>
            </xdr:nvSpPr>
            <xdr:spPr bwMode="auto">
              <a:xfrm>
                <a:off x="9801157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4</xdr:row>
          <xdr:rowOff>123916</xdr:rowOff>
        </xdr:from>
        <xdr:to>
          <xdr:col>6</xdr:col>
          <xdr:colOff>627198</xdr:colOff>
          <xdr:row>6</xdr:row>
          <xdr:rowOff>14423</xdr:rowOff>
        </xdr:to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pSpPr/>
          </xdr:nvGrpSpPr>
          <xdr:grpSpPr>
            <a:xfrm>
              <a:off x="6741160" y="771616"/>
              <a:ext cx="1791788" cy="214357"/>
              <a:chOff x="9229819" y="457200"/>
              <a:chExt cx="876137" cy="219075"/>
            </a:xfrm>
          </xdr:grpSpPr>
          <xdr:sp macro="" textlink="">
            <xdr:nvSpPr>
              <xdr:cNvPr id="161799" name="Check Box 7" hidden="1">
                <a:extLst>
                  <a:ext uri="{63B3BB69-23CF-44E3-9099-C40C66FF867C}">
                    <a14:compatExt spid="_x0000_s161799"/>
                  </a:ext>
                  <a:ext uri="{FF2B5EF4-FFF2-40B4-BE49-F238E27FC236}">
                    <a16:creationId xmlns:a16="http://schemas.microsoft.com/office/drawing/2014/main" id="{00000000-0008-0000-0200-000007780200}"/>
                  </a:ext>
                </a:extLst>
              </xdr:cNvPr>
              <xdr:cNvSpPr/>
            </xdr:nvSpPr>
            <xdr:spPr bwMode="auto">
              <a:xfrm>
                <a:off x="9229819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0" name="Check Box 8" hidden="1">
                <a:extLst>
                  <a:ext uri="{63B3BB69-23CF-44E3-9099-C40C66FF867C}">
                    <a14:compatExt spid="_x0000_s161800"/>
                  </a:ext>
                  <a:ext uri="{FF2B5EF4-FFF2-40B4-BE49-F238E27FC236}">
                    <a16:creationId xmlns:a16="http://schemas.microsoft.com/office/drawing/2014/main" id="{00000000-0008-0000-0200-000008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1" name="Check Box 9" hidden="1">
                <a:extLst>
                  <a:ext uri="{63B3BB69-23CF-44E3-9099-C40C66FF867C}">
                    <a14:compatExt spid="_x0000_s161801"/>
                  </a:ext>
                  <a:ext uri="{FF2B5EF4-FFF2-40B4-BE49-F238E27FC236}">
                    <a16:creationId xmlns:a16="http://schemas.microsoft.com/office/drawing/2014/main" id="{00000000-0008-0000-0200-000009780200}"/>
                  </a:ext>
                </a:extLst>
              </xdr:cNvPr>
              <xdr:cNvSpPr/>
            </xdr:nvSpPr>
            <xdr:spPr bwMode="auto">
              <a:xfrm>
                <a:off x="9801157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5</xdr:row>
          <xdr:rowOff>121558</xdr:rowOff>
        </xdr:from>
        <xdr:to>
          <xdr:col>6</xdr:col>
          <xdr:colOff>627198</xdr:colOff>
          <xdr:row>7</xdr:row>
          <xdr:rowOff>12065</xdr:rowOff>
        </xdr:to>
        <xdr:grpSp>
          <xdr:nvGrpSpPr>
            <xdr:cNvPr id="14" name="Group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GrpSpPr/>
          </xdr:nvGrpSpPr>
          <xdr:grpSpPr>
            <a:xfrm>
              <a:off x="6741160" y="931183"/>
              <a:ext cx="1791788" cy="214357"/>
              <a:chOff x="9229819" y="457200"/>
              <a:chExt cx="876137" cy="219075"/>
            </a:xfrm>
          </xdr:grpSpPr>
          <xdr:sp macro="" textlink="">
            <xdr:nvSpPr>
              <xdr:cNvPr id="161802" name="Check Box 10" hidden="1">
                <a:extLst>
                  <a:ext uri="{63B3BB69-23CF-44E3-9099-C40C66FF867C}">
                    <a14:compatExt spid="_x0000_s161802"/>
                  </a:ext>
                  <a:ext uri="{FF2B5EF4-FFF2-40B4-BE49-F238E27FC236}">
                    <a16:creationId xmlns:a16="http://schemas.microsoft.com/office/drawing/2014/main" id="{00000000-0008-0000-0200-00000A780200}"/>
                  </a:ext>
                </a:extLst>
              </xdr:cNvPr>
              <xdr:cNvSpPr/>
            </xdr:nvSpPr>
            <xdr:spPr bwMode="auto">
              <a:xfrm>
                <a:off x="9229819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3" name="Check Box 11" hidden="1">
                <a:extLst>
                  <a:ext uri="{63B3BB69-23CF-44E3-9099-C40C66FF867C}">
                    <a14:compatExt spid="_x0000_s161803"/>
                  </a:ext>
                  <a:ext uri="{FF2B5EF4-FFF2-40B4-BE49-F238E27FC236}">
                    <a16:creationId xmlns:a16="http://schemas.microsoft.com/office/drawing/2014/main" id="{00000000-0008-0000-0200-00000B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4" name="Check Box 12" hidden="1">
                <a:extLst>
                  <a:ext uri="{63B3BB69-23CF-44E3-9099-C40C66FF867C}">
                    <a14:compatExt spid="_x0000_s161804"/>
                  </a:ext>
                  <a:ext uri="{FF2B5EF4-FFF2-40B4-BE49-F238E27FC236}">
                    <a16:creationId xmlns:a16="http://schemas.microsoft.com/office/drawing/2014/main" id="{00000000-0008-0000-0200-00000C780200}"/>
                  </a:ext>
                </a:extLst>
              </xdr:cNvPr>
              <xdr:cNvSpPr/>
            </xdr:nvSpPr>
            <xdr:spPr bwMode="auto">
              <a:xfrm>
                <a:off x="9801157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6</xdr:row>
          <xdr:rowOff>119198</xdr:rowOff>
        </xdr:from>
        <xdr:to>
          <xdr:col>6</xdr:col>
          <xdr:colOff>627198</xdr:colOff>
          <xdr:row>8</xdr:row>
          <xdr:rowOff>9707</xdr:rowOff>
        </xdr:to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GrpSpPr/>
          </xdr:nvGrpSpPr>
          <xdr:grpSpPr>
            <a:xfrm>
              <a:off x="6741160" y="1090748"/>
              <a:ext cx="1791788" cy="214359"/>
              <a:chOff x="9229819" y="457200"/>
              <a:chExt cx="876137" cy="219075"/>
            </a:xfrm>
          </xdr:grpSpPr>
          <xdr:sp macro="" textlink="">
            <xdr:nvSpPr>
              <xdr:cNvPr id="161805" name="Check Box 13" hidden="1">
                <a:extLst>
                  <a:ext uri="{63B3BB69-23CF-44E3-9099-C40C66FF867C}">
                    <a14:compatExt spid="_x0000_s161805"/>
                  </a:ext>
                  <a:ext uri="{FF2B5EF4-FFF2-40B4-BE49-F238E27FC236}">
                    <a16:creationId xmlns:a16="http://schemas.microsoft.com/office/drawing/2014/main" id="{00000000-0008-0000-0200-00000D780200}"/>
                  </a:ext>
                </a:extLst>
              </xdr:cNvPr>
              <xdr:cNvSpPr/>
            </xdr:nvSpPr>
            <xdr:spPr bwMode="auto">
              <a:xfrm>
                <a:off x="9229819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6" name="Check Box 14" hidden="1">
                <a:extLst>
                  <a:ext uri="{63B3BB69-23CF-44E3-9099-C40C66FF867C}">
                    <a14:compatExt spid="_x0000_s161806"/>
                  </a:ext>
                  <a:ext uri="{FF2B5EF4-FFF2-40B4-BE49-F238E27FC236}">
                    <a16:creationId xmlns:a16="http://schemas.microsoft.com/office/drawing/2014/main" id="{00000000-0008-0000-0200-00000E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7" name="Check Box 15" hidden="1">
                <a:extLst>
                  <a:ext uri="{63B3BB69-23CF-44E3-9099-C40C66FF867C}">
                    <a14:compatExt spid="_x0000_s161807"/>
                  </a:ext>
                  <a:ext uri="{FF2B5EF4-FFF2-40B4-BE49-F238E27FC236}">
                    <a16:creationId xmlns:a16="http://schemas.microsoft.com/office/drawing/2014/main" id="{00000000-0008-0000-0200-00000F780200}"/>
                  </a:ext>
                </a:extLst>
              </xdr:cNvPr>
              <xdr:cNvSpPr/>
            </xdr:nvSpPr>
            <xdr:spPr bwMode="auto">
              <a:xfrm>
                <a:off x="9801157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7</xdr:row>
          <xdr:rowOff>116840</xdr:rowOff>
        </xdr:from>
        <xdr:to>
          <xdr:col>6</xdr:col>
          <xdr:colOff>627198</xdr:colOff>
          <xdr:row>9</xdr:row>
          <xdr:rowOff>7347</xdr:rowOff>
        </xdr:to>
        <xdr:grpSp>
          <xdr:nvGrpSpPr>
            <xdr:cNvPr id="22" name="Group 21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GrpSpPr/>
          </xdr:nvGrpSpPr>
          <xdr:grpSpPr>
            <a:xfrm>
              <a:off x="6741160" y="1250315"/>
              <a:ext cx="1791788" cy="214357"/>
              <a:chOff x="9229819" y="457200"/>
              <a:chExt cx="876137" cy="219075"/>
            </a:xfrm>
          </xdr:grpSpPr>
          <xdr:sp macro="" textlink="">
            <xdr:nvSpPr>
              <xdr:cNvPr id="161808" name="Check Box 16" hidden="1">
                <a:extLst>
                  <a:ext uri="{63B3BB69-23CF-44E3-9099-C40C66FF867C}">
                    <a14:compatExt spid="_x0000_s161808"/>
                  </a:ext>
                  <a:ext uri="{FF2B5EF4-FFF2-40B4-BE49-F238E27FC236}">
                    <a16:creationId xmlns:a16="http://schemas.microsoft.com/office/drawing/2014/main" id="{00000000-0008-0000-0200-000010780200}"/>
                  </a:ext>
                </a:extLst>
              </xdr:cNvPr>
              <xdr:cNvSpPr/>
            </xdr:nvSpPr>
            <xdr:spPr bwMode="auto">
              <a:xfrm>
                <a:off x="9229819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9" name="Check Box 17" hidden="1">
                <a:extLst>
                  <a:ext uri="{63B3BB69-23CF-44E3-9099-C40C66FF867C}">
                    <a14:compatExt spid="_x0000_s161809"/>
                  </a:ext>
                  <a:ext uri="{FF2B5EF4-FFF2-40B4-BE49-F238E27FC236}">
                    <a16:creationId xmlns:a16="http://schemas.microsoft.com/office/drawing/2014/main" id="{00000000-0008-0000-0200-000011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10" name="Check Box 18" hidden="1">
                <a:extLst>
                  <a:ext uri="{63B3BB69-23CF-44E3-9099-C40C66FF867C}">
                    <a14:compatExt spid="_x0000_s161810"/>
                  </a:ext>
                  <a:ext uri="{FF2B5EF4-FFF2-40B4-BE49-F238E27FC236}">
                    <a16:creationId xmlns:a16="http://schemas.microsoft.com/office/drawing/2014/main" id="{00000000-0008-0000-0200-000012780200}"/>
                  </a:ext>
                </a:extLst>
              </xdr:cNvPr>
              <xdr:cNvSpPr/>
            </xdr:nvSpPr>
            <xdr:spPr bwMode="auto">
              <a:xfrm>
                <a:off x="9801157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8</xdr:row>
          <xdr:rowOff>142875</xdr:rowOff>
        </xdr:from>
        <xdr:to>
          <xdr:col>5</xdr:col>
          <xdr:colOff>523875</xdr:colOff>
          <xdr:row>10</xdr:row>
          <xdr:rowOff>38100</xdr:rowOff>
        </xdr:to>
        <xdr:sp macro="" textlink="">
          <xdr:nvSpPr>
            <xdr:cNvPr id="161811" name="Check Box 19" hidden="1">
              <a:extLst>
                <a:ext uri="{63B3BB69-23CF-44E3-9099-C40C66FF867C}">
                  <a14:compatExt spid="_x0000_s161811"/>
                </a:ext>
                <a:ext uri="{FF2B5EF4-FFF2-40B4-BE49-F238E27FC236}">
                  <a16:creationId xmlns:a16="http://schemas.microsoft.com/office/drawing/2014/main" id="{00000000-0008-0000-0200-000013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8</xdr:row>
          <xdr:rowOff>142875</xdr:rowOff>
        </xdr:from>
        <xdr:to>
          <xdr:col>6</xdr:col>
          <xdr:colOff>495300</xdr:colOff>
          <xdr:row>10</xdr:row>
          <xdr:rowOff>38100</xdr:rowOff>
        </xdr:to>
        <xdr:sp macro="" textlink="">
          <xdr:nvSpPr>
            <xdr:cNvPr id="161812" name="Check Box 20" hidden="1">
              <a:extLst>
                <a:ext uri="{63B3BB69-23CF-44E3-9099-C40C66FF867C}">
                  <a14:compatExt spid="_x0000_s161812"/>
                </a:ext>
                <a:ext uri="{FF2B5EF4-FFF2-40B4-BE49-F238E27FC236}">
                  <a16:creationId xmlns:a16="http://schemas.microsoft.com/office/drawing/2014/main" id="{00000000-0008-0000-0200-000014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142875</xdr:rowOff>
        </xdr:from>
        <xdr:to>
          <xdr:col>7</xdr:col>
          <xdr:colOff>571500</xdr:colOff>
          <xdr:row>3</xdr:row>
          <xdr:rowOff>38100</xdr:rowOff>
        </xdr:to>
        <xdr:sp macro="" textlink="">
          <xdr:nvSpPr>
            <xdr:cNvPr id="161813" name="Check Box 21" hidden="1">
              <a:extLst>
                <a:ext uri="{63B3BB69-23CF-44E3-9099-C40C66FF867C}">
                  <a14:compatExt spid="_x0000_s161813"/>
                </a:ext>
                <a:ext uri="{FF2B5EF4-FFF2-40B4-BE49-F238E27FC236}">
                  <a16:creationId xmlns:a16="http://schemas.microsoft.com/office/drawing/2014/main" id="{00000000-0008-0000-0200-000015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</xdr:row>
          <xdr:rowOff>142875</xdr:rowOff>
        </xdr:from>
        <xdr:to>
          <xdr:col>2</xdr:col>
          <xdr:colOff>257175</xdr:colOff>
          <xdr:row>6</xdr:row>
          <xdr:rowOff>38100</xdr:rowOff>
        </xdr:to>
        <xdr:sp macro="" textlink="">
          <xdr:nvSpPr>
            <xdr:cNvPr id="161814" name="Button 22" hidden="1">
              <a:extLst>
                <a:ext uri="{63B3BB69-23CF-44E3-9099-C40C66FF867C}">
                  <a14:compatExt spid="_x0000_s161814"/>
                </a:ext>
                <a:ext uri="{FF2B5EF4-FFF2-40B4-BE49-F238E27FC236}">
                  <a16:creationId xmlns:a16="http://schemas.microsoft.com/office/drawing/2014/main" id="{00000000-0008-0000-0200-000016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PRESS THIS BUTTON AFTER</a:t>
              </a: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Selecting Any Cell in the Row of Interest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and Selecting Requested Shifts by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(Checking All Applicable Boxes at Right) 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114300</xdr:colOff>
          <xdr:row>0</xdr:row>
          <xdr:rowOff>66675</xdr:rowOff>
        </xdr:from>
        <xdr:to>
          <xdr:col>31</xdr:col>
          <xdr:colOff>38100</xdr:colOff>
          <xdr:row>5</xdr:row>
          <xdr:rowOff>114300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3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Shift Spvsr. Only: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Populate Your Shift, Place Curser in Column of Desired Shift and Press this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4</xdr:row>
          <xdr:rowOff>180975</xdr:rowOff>
        </xdr:from>
        <xdr:to>
          <xdr:col>9</xdr:col>
          <xdr:colOff>114300</xdr:colOff>
          <xdr:row>5</xdr:row>
          <xdr:rowOff>180975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3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Mon3 - Tues1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4</xdr:row>
          <xdr:rowOff>190500</xdr:rowOff>
        </xdr:from>
        <xdr:to>
          <xdr:col>12</xdr:col>
          <xdr:colOff>142875</xdr:colOff>
          <xdr:row>5</xdr:row>
          <xdr:rowOff>180975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3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Tue1 - Wed1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180975</xdr:colOff>
          <xdr:row>4</xdr:row>
          <xdr:rowOff>180975</xdr:rowOff>
        </xdr:from>
        <xdr:to>
          <xdr:col>15</xdr:col>
          <xdr:colOff>180975</xdr:colOff>
          <xdr:row>5</xdr:row>
          <xdr:rowOff>180975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3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Wed1 - Thu1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4</xdr:row>
          <xdr:rowOff>180975</xdr:rowOff>
        </xdr:from>
        <xdr:to>
          <xdr:col>18</xdr:col>
          <xdr:colOff>114300</xdr:colOff>
          <xdr:row>5</xdr:row>
          <xdr:rowOff>180975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3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Thu1 - Fri1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4</xdr:row>
          <xdr:rowOff>180975</xdr:rowOff>
        </xdr:from>
        <xdr:to>
          <xdr:col>21</xdr:col>
          <xdr:colOff>114300</xdr:colOff>
          <xdr:row>5</xdr:row>
          <xdr:rowOff>180975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3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Fri1 - Sat1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190500</xdr:colOff>
          <xdr:row>4</xdr:row>
          <xdr:rowOff>180975</xdr:rowOff>
        </xdr:from>
        <xdr:to>
          <xdr:col>24</xdr:col>
          <xdr:colOff>114300</xdr:colOff>
          <xdr:row>5</xdr:row>
          <xdr:rowOff>180975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3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Sat1 - Sun1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247650</xdr:colOff>
          <xdr:row>4</xdr:row>
          <xdr:rowOff>180975</xdr:rowOff>
        </xdr:from>
        <xdr:to>
          <xdr:col>28</xdr:col>
          <xdr:colOff>152400</xdr:colOff>
          <xdr:row>5</xdr:row>
          <xdr:rowOff>180975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3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Sun1 - Mon1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0</xdr:row>
          <xdr:rowOff>38100</xdr:rowOff>
        </xdr:from>
        <xdr:to>
          <xdr:col>26</xdr:col>
          <xdr:colOff>66675</xdr:colOff>
          <xdr:row>1</xdr:row>
          <xdr:rowOff>38100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3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Weedend Fri1 - Mon1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17</xdr:row>
          <xdr:rowOff>142875</xdr:rowOff>
        </xdr:from>
        <xdr:to>
          <xdr:col>9</xdr:col>
          <xdr:colOff>38100</xdr:colOff>
          <xdr:row>19</xdr:row>
          <xdr:rowOff>38100</xdr:rowOff>
        </xdr:to>
        <xdr:sp macro="" textlink="">
          <xdr:nvSpPr>
            <xdr:cNvPr id="135175" name="Check Box 7" hidden="1">
              <a:extLst>
                <a:ext uri="{63B3BB69-23CF-44E3-9099-C40C66FF867C}">
                  <a14:compatExt spid="_x0000_s135175"/>
                </a:ext>
                <a:ext uri="{FF2B5EF4-FFF2-40B4-BE49-F238E27FC236}">
                  <a16:creationId xmlns:a16="http://schemas.microsoft.com/office/drawing/2014/main" id="{00000000-0008-0000-0400-000007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17</xdr:row>
          <xdr:rowOff>142875</xdr:rowOff>
        </xdr:from>
        <xdr:to>
          <xdr:col>9</xdr:col>
          <xdr:colOff>304800</xdr:colOff>
          <xdr:row>19</xdr:row>
          <xdr:rowOff>38100</xdr:rowOff>
        </xdr:to>
        <xdr:sp macro="" textlink="">
          <xdr:nvSpPr>
            <xdr:cNvPr id="135177" name="Check Box 9" hidden="1">
              <a:extLst>
                <a:ext uri="{63B3BB69-23CF-44E3-9099-C40C66FF867C}">
                  <a14:compatExt spid="_x0000_s135177"/>
                </a:ext>
                <a:ext uri="{FF2B5EF4-FFF2-40B4-BE49-F238E27FC236}">
                  <a16:creationId xmlns:a16="http://schemas.microsoft.com/office/drawing/2014/main" id="{00000000-0008-0000-0400-000009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17</xdr:row>
          <xdr:rowOff>142875</xdr:rowOff>
        </xdr:from>
        <xdr:to>
          <xdr:col>16</xdr:col>
          <xdr:colOff>38100</xdr:colOff>
          <xdr:row>19</xdr:row>
          <xdr:rowOff>38100</xdr:rowOff>
        </xdr:to>
        <xdr:sp macro="" textlink="">
          <xdr:nvSpPr>
            <xdr:cNvPr id="135178" name="Check Box 10" hidden="1">
              <a:extLst>
                <a:ext uri="{63B3BB69-23CF-44E3-9099-C40C66FF867C}">
                  <a14:compatExt spid="_x0000_s135178"/>
                </a:ext>
                <a:ext uri="{FF2B5EF4-FFF2-40B4-BE49-F238E27FC236}">
                  <a16:creationId xmlns:a16="http://schemas.microsoft.com/office/drawing/2014/main" id="{00000000-0008-0000-0400-00000A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18</xdr:row>
          <xdr:rowOff>142875</xdr:rowOff>
        </xdr:from>
        <xdr:to>
          <xdr:col>9</xdr:col>
          <xdr:colOff>38100</xdr:colOff>
          <xdr:row>20</xdr:row>
          <xdr:rowOff>38100</xdr:rowOff>
        </xdr:to>
        <xdr:sp macro="" textlink="">
          <xdr:nvSpPr>
            <xdr:cNvPr id="135179" name="Check Box 11" hidden="1">
              <a:extLst>
                <a:ext uri="{63B3BB69-23CF-44E3-9099-C40C66FF867C}">
                  <a14:compatExt spid="_x0000_s135179"/>
                </a:ext>
                <a:ext uri="{FF2B5EF4-FFF2-40B4-BE49-F238E27FC236}">
                  <a16:creationId xmlns:a16="http://schemas.microsoft.com/office/drawing/2014/main" id="{00000000-0008-0000-0400-00000B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142875</xdr:rowOff>
        </xdr:from>
        <xdr:to>
          <xdr:col>9</xdr:col>
          <xdr:colOff>304800</xdr:colOff>
          <xdr:row>20</xdr:row>
          <xdr:rowOff>38100</xdr:rowOff>
        </xdr:to>
        <xdr:sp macro="" textlink="">
          <xdr:nvSpPr>
            <xdr:cNvPr id="135180" name="Check Box 12" hidden="1">
              <a:extLst>
                <a:ext uri="{63B3BB69-23CF-44E3-9099-C40C66FF867C}">
                  <a14:compatExt spid="_x0000_s135180"/>
                </a:ext>
                <a:ext uri="{FF2B5EF4-FFF2-40B4-BE49-F238E27FC236}">
                  <a16:creationId xmlns:a16="http://schemas.microsoft.com/office/drawing/2014/main" id="{00000000-0008-0000-0400-00000C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142875</xdr:rowOff>
        </xdr:from>
        <xdr:to>
          <xdr:col>16</xdr:col>
          <xdr:colOff>38100</xdr:colOff>
          <xdr:row>20</xdr:row>
          <xdr:rowOff>38100</xdr:rowOff>
        </xdr:to>
        <xdr:sp macro="" textlink="">
          <xdr:nvSpPr>
            <xdr:cNvPr id="135181" name="Check Box 13" hidden="1">
              <a:extLst>
                <a:ext uri="{63B3BB69-23CF-44E3-9099-C40C66FF867C}">
                  <a14:compatExt spid="_x0000_s135181"/>
                </a:ext>
                <a:ext uri="{FF2B5EF4-FFF2-40B4-BE49-F238E27FC236}">
                  <a16:creationId xmlns:a16="http://schemas.microsoft.com/office/drawing/2014/main" id="{00000000-0008-0000-0400-00000D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19</xdr:row>
          <xdr:rowOff>142875</xdr:rowOff>
        </xdr:from>
        <xdr:to>
          <xdr:col>9</xdr:col>
          <xdr:colOff>38100</xdr:colOff>
          <xdr:row>21</xdr:row>
          <xdr:rowOff>38100</xdr:rowOff>
        </xdr:to>
        <xdr:sp macro="" textlink="">
          <xdr:nvSpPr>
            <xdr:cNvPr id="135182" name="Check Box 14" hidden="1">
              <a:extLst>
                <a:ext uri="{63B3BB69-23CF-44E3-9099-C40C66FF867C}">
                  <a14:compatExt spid="_x0000_s135182"/>
                </a:ext>
                <a:ext uri="{FF2B5EF4-FFF2-40B4-BE49-F238E27FC236}">
                  <a16:creationId xmlns:a16="http://schemas.microsoft.com/office/drawing/2014/main" id="{00000000-0008-0000-0400-00000E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19</xdr:row>
          <xdr:rowOff>142875</xdr:rowOff>
        </xdr:from>
        <xdr:to>
          <xdr:col>9</xdr:col>
          <xdr:colOff>304800</xdr:colOff>
          <xdr:row>21</xdr:row>
          <xdr:rowOff>38100</xdr:rowOff>
        </xdr:to>
        <xdr:sp macro="" textlink="">
          <xdr:nvSpPr>
            <xdr:cNvPr id="135183" name="Check Box 15" hidden="1">
              <a:extLst>
                <a:ext uri="{63B3BB69-23CF-44E3-9099-C40C66FF867C}">
                  <a14:compatExt spid="_x0000_s135183"/>
                </a:ext>
                <a:ext uri="{FF2B5EF4-FFF2-40B4-BE49-F238E27FC236}">
                  <a16:creationId xmlns:a16="http://schemas.microsoft.com/office/drawing/2014/main" id="{00000000-0008-0000-0400-00000F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142875</xdr:rowOff>
        </xdr:from>
        <xdr:to>
          <xdr:col>16</xdr:col>
          <xdr:colOff>38100</xdr:colOff>
          <xdr:row>21</xdr:row>
          <xdr:rowOff>38100</xdr:rowOff>
        </xdr:to>
        <xdr:sp macro="" textlink="">
          <xdr:nvSpPr>
            <xdr:cNvPr id="135184" name="Check Box 16" hidden="1">
              <a:extLst>
                <a:ext uri="{63B3BB69-23CF-44E3-9099-C40C66FF867C}">
                  <a14:compatExt spid="_x0000_s135184"/>
                </a:ext>
                <a:ext uri="{FF2B5EF4-FFF2-40B4-BE49-F238E27FC236}">
                  <a16:creationId xmlns:a16="http://schemas.microsoft.com/office/drawing/2014/main" id="{00000000-0008-0000-0400-00001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36514</xdr:colOff>
      <xdr:row>20</xdr:row>
      <xdr:rowOff>130179</xdr:rowOff>
    </xdr:from>
    <xdr:to>
      <xdr:col>10</xdr:col>
      <xdr:colOff>223836</xdr:colOff>
      <xdr:row>22</xdr:row>
      <xdr:rowOff>22229</xdr:rowOff>
    </xdr:to>
    <xdr:grpSp>
      <xdr:nvGrpSpPr>
        <xdr:cNvPr id="3" name="Group 1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9056689" y="3263904"/>
          <a:ext cx="758822" cy="215900"/>
          <a:chOff x="9229922" y="457200"/>
          <a:chExt cx="876164" cy="219075"/>
        </a:xfrm>
      </xdr:grpSpPr>
      <xdr:sp macro="" textlink="">
        <xdr:nvSpPr>
          <xdr:cNvPr id="4" name="Check Box 17" hidden="1">
            <a:extLst>
              <a:ext uri="{63B3BB69-23CF-44E3-9099-C40C66FF867C}">
                <a14:compatExt xmlns:a14="http://schemas.microsoft.com/office/drawing/2010/main" spid="_x0000_s135185"/>
              </a:ex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 bwMode="auto">
          <a:xfrm>
            <a:off x="9229922" y="457200"/>
            <a:ext cx="304786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Check Box 18" hidden="1">
            <a:extLst>
              <a:ext uri="{63B3BB69-23CF-44E3-9099-C40C66FF867C}">
                <a14:compatExt xmlns:a14="http://schemas.microsoft.com/office/drawing/2010/main" spid="_x0000_s135186"/>
              </a:ex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 bwMode="auto">
          <a:xfrm>
            <a:off x="9505950" y="457200"/>
            <a:ext cx="304794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" name="Check Box 19" hidden="1">
            <a:extLst>
              <a:ext uri="{63B3BB69-23CF-44E3-9099-C40C66FF867C}">
                <a14:compatExt xmlns:a14="http://schemas.microsoft.com/office/drawing/2010/main" spid="_x0000_s135187"/>
              </a:ex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 bwMode="auto">
          <a:xfrm>
            <a:off x="9801291" y="457200"/>
            <a:ext cx="304795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21</xdr:row>
          <xdr:rowOff>142875</xdr:rowOff>
        </xdr:from>
        <xdr:to>
          <xdr:col>9</xdr:col>
          <xdr:colOff>38100</xdr:colOff>
          <xdr:row>23</xdr:row>
          <xdr:rowOff>38100</xdr:rowOff>
        </xdr:to>
        <xdr:sp macro="" textlink="">
          <xdr:nvSpPr>
            <xdr:cNvPr id="135188" name="Check Box 20" hidden="1">
              <a:extLst>
                <a:ext uri="{63B3BB69-23CF-44E3-9099-C40C66FF867C}">
                  <a14:compatExt spid="_x0000_s135188"/>
                </a:ext>
                <a:ext uri="{FF2B5EF4-FFF2-40B4-BE49-F238E27FC236}">
                  <a16:creationId xmlns:a16="http://schemas.microsoft.com/office/drawing/2014/main" id="{00000000-0008-0000-0400-000014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142875</xdr:rowOff>
        </xdr:from>
        <xdr:to>
          <xdr:col>9</xdr:col>
          <xdr:colOff>304800</xdr:colOff>
          <xdr:row>23</xdr:row>
          <xdr:rowOff>38100</xdr:rowOff>
        </xdr:to>
        <xdr:sp macro="" textlink="">
          <xdr:nvSpPr>
            <xdr:cNvPr id="135189" name="Check Box 21" hidden="1">
              <a:extLst>
                <a:ext uri="{63B3BB69-23CF-44E3-9099-C40C66FF867C}">
                  <a14:compatExt spid="_x0000_s135189"/>
                </a:ext>
                <a:ext uri="{FF2B5EF4-FFF2-40B4-BE49-F238E27FC236}">
                  <a16:creationId xmlns:a16="http://schemas.microsoft.com/office/drawing/2014/main" id="{00000000-0008-0000-0400-000015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21</xdr:row>
          <xdr:rowOff>142875</xdr:rowOff>
        </xdr:from>
        <xdr:to>
          <xdr:col>16</xdr:col>
          <xdr:colOff>38100</xdr:colOff>
          <xdr:row>23</xdr:row>
          <xdr:rowOff>38100</xdr:rowOff>
        </xdr:to>
        <xdr:sp macro="" textlink="">
          <xdr:nvSpPr>
            <xdr:cNvPr id="135190" name="Check Box 22" hidden="1">
              <a:extLst>
                <a:ext uri="{63B3BB69-23CF-44E3-9099-C40C66FF867C}">
                  <a14:compatExt spid="_x0000_s135190"/>
                </a:ext>
                <a:ext uri="{FF2B5EF4-FFF2-40B4-BE49-F238E27FC236}">
                  <a16:creationId xmlns:a16="http://schemas.microsoft.com/office/drawing/2014/main" id="{00000000-0008-0000-0400-000016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142875</xdr:rowOff>
        </xdr:from>
        <xdr:to>
          <xdr:col>9</xdr:col>
          <xdr:colOff>38100</xdr:colOff>
          <xdr:row>24</xdr:row>
          <xdr:rowOff>38100</xdr:rowOff>
        </xdr:to>
        <xdr:sp macro="" textlink="">
          <xdr:nvSpPr>
            <xdr:cNvPr id="135191" name="Check Box 23" hidden="1">
              <a:extLst>
                <a:ext uri="{63B3BB69-23CF-44E3-9099-C40C66FF867C}">
                  <a14:compatExt spid="_x0000_s135191"/>
                </a:ext>
                <a:ext uri="{FF2B5EF4-FFF2-40B4-BE49-F238E27FC236}">
                  <a16:creationId xmlns:a16="http://schemas.microsoft.com/office/drawing/2014/main" id="{00000000-0008-0000-0400-000017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22</xdr:row>
          <xdr:rowOff>142875</xdr:rowOff>
        </xdr:from>
        <xdr:to>
          <xdr:col>9</xdr:col>
          <xdr:colOff>304800</xdr:colOff>
          <xdr:row>24</xdr:row>
          <xdr:rowOff>38100</xdr:rowOff>
        </xdr:to>
        <xdr:sp macro="" textlink="">
          <xdr:nvSpPr>
            <xdr:cNvPr id="135192" name="Check Box 24" hidden="1">
              <a:extLst>
                <a:ext uri="{63B3BB69-23CF-44E3-9099-C40C66FF867C}">
                  <a14:compatExt spid="_x0000_s135192"/>
                </a:ext>
                <a:ext uri="{FF2B5EF4-FFF2-40B4-BE49-F238E27FC236}">
                  <a16:creationId xmlns:a16="http://schemas.microsoft.com/office/drawing/2014/main" id="{00000000-0008-0000-0400-000018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22</xdr:row>
          <xdr:rowOff>142875</xdr:rowOff>
        </xdr:from>
        <xdr:to>
          <xdr:col>16</xdr:col>
          <xdr:colOff>38100</xdr:colOff>
          <xdr:row>24</xdr:row>
          <xdr:rowOff>38100</xdr:rowOff>
        </xdr:to>
        <xdr:sp macro="" textlink="">
          <xdr:nvSpPr>
            <xdr:cNvPr id="135193" name="Check Box 25" hidden="1">
              <a:extLst>
                <a:ext uri="{63B3BB69-23CF-44E3-9099-C40C66FF867C}">
                  <a14:compatExt spid="_x0000_s135193"/>
                </a:ext>
                <a:ext uri="{FF2B5EF4-FFF2-40B4-BE49-F238E27FC236}">
                  <a16:creationId xmlns:a16="http://schemas.microsoft.com/office/drawing/2014/main" id="{00000000-0008-0000-0400-000019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23</xdr:row>
          <xdr:rowOff>142875</xdr:rowOff>
        </xdr:from>
        <xdr:to>
          <xdr:col>9</xdr:col>
          <xdr:colOff>66675</xdr:colOff>
          <xdr:row>25</xdr:row>
          <xdr:rowOff>38100</xdr:rowOff>
        </xdr:to>
        <xdr:sp macro="" textlink="">
          <xdr:nvSpPr>
            <xdr:cNvPr id="135194" name="Check Box 26" hidden="1">
              <a:extLst>
                <a:ext uri="{63B3BB69-23CF-44E3-9099-C40C66FF867C}">
                  <a14:compatExt spid="_x0000_s135194"/>
                </a:ext>
                <a:ext uri="{FF2B5EF4-FFF2-40B4-BE49-F238E27FC236}">
                  <a16:creationId xmlns:a16="http://schemas.microsoft.com/office/drawing/2014/main" id="{00000000-0008-0000-0400-00001A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23</xdr:row>
          <xdr:rowOff>142875</xdr:rowOff>
        </xdr:from>
        <xdr:to>
          <xdr:col>10</xdr:col>
          <xdr:colOff>0</xdr:colOff>
          <xdr:row>25</xdr:row>
          <xdr:rowOff>38100</xdr:rowOff>
        </xdr:to>
        <xdr:sp macro="" textlink="">
          <xdr:nvSpPr>
            <xdr:cNvPr id="135198" name="Check Box 30" hidden="1">
              <a:extLst>
                <a:ext uri="{63B3BB69-23CF-44E3-9099-C40C66FF867C}">
                  <a14:compatExt spid="_x0000_s135198"/>
                </a:ext>
                <a:ext uri="{FF2B5EF4-FFF2-40B4-BE49-F238E27FC236}">
                  <a16:creationId xmlns:a16="http://schemas.microsoft.com/office/drawing/2014/main" id="{00000000-0008-0000-0400-00001E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304800</xdr:rowOff>
        </xdr:from>
        <xdr:to>
          <xdr:col>16</xdr:col>
          <xdr:colOff>38100</xdr:colOff>
          <xdr:row>18</xdr:row>
          <xdr:rowOff>38100</xdr:rowOff>
        </xdr:to>
        <xdr:sp macro="" textlink="">
          <xdr:nvSpPr>
            <xdr:cNvPr id="135199" name="Check Box 31" hidden="1">
              <a:extLst>
                <a:ext uri="{63B3BB69-23CF-44E3-9099-C40C66FF867C}">
                  <a14:compatExt spid="_x0000_s135199"/>
                </a:ext>
                <a:ext uri="{FF2B5EF4-FFF2-40B4-BE49-F238E27FC236}">
                  <a16:creationId xmlns:a16="http://schemas.microsoft.com/office/drawing/2014/main" id="{00000000-0008-0000-0400-00001F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19</xdr:row>
          <xdr:rowOff>142875</xdr:rowOff>
        </xdr:from>
        <xdr:to>
          <xdr:col>5</xdr:col>
          <xdr:colOff>257175</xdr:colOff>
          <xdr:row>24</xdr:row>
          <xdr:rowOff>38100</xdr:rowOff>
        </xdr:to>
        <xdr:sp macro="" textlink="">
          <xdr:nvSpPr>
            <xdr:cNvPr id="135201" name="Button 33" hidden="1">
              <a:extLst>
                <a:ext uri="{63B3BB69-23CF-44E3-9099-C40C66FF867C}">
                  <a14:compatExt spid="_x0000_s135201"/>
                </a:ext>
                <a:ext uri="{FF2B5EF4-FFF2-40B4-BE49-F238E27FC236}">
                  <a16:creationId xmlns:a16="http://schemas.microsoft.com/office/drawing/2014/main" id="{00000000-0008-0000-0400-00002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PRESS THIS BUTTON AFTER</a:t>
              </a: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Entering Above Work Request Information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and Selecting Requested Shifts by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(Checking All Applicable Boxes at Right) 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20</xdr:row>
          <xdr:rowOff>142875</xdr:rowOff>
        </xdr:from>
        <xdr:to>
          <xdr:col>9</xdr:col>
          <xdr:colOff>38100</xdr:colOff>
          <xdr:row>22</xdr:row>
          <xdr:rowOff>38100</xdr:rowOff>
        </xdr:to>
        <xdr:sp macro="" textlink="">
          <xdr:nvSpPr>
            <xdr:cNvPr id="135202" name="Check Box 34" hidden="1">
              <a:extLst>
                <a:ext uri="{63B3BB69-23CF-44E3-9099-C40C66FF867C}">
                  <a14:compatExt spid="_x0000_s135202"/>
                </a:ext>
                <a:ext uri="{FF2B5EF4-FFF2-40B4-BE49-F238E27FC236}">
                  <a16:creationId xmlns:a16="http://schemas.microsoft.com/office/drawing/2014/main" id="{00000000-0008-0000-0400-000022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</xdr:row>
          <xdr:rowOff>142875</xdr:rowOff>
        </xdr:from>
        <xdr:to>
          <xdr:col>10</xdr:col>
          <xdr:colOff>0</xdr:colOff>
          <xdr:row>22</xdr:row>
          <xdr:rowOff>38100</xdr:rowOff>
        </xdr:to>
        <xdr:sp macro="" textlink="">
          <xdr:nvSpPr>
            <xdr:cNvPr id="135203" name="Check Box 35" hidden="1">
              <a:extLst>
                <a:ext uri="{63B3BB69-23CF-44E3-9099-C40C66FF867C}">
                  <a14:compatExt spid="_x0000_s135203"/>
                </a:ext>
                <a:ext uri="{FF2B5EF4-FFF2-40B4-BE49-F238E27FC236}">
                  <a16:creationId xmlns:a16="http://schemas.microsoft.com/office/drawing/2014/main" id="{00000000-0008-0000-0400-000023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20</xdr:row>
          <xdr:rowOff>142875</xdr:rowOff>
        </xdr:from>
        <xdr:to>
          <xdr:col>16</xdr:col>
          <xdr:colOff>38100</xdr:colOff>
          <xdr:row>22</xdr:row>
          <xdr:rowOff>38100</xdr:rowOff>
        </xdr:to>
        <xdr:sp macro="" textlink="">
          <xdr:nvSpPr>
            <xdr:cNvPr id="135204" name="Check Box 36" hidden="1">
              <a:extLst>
                <a:ext uri="{63B3BB69-23CF-44E3-9099-C40C66FF867C}">
                  <a14:compatExt spid="_x0000_s135204"/>
                </a:ext>
                <a:ext uri="{FF2B5EF4-FFF2-40B4-BE49-F238E27FC236}">
                  <a16:creationId xmlns:a16="http://schemas.microsoft.com/office/drawing/2014/main" id="{00000000-0008-0000-0400-000024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07530" name="Button 10" hidden="1">
              <a:extLst>
                <a:ext uri="{63B3BB69-23CF-44E3-9099-C40C66FF867C}">
                  <a14:compatExt spid="_x0000_s107530"/>
                </a:ext>
                <a:ext uri="{FF2B5EF4-FFF2-40B4-BE49-F238E27FC236}">
                  <a16:creationId xmlns:a16="http://schemas.microsoft.com/office/drawing/2014/main" id="{00000000-0008-0000-0500-00000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5</xdr:row>
          <xdr:rowOff>133350</xdr:rowOff>
        </xdr:from>
        <xdr:to>
          <xdr:col>12</xdr:col>
          <xdr:colOff>247650</xdr:colOff>
          <xdr:row>9</xdr:row>
          <xdr:rowOff>57150</xdr:rowOff>
        </xdr:to>
        <xdr:sp macro="" textlink="">
          <xdr:nvSpPr>
            <xdr:cNvPr id="107543" name="Button 23" hidden="1">
              <a:extLst>
                <a:ext uri="{63B3BB69-23CF-44E3-9099-C40C66FF867C}">
                  <a14:compatExt spid="_x0000_s107543"/>
                </a:ext>
                <a:ext uri="{FF2B5EF4-FFF2-40B4-BE49-F238E27FC236}">
                  <a16:creationId xmlns:a16="http://schemas.microsoft.com/office/drawing/2014/main" id="{00000000-0008-0000-0500-00001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06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09576" name="Button 8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06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3</xdr:row>
          <xdr:rowOff>304800</xdr:rowOff>
        </xdr:from>
        <xdr:to>
          <xdr:col>12</xdr:col>
          <xdr:colOff>590550</xdr:colOff>
          <xdr:row>7</xdr:row>
          <xdr:rowOff>57150</xdr:rowOff>
        </xdr:to>
        <xdr:sp macro="" textlink="">
          <xdr:nvSpPr>
            <xdr:cNvPr id="109582" name="Button 14" hidden="1">
              <a:extLst>
                <a:ext uri="{63B3BB69-23CF-44E3-9099-C40C66FF867C}">
                  <a14:compatExt spid="_x0000_s109582"/>
                </a:ext>
                <a:ext uri="{FF2B5EF4-FFF2-40B4-BE49-F238E27FC236}">
                  <a16:creationId xmlns:a16="http://schemas.microsoft.com/office/drawing/2014/main" id="{00000000-0008-0000-0600-00000E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101380" name="Button 4" hidden="1">
              <a:extLst>
                <a:ext uri="{63B3BB69-23CF-44E3-9099-C40C66FF867C}">
                  <a14:compatExt spid="_x0000_s101380"/>
                </a:ext>
                <a:ext uri="{FF2B5EF4-FFF2-40B4-BE49-F238E27FC236}">
                  <a16:creationId xmlns:a16="http://schemas.microsoft.com/office/drawing/2014/main" id="{00000000-0008-0000-0700-00000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333375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101400" name="Button 24" hidden="1">
              <a:extLst>
                <a:ext uri="{63B3BB69-23CF-44E3-9099-C40C66FF867C}">
                  <a14:compatExt spid="_x0000_s101400"/>
                </a:ext>
                <a:ext uri="{FF2B5EF4-FFF2-40B4-BE49-F238E27FC236}">
                  <a16:creationId xmlns:a16="http://schemas.microsoft.com/office/drawing/2014/main" id="{00000000-0008-0000-0700-00001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4</xdr:row>
          <xdr:rowOff>19050</xdr:rowOff>
        </xdr:from>
        <xdr:to>
          <xdr:col>12</xdr:col>
          <xdr:colOff>571500</xdr:colOff>
          <xdr:row>7</xdr:row>
          <xdr:rowOff>57150</xdr:rowOff>
        </xdr:to>
        <xdr:sp macro="" textlink="">
          <xdr:nvSpPr>
            <xdr:cNvPr id="101408" name="Button 32" hidden="1">
              <a:extLst>
                <a:ext uri="{63B3BB69-23CF-44E3-9099-C40C66FF867C}">
                  <a14:compatExt spid="_x0000_s101408"/>
                </a:ext>
                <a:ext uri="{FF2B5EF4-FFF2-40B4-BE49-F238E27FC236}">
                  <a16:creationId xmlns:a16="http://schemas.microsoft.com/office/drawing/2014/main" id="{00000000-0008-0000-0700-00002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8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0</xdr:rowOff>
        </xdr:to>
        <xdr:sp macro="" textlink="">
          <xdr:nvSpPr>
            <xdr:cNvPr id="108553" name="Button 9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8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6</xdr:row>
          <xdr:rowOff>0</xdr:rowOff>
        </xdr:from>
        <xdr:to>
          <xdr:col>12</xdr:col>
          <xdr:colOff>533400</xdr:colOff>
          <xdr:row>9</xdr:row>
          <xdr:rowOff>57150</xdr:rowOff>
        </xdr:to>
        <xdr:sp macro="" textlink="">
          <xdr:nvSpPr>
            <xdr:cNvPr id="108558" name="Button 14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8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  <a:ext uri="{FF2B5EF4-FFF2-40B4-BE49-F238E27FC236}">
                  <a16:creationId xmlns:a16="http://schemas.microsoft.com/office/drawing/2014/main" id="{00000000-0008-0000-0900-00000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0601" name="Button 9" hidden="1">
              <a:extLst>
                <a:ext uri="{63B3BB69-23CF-44E3-9099-C40C66FF867C}">
                  <a14:compatExt spid="_x0000_s110601"/>
                </a:ext>
                <a:ext uri="{FF2B5EF4-FFF2-40B4-BE49-F238E27FC236}">
                  <a16:creationId xmlns:a16="http://schemas.microsoft.com/office/drawing/2014/main" id="{00000000-0008-0000-0900-000009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6</xdr:row>
          <xdr:rowOff>9525</xdr:rowOff>
        </xdr:from>
        <xdr:to>
          <xdr:col>12</xdr:col>
          <xdr:colOff>561975</xdr:colOff>
          <xdr:row>9</xdr:row>
          <xdr:rowOff>57150</xdr:rowOff>
        </xdr:to>
        <xdr:sp macro="" textlink="">
          <xdr:nvSpPr>
            <xdr:cNvPr id="110606" name="Button 14" hidden="1">
              <a:extLst>
                <a:ext uri="{63B3BB69-23CF-44E3-9099-C40C66FF867C}">
                  <a14:compatExt spid="_x0000_s110606"/>
                </a:ext>
                <a:ext uri="{FF2B5EF4-FFF2-40B4-BE49-F238E27FC236}">
                  <a16:creationId xmlns:a16="http://schemas.microsoft.com/office/drawing/2014/main" id="{00000000-0008-0000-0900-00000E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95250</xdr:rowOff>
        </xdr:from>
        <xdr:to>
          <xdr:col>12</xdr:col>
          <xdr:colOff>552450</xdr:colOff>
          <xdr:row>2</xdr:row>
          <xdr:rowOff>152400</xdr:rowOff>
        </xdr:to>
        <xdr:sp macro="" textlink="">
          <xdr:nvSpPr>
            <xdr:cNvPr id="102404" name="Button 4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A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114300</xdr:rowOff>
        </xdr:from>
        <xdr:to>
          <xdr:col>14</xdr:col>
          <xdr:colOff>171450</xdr:colOff>
          <xdr:row>1</xdr:row>
          <xdr:rowOff>152400</xdr:rowOff>
        </xdr:to>
        <xdr:sp macro="" textlink="">
          <xdr:nvSpPr>
            <xdr:cNvPr id="102409" name="Button 9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0A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</xdr:row>
          <xdr:rowOff>0</xdr:rowOff>
        </xdr:from>
        <xdr:to>
          <xdr:col>13</xdr:col>
          <xdr:colOff>57150</xdr:colOff>
          <xdr:row>7</xdr:row>
          <xdr:rowOff>57150</xdr:rowOff>
        </xdr:to>
        <xdr:sp macro="" textlink="">
          <xdr:nvSpPr>
            <xdr:cNvPr id="102415" name="Button 15" hidden="1">
              <a:extLst>
                <a:ext uri="{63B3BB69-23CF-44E3-9099-C40C66FF867C}">
                  <a14:compatExt spid="_x0000_s102415"/>
                </a:ext>
                <a:ext uri="{FF2B5EF4-FFF2-40B4-BE49-F238E27FC236}">
                  <a16:creationId xmlns:a16="http://schemas.microsoft.com/office/drawing/2014/main" id="{00000000-0008-0000-0A00-00000F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1620" name="Button 4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0B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11625" name="Button 9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0B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6</xdr:row>
          <xdr:rowOff>9525</xdr:rowOff>
        </xdr:from>
        <xdr:to>
          <xdr:col>12</xdr:col>
          <xdr:colOff>552450</xdr:colOff>
          <xdr:row>9</xdr:row>
          <xdr:rowOff>85725</xdr:rowOff>
        </xdr:to>
        <xdr:sp macro="" textlink="">
          <xdr:nvSpPr>
            <xdr:cNvPr id="111626" name="Button 10" hidden="1">
              <a:extLst>
                <a:ext uri="{63B3BB69-23CF-44E3-9099-C40C66FF867C}">
                  <a14:compatExt spid="_x0000_s111626"/>
                </a:ext>
                <a:ext uri="{FF2B5EF4-FFF2-40B4-BE49-F238E27FC236}">
                  <a16:creationId xmlns:a16="http://schemas.microsoft.com/office/drawing/2014/main" id="{00000000-0008-0000-0B00-00000A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2644" name="Button 4" hidden="1">
              <a:extLst>
                <a:ext uri="{63B3BB69-23CF-44E3-9099-C40C66FF867C}">
                  <a14:compatExt spid="_x0000_s112644"/>
                </a:ext>
                <a:ext uri="{FF2B5EF4-FFF2-40B4-BE49-F238E27FC236}">
                  <a16:creationId xmlns:a16="http://schemas.microsoft.com/office/drawing/2014/main" id="{00000000-0008-0000-0C00-000004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2649" name="Button 9" hidden="1">
              <a:extLst>
                <a:ext uri="{63B3BB69-23CF-44E3-9099-C40C66FF867C}">
                  <a14:compatExt spid="_x0000_s112649"/>
                </a:ext>
                <a:ext uri="{FF2B5EF4-FFF2-40B4-BE49-F238E27FC236}">
                  <a16:creationId xmlns:a16="http://schemas.microsoft.com/office/drawing/2014/main" id="{00000000-0008-0000-0C00-000009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5</xdr:row>
          <xdr:rowOff>19050</xdr:rowOff>
        </xdr:from>
        <xdr:to>
          <xdr:col>12</xdr:col>
          <xdr:colOff>552450</xdr:colOff>
          <xdr:row>8</xdr:row>
          <xdr:rowOff>95250</xdr:rowOff>
        </xdr:to>
        <xdr:sp macro="" textlink="">
          <xdr:nvSpPr>
            <xdr:cNvPr id="112650" name="Button 10" hidden="1">
              <a:extLst>
                <a:ext uri="{63B3BB69-23CF-44E3-9099-C40C66FF867C}">
                  <a14:compatExt spid="_x0000_s112650"/>
                </a:ext>
                <a:ext uri="{FF2B5EF4-FFF2-40B4-BE49-F238E27FC236}">
                  <a16:creationId xmlns:a16="http://schemas.microsoft.com/office/drawing/2014/main" id="{00000000-0008-0000-0C00-00000A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103428" name="Button 4" hidden="1">
              <a:extLst>
                <a:ext uri="{63B3BB69-23CF-44E3-9099-C40C66FF867C}">
                  <a14:compatExt spid="_x0000_s103428"/>
                </a:ext>
                <a:ext uri="{FF2B5EF4-FFF2-40B4-BE49-F238E27FC236}">
                  <a16:creationId xmlns:a16="http://schemas.microsoft.com/office/drawing/2014/main" id="{00000000-0008-0000-0D00-00000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103432" name="Button 8" hidden="1">
              <a:extLst>
                <a:ext uri="{63B3BB69-23CF-44E3-9099-C40C66FF867C}">
                  <a14:compatExt spid="_x0000_s103432"/>
                </a:ext>
                <a:ext uri="{FF2B5EF4-FFF2-40B4-BE49-F238E27FC236}">
                  <a16:creationId xmlns:a16="http://schemas.microsoft.com/office/drawing/2014/main" id="{00000000-0008-0000-0D00-000008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12</xdr:col>
          <xdr:colOff>542925</xdr:colOff>
          <xdr:row>8</xdr:row>
          <xdr:rowOff>85725</xdr:rowOff>
        </xdr:to>
        <xdr:sp macro="" textlink="">
          <xdr:nvSpPr>
            <xdr:cNvPr id="103433" name="Button 9" hidden="1">
              <a:extLst>
                <a:ext uri="{63B3BB69-23CF-44E3-9099-C40C66FF867C}">
                  <a14:compatExt spid="_x0000_s103433"/>
                </a:ext>
                <a:ext uri="{FF2B5EF4-FFF2-40B4-BE49-F238E27FC236}">
                  <a16:creationId xmlns:a16="http://schemas.microsoft.com/office/drawing/2014/main" id="{00000000-0008-0000-0D00-000009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3668" name="Button 4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0E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13672" name="Button 8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0E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5</xdr:row>
          <xdr:rowOff>104775</xdr:rowOff>
        </xdr:from>
        <xdr:to>
          <xdr:col>12</xdr:col>
          <xdr:colOff>552450</xdr:colOff>
          <xdr:row>9</xdr:row>
          <xdr:rowOff>19050</xdr:rowOff>
        </xdr:to>
        <xdr:sp macro="" textlink="">
          <xdr:nvSpPr>
            <xdr:cNvPr id="113673" name="Button 9" hidden="1">
              <a:extLst>
                <a:ext uri="{63B3BB69-23CF-44E3-9099-C40C66FF867C}">
                  <a14:compatExt spid="_x0000_s113673"/>
                </a:ext>
                <a:ext uri="{FF2B5EF4-FFF2-40B4-BE49-F238E27FC236}">
                  <a16:creationId xmlns:a16="http://schemas.microsoft.com/office/drawing/2014/main" id="{00000000-0008-0000-0E00-000009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0F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333375</xdr:colOff>
          <xdr:row>3</xdr:row>
          <xdr:rowOff>0</xdr:rowOff>
        </xdr:to>
        <xdr:sp macro="" textlink="">
          <xdr:nvSpPr>
            <xdr:cNvPr id="114696" name="Button 8" hidden="1">
              <a:extLst>
                <a:ext uri="{63B3BB69-23CF-44E3-9099-C40C66FF867C}">
                  <a14:compatExt spid="_x0000_s114696"/>
                </a:ext>
                <a:ext uri="{FF2B5EF4-FFF2-40B4-BE49-F238E27FC236}">
                  <a16:creationId xmlns:a16="http://schemas.microsoft.com/office/drawing/2014/main" id="{00000000-0008-0000-0F00-00000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5</xdr:row>
          <xdr:rowOff>9525</xdr:rowOff>
        </xdr:from>
        <xdr:to>
          <xdr:col>12</xdr:col>
          <xdr:colOff>561975</xdr:colOff>
          <xdr:row>8</xdr:row>
          <xdr:rowOff>85725</xdr:rowOff>
        </xdr:to>
        <xdr:sp macro="" textlink="">
          <xdr:nvSpPr>
            <xdr:cNvPr id="114697" name="Button 9" hidden="1">
              <a:extLst>
                <a:ext uri="{63B3BB69-23CF-44E3-9099-C40C66FF867C}">
                  <a14:compatExt spid="_x0000_s114697"/>
                </a:ext>
                <a:ext uri="{FF2B5EF4-FFF2-40B4-BE49-F238E27FC236}">
                  <a16:creationId xmlns:a16="http://schemas.microsoft.com/office/drawing/2014/main" id="{00000000-0008-0000-0F00-00000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10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104456" name="Button 8" hidden="1">
              <a:extLst>
                <a:ext uri="{63B3BB69-23CF-44E3-9099-C40C66FF867C}">
                  <a14:compatExt spid="_x0000_s104456"/>
                </a:ext>
                <a:ext uri="{FF2B5EF4-FFF2-40B4-BE49-F238E27FC236}">
                  <a16:creationId xmlns:a16="http://schemas.microsoft.com/office/drawing/2014/main" id="{00000000-0008-0000-1000-000008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</xdr:row>
          <xdr:rowOff>152400</xdr:rowOff>
        </xdr:from>
        <xdr:to>
          <xdr:col>12</xdr:col>
          <xdr:colOff>542925</xdr:colOff>
          <xdr:row>8</xdr:row>
          <xdr:rowOff>66675</xdr:rowOff>
        </xdr:to>
        <xdr:sp macro="" textlink="">
          <xdr:nvSpPr>
            <xdr:cNvPr id="104457" name="Button 9" hidden="1">
              <a:extLst>
                <a:ext uri="{63B3BB69-23CF-44E3-9099-C40C66FF867C}">
                  <a14:compatExt spid="_x0000_s104457"/>
                </a:ext>
                <a:ext uri="{FF2B5EF4-FFF2-40B4-BE49-F238E27FC236}">
                  <a16:creationId xmlns:a16="http://schemas.microsoft.com/office/drawing/2014/main" id="{00000000-0008-0000-1000-000009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11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15720" name="Button 8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11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152400</xdr:rowOff>
        </xdr:from>
        <xdr:to>
          <xdr:col>12</xdr:col>
          <xdr:colOff>542925</xdr:colOff>
          <xdr:row>9</xdr:row>
          <xdr:rowOff>66675</xdr:rowOff>
        </xdr:to>
        <xdr:sp macro="" textlink="">
          <xdr:nvSpPr>
            <xdr:cNvPr id="115721" name="Button 9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11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6740" name="Button 4" hidden="1">
              <a:extLst>
                <a:ext uri="{63B3BB69-23CF-44E3-9099-C40C66FF867C}">
                  <a14:compatExt spid="_x0000_s116740"/>
                </a:ext>
                <a:ext uri="{FF2B5EF4-FFF2-40B4-BE49-F238E27FC236}">
                  <a16:creationId xmlns:a16="http://schemas.microsoft.com/office/drawing/2014/main" id="{00000000-0008-0000-1200-000004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16744" name="Button 8" hidden="1">
              <a:extLst>
                <a:ext uri="{63B3BB69-23CF-44E3-9099-C40C66FF867C}">
                  <a14:compatExt spid="_x0000_s116744"/>
                </a:ext>
                <a:ext uri="{FF2B5EF4-FFF2-40B4-BE49-F238E27FC236}">
                  <a16:creationId xmlns:a16="http://schemas.microsoft.com/office/drawing/2014/main" id="{00000000-0008-0000-1200-000008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5</xdr:row>
          <xdr:rowOff>19050</xdr:rowOff>
        </xdr:from>
        <xdr:to>
          <xdr:col>12</xdr:col>
          <xdr:colOff>552450</xdr:colOff>
          <xdr:row>8</xdr:row>
          <xdr:rowOff>104775</xdr:rowOff>
        </xdr:to>
        <xdr:sp macro="" textlink="">
          <xdr:nvSpPr>
            <xdr:cNvPr id="116745" name="Button 9" hidden="1">
              <a:extLst>
                <a:ext uri="{63B3BB69-23CF-44E3-9099-C40C66FF867C}">
                  <a14:compatExt spid="_x0000_s116745"/>
                </a:ext>
                <a:ext uri="{FF2B5EF4-FFF2-40B4-BE49-F238E27FC236}">
                  <a16:creationId xmlns:a16="http://schemas.microsoft.com/office/drawing/2014/main" id="{00000000-0008-0000-1200-000009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95236" name="Button 4" hidden="1">
              <a:extLst>
                <a:ext uri="{63B3BB69-23CF-44E3-9099-C40C66FF867C}">
                  <a14:compatExt spid="_x0000_s95236"/>
                </a:ext>
                <a:ext uri="{FF2B5EF4-FFF2-40B4-BE49-F238E27FC236}">
                  <a16:creationId xmlns:a16="http://schemas.microsoft.com/office/drawing/2014/main" id="{00000000-0008-0000-1300-000004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95240" name="Button 8" hidden="1">
              <a:extLst>
                <a:ext uri="{63B3BB69-23CF-44E3-9099-C40C66FF867C}">
                  <a14:compatExt spid="_x0000_s95240"/>
                </a:ext>
                <a:ext uri="{FF2B5EF4-FFF2-40B4-BE49-F238E27FC236}">
                  <a16:creationId xmlns:a16="http://schemas.microsoft.com/office/drawing/2014/main" id="{00000000-0008-0000-1300-000008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5</xdr:row>
          <xdr:rowOff>9525</xdr:rowOff>
        </xdr:from>
        <xdr:to>
          <xdr:col>12</xdr:col>
          <xdr:colOff>561975</xdr:colOff>
          <xdr:row>8</xdr:row>
          <xdr:rowOff>85725</xdr:rowOff>
        </xdr:to>
        <xdr:sp macro="" textlink="">
          <xdr:nvSpPr>
            <xdr:cNvPr id="95241" name="Button 9" hidden="1">
              <a:extLst>
                <a:ext uri="{63B3BB69-23CF-44E3-9099-C40C66FF867C}">
                  <a14:compatExt spid="_x0000_s95241"/>
                </a:ext>
                <a:ext uri="{FF2B5EF4-FFF2-40B4-BE49-F238E27FC236}">
                  <a16:creationId xmlns:a16="http://schemas.microsoft.com/office/drawing/2014/main" id="{00000000-0008-0000-1300-000009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4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4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5</xdr:row>
          <xdr:rowOff>152400</xdr:rowOff>
        </xdr:from>
        <xdr:to>
          <xdr:col>12</xdr:col>
          <xdr:colOff>561975</xdr:colOff>
          <xdr:row>9</xdr:row>
          <xdr:rowOff>66675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4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15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77834" name="Button 10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15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5</xdr:row>
          <xdr:rowOff>19050</xdr:rowOff>
        </xdr:from>
        <xdr:to>
          <xdr:col>12</xdr:col>
          <xdr:colOff>561975</xdr:colOff>
          <xdr:row>8</xdr:row>
          <xdr:rowOff>95250</xdr:rowOff>
        </xdr:to>
        <xdr:sp macro="" textlink="">
          <xdr:nvSpPr>
            <xdr:cNvPr id="77835" name="Button 11" hidden="1">
              <a:extLst>
                <a:ext uri="{63B3BB69-23CF-44E3-9099-C40C66FF867C}">
                  <a14:compatExt spid="_x0000_s77835"/>
                </a:ext>
                <a:ext uri="{FF2B5EF4-FFF2-40B4-BE49-F238E27FC236}">
                  <a16:creationId xmlns:a16="http://schemas.microsoft.com/office/drawing/2014/main" id="{00000000-0008-0000-1500-00000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16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105480" name="Button 8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16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5</xdr:row>
          <xdr:rowOff>0</xdr:rowOff>
        </xdr:from>
        <xdr:to>
          <xdr:col>12</xdr:col>
          <xdr:colOff>571500</xdr:colOff>
          <xdr:row>8</xdr:row>
          <xdr:rowOff>76200</xdr:rowOff>
        </xdr:to>
        <xdr:sp macro="" textlink="">
          <xdr:nvSpPr>
            <xdr:cNvPr id="105481" name="Button 9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16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17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17768" name="Button 8" hidden="1">
              <a:extLst>
                <a:ext uri="{63B3BB69-23CF-44E3-9099-C40C66FF867C}">
                  <a14:compatExt spid="_x0000_s117768"/>
                </a:ext>
                <a:ext uri="{FF2B5EF4-FFF2-40B4-BE49-F238E27FC236}">
                  <a16:creationId xmlns:a16="http://schemas.microsoft.com/office/drawing/2014/main" id="{00000000-0008-0000-1700-000008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6</xdr:row>
          <xdr:rowOff>0</xdr:rowOff>
        </xdr:from>
        <xdr:to>
          <xdr:col>12</xdr:col>
          <xdr:colOff>561975</xdr:colOff>
          <xdr:row>9</xdr:row>
          <xdr:rowOff>76200</xdr:rowOff>
        </xdr:to>
        <xdr:sp macro="" textlink="">
          <xdr:nvSpPr>
            <xdr:cNvPr id="117769" name="Button 9" hidden="1">
              <a:extLst>
                <a:ext uri="{63B3BB69-23CF-44E3-9099-C40C66FF867C}">
                  <a14:compatExt spid="_x0000_s117769"/>
                </a:ext>
                <a:ext uri="{FF2B5EF4-FFF2-40B4-BE49-F238E27FC236}">
                  <a16:creationId xmlns:a16="http://schemas.microsoft.com/office/drawing/2014/main" id="{00000000-0008-0000-1700-000009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8788" name="Button 4" hidden="1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1800-000004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8792" name="Button 8" hidden="1">
              <a:extLst>
                <a:ext uri="{63B3BB69-23CF-44E3-9099-C40C66FF867C}">
                  <a14:compatExt spid="_x0000_s118792"/>
                </a:ext>
                <a:ext uri="{FF2B5EF4-FFF2-40B4-BE49-F238E27FC236}">
                  <a16:creationId xmlns:a16="http://schemas.microsoft.com/office/drawing/2014/main" id="{00000000-0008-0000-1800-000008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12</xdr:col>
          <xdr:colOff>542925</xdr:colOff>
          <xdr:row>8</xdr:row>
          <xdr:rowOff>85725</xdr:rowOff>
        </xdr:to>
        <xdr:sp macro="" textlink="">
          <xdr:nvSpPr>
            <xdr:cNvPr id="118793" name="Button 9" hidden="1">
              <a:extLst>
                <a:ext uri="{63B3BB69-23CF-44E3-9099-C40C66FF867C}">
                  <a14:compatExt spid="_x0000_s118793"/>
                </a:ext>
                <a:ext uri="{FF2B5EF4-FFF2-40B4-BE49-F238E27FC236}">
                  <a16:creationId xmlns:a16="http://schemas.microsoft.com/office/drawing/2014/main" id="{00000000-0008-0000-1800-000009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19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106504" name="Button 8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19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19050</xdr:rowOff>
        </xdr:from>
        <xdr:to>
          <xdr:col>12</xdr:col>
          <xdr:colOff>542925</xdr:colOff>
          <xdr:row>8</xdr:row>
          <xdr:rowOff>95250</xdr:rowOff>
        </xdr:to>
        <xdr:sp macro="" textlink="">
          <xdr:nvSpPr>
            <xdr:cNvPr id="106505" name="Button 9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00000000-0008-0000-1900-00000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9812" name="Button 4" hidden="1">
              <a:extLst>
                <a:ext uri="{63B3BB69-23CF-44E3-9099-C40C66FF867C}">
                  <a14:compatExt spid="_x0000_s119812"/>
                </a:ext>
                <a:ext uri="{FF2B5EF4-FFF2-40B4-BE49-F238E27FC236}">
                  <a16:creationId xmlns:a16="http://schemas.microsoft.com/office/drawing/2014/main" id="{00000000-0008-0000-1A00-000004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19816" name="Button 8" hidden="1">
              <a:extLst>
                <a:ext uri="{63B3BB69-23CF-44E3-9099-C40C66FF867C}">
                  <a14:compatExt spid="_x0000_s119816"/>
                </a:ext>
                <a:ext uri="{FF2B5EF4-FFF2-40B4-BE49-F238E27FC236}">
                  <a16:creationId xmlns:a16="http://schemas.microsoft.com/office/drawing/2014/main" id="{00000000-0008-0000-1A00-000008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6</xdr:row>
          <xdr:rowOff>19050</xdr:rowOff>
        </xdr:from>
        <xdr:to>
          <xdr:col>12</xdr:col>
          <xdr:colOff>552450</xdr:colOff>
          <xdr:row>9</xdr:row>
          <xdr:rowOff>104775</xdr:rowOff>
        </xdr:to>
        <xdr:sp macro="" textlink="">
          <xdr:nvSpPr>
            <xdr:cNvPr id="119817" name="Button 9" hidden="1">
              <a:extLst>
                <a:ext uri="{63B3BB69-23CF-44E3-9099-C40C66FF867C}">
                  <a14:compatExt spid="_x0000_s119817"/>
                </a:ext>
                <a:ext uri="{FF2B5EF4-FFF2-40B4-BE49-F238E27FC236}">
                  <a16:creationId xmlns:a16="http://schemas.microsoft.com/office/drawing/2014/main" id="{00000000-0008-0000-1A00-000009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20836" name="Button 4" hidden="1">
              <a:extLst>
                <a:ext uri="{63B3BB69-23CF-44E3-9099-C40C66FF867C}">
                  <a14:compatExt spid="_x0000_s120836"/>
                </a:ext>
                <a:ext uri="{FF2B5EF4-FFF2-40B4-BE49-F238E27FC236}">
                  <a16:creationId xmlns:a16="http://schemas.microsoft.com/office/drawing/2014/main" id="{00000000-0008-0000-1B00-000004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333375</xdr:colOff>
          <xdr:row>3</xdr:row>
          <xdr:rowOff>0</xdr:rowOff>
        </xdr:to>
        <xdr:sp macro="" textlink="">
          <xdr:nvSpPr>
            <xdr:cNvPr id="120840" name="Button 8" hidden="1">
              <a:extLst>
                <a:ext uri="{63B3BB69-23CF-44E3-9099-C40C66FF867C}">
                  <a14:compatExt spid="_x0000_s120840"/>
                </a:ext>
                <a:ext uri="{FF2B5EF4-FFF2-40B4-BE49-F238E27FC236}">
                  <a16:creationId xmlns:a16="http://schemas.microsoft.com/office/drawing/2014/main" id="{00000000-0008-0000-1B00-000008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</xdr:row>
          <xdr:rowOff>142875</xdr:rowOff>
        </xdr:from>
        <xdr:to>
          <xdr:col>12</xdr:col>
          <xdr:colOff>552450</xdr:colOff>
          <xdr:row>8</xdr:row>
          <xdr:rowOff>57150</xdr:rowOff>
        </xdr:to>
        <xdr:sp macro="" textlink="">
          <xdr:nvSpPr>
            <xdr:cNvPr id="120841" name="Button 9" hidden="1">
              <a:extLst>
                <a:ext uri="{63B3BB69-23CF-44E3-9099-C40C66FF867C}">
                  <a14:compatExt spid="_x0000_s120841"/>
                </a:ext>
                <a:ext uri="{FF2B5EF4-FFF2-40B4-BE49-F238E27FC236}">
                  <a16:creationId xmlns:a16="http://schemas.microsoft.com/office/drawing/2014/main" id="{00000000-0008-0000-1B00-000009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38100</xdr:rowOff>
        </xdr:from>
        <xdr:to>
          <xdr:col>2</xdr:col>
          <xdr:colOff>76200</xdr:colOff>
          <xdr:row>32</xdr:row>
          <xdr:rowOff>66675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id="{00000000-0008-0000-1E00-000001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Mon-Tues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32</xdr:row>
          <xdr:rowOff>142875</xdr:rowOff>
        </xdr:from>
        <xdr:to>
          <xdr:col>2</xdr:col>
          <xdr:colOff>76200</xdr:colOff>
          <xdr:row>34</xdr:row>
          <xdr:rowOff>0</xdr:rowOff>
        </xdr:to>
        <xdr:sp macro="" textlink="">
          <xdr:nvSpPr>
            <xdr:cNvPr id="134146" name="Button 2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id="{00000000-0008-0000-1E00-000002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Tues-Wed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34</xdr:row>
          <xdr:rowOff>66675</xdr:rowOff>
        </xdr:from>
        <xdr:to>
          <xdr:col>2</xdr:col>
          <xdr:colOff>76200</xdr:colOff>
          <xdr:row>35</xdr:row>
          <xdr:rowOff>114300</xdr:rowOff>
        </xdr:to>
        <xdr:sp macro="" textlink="">
          <xdr:nvSpPr>
            <xdr:cNvPr id="134147" name="Button 3" hidden="1">
              <a:extLst>
                <a:ext uri="{63B3BB69-23CF-44E3-9099-C40C66FF867C}">
                  <a14:compatExt spid="_x0000_s134147"/>
                </a:ext>
                <a:ext uri="{FF2B5EF4-FFF2-40B4-BE49-F238E27FC236}">
                  <a16:creationId xmlns:a16="http://schemas.microsoft.com/office/drawing/2014/main" id="{00000000-0008-0000-1E00-000003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Wed-Thur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36</xdr:row>
          <xdr:rowOff>38100</xdr:rowOff>
        </xdr:from>
        <xdr:to>
          <xdr:col>2</xdr:col>
          <xdr:colOff>76200</xdr:colOff>
          <xdr:row>37</xdr:row>
          <xdr:rowOff>66675</xdr:rowOff>
        </xdr:to>
        <xdr:sp macro="" textlink="">
          <xdr:nvSpPr>
            <xdr:cNvPr id="134148" name="Button 4" hidden="1">
              <a:extLst>
                <a:ext uri="{63B3BB69-23CF-44E3-9099-C40C66FF867C}">
                  <a14:compatExt spid="_x0000_s134148"/>
                </a:ext>
                <a:ext uri="{FF2B5EF4-FFF2-40B4-BE49-F238E27FC236}">
                  <a16:creationId xmlns:a16="http://schemas.microsoft.com/office/drawing/2014/main" id="{00000000-0008-0000-1E00-000004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Thur-Fri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114300</xdr:rowOff>
        </xdr:from>
        <xdr:to>
          <xdr:col>2</xdr:col>
          <xdr:colOff>76200</xdr:colOff>
          <xdr:row>38</xdr:row>
          <xdr:rowOff>152400</xdr:rowOff>
        </xdr:to>
        <xdr:sp macro="" textlink="">
          <xdr:nvSpPr>
            <xdr:cNvPr id="134149" name="Button 5" hidden="1">
              <a:extLst>
                <a:ext uri="{63B3BB69-23CF-44E3-9099-C40C66FF867C}">
                  <a14:compatExt spid="_x0000_s134149"/>
                </a:ext>
                <a:ext uri="{FF2B5EF4-FFF2-40B4-BE49-F238E27FC236}">
                  <a16:creationId xmlns:a16="http://schemas.microsoft.com/office/drawing/2014/main" id="{00000000-0008-0000-1E00-000005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Fri-Mon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38100</xdr:rowOff>
        </xdr:from>
        <xdr:to>
          <xdr:col>4</xdr:col>
          <xdr:colOff>257175</xdr:colOff>
          <xdr:row>32</xdr:row>
          <xdr:rowOff>66675</xdr:rowOff>
        </xdr:to>
        <xdr:sp macro="" textlink="">
          <xdr:nvSpPr>
            <xdr:cNvPr id="134151" name="Button 7" hidden="1">
              <a:extLst>
                <a:ext uri="{63B3BB69-23CF-44E3-9099-C40C66FF867C}">
                  <a14:compatExt spid="_x0000_s134151"/>
                </a:ext>
                <a:ext uri="{FF2B5EF4-FFF2-40B4-BE49-F238E27FC236}">
                  <a16:creationId xmlns:a16="http://schemas.microsoft.com/office/drawing/2014/main" id="{00000000-0008-0000-1E00-000007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 shifts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cisvw01\nci_shares\Projects\EPG_Projects\_Durability%20Schedule\Durability%202017_02_1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hicle List"/>
      <sheetName val="Sheet1"/>
      <sheetName val="Sheet2"/>
      <sheetName val="Sheet3"/>
      <sheetName val="Sheet4"/>
      <sheetName val="Mon 3"/>
      <sheetName val="Mon 1"/>
      <sheetName val="Mon 2"/>
      <sheetName val="Tue 3"/>
      <sheetName val="Tue 1"/>
      <sheetName val="Tue 2"/>
      <sheetName val="Wed 3"/>
      <sheetName val="Wed 1"/>
      <sheetName val="Wed 2"/>
      <sheetName val="Sheet5"/>
      <sheetName val="Sheet6"/>
      <sheetName val="Thu 3"/>
      <sheetName val="Thu 1"/>
      <sheetName val="Thu 2"/>
      <sheetName val="Fri 3"/>
      <sheetName val="Fri 1"/>
      <sheetName val="Fri 2"/>
      <sheetName val="Sat 3"/>
      <sheetName val="Sat 1"/>
      <sheetName val="Sat 2"/>
      <sheetName val="Sun 3"/>
      <sheetName val="Sun 1"/>
      <sheetName val="Sun 2"/>
      <sheetName val="Metric"/>
      <sheetName val="List"/>
      <sheetName val="Contact Inf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>
        <row r="4">
          <cell r="A4" t="str">
            <v>Mike</v>
          </cell>
          <cell r="C4" t="str">
            <v>Yes</v>
          </cell>
          <cell r="E4" t="str">
            <v>Yes</v>
          </cell>
          <cell r="G4" t="str">
            <v>Driver</v>
          </cell>
        </row>
        <row r="5">
          <cell r="A5" t="str">
            <v>Carl</v>
          </cell>
          <cell r="C5" t="str">
            <v>No</v>
          </cell>
          <cell r="E5" t="str">
            <v>No</v>
          </cell>
          <cell r="G5" t="str">
            <v>Up</v>
          </cell>
        </row>
        <row r="6">
          <cell r="A6" t="str">
            <v>Bob</v>
          </cell>
          <cell r="E6" t="str">
            <v>VAC</v>
          </cell>
          <cell r="G6" t="str">
            <v>Down</v>
          </cell>
        </row>
        <row r="7">
          <cell r="A7" t="str">
            <v>Rich</v>
          </cell>
          <cell r="E7" t="str">
            <v>HOL</v>
          </cell>
          <cell r="G7" t="str">
            <v>UAWO</v>
          </cell>
        </row>
        <row r="8">
          <cell r="E8" t="str">
            <v>ILL</v>
          </cell>
          <cell r="G8" t="str">
            <v>DAWO</v>
          </cell>
        </row>
        <row r="9">
          <cell r="E9" t="str">
            <v>Call Off</v>
          </cell>
        </row>
        <row r="10">
          <cell r="E10" t="str">
            <v>No Show</v>
          </cell>
        </row>
        <row r="11">
          <cell r="A11" t="str">
            <v>Tom</v>
          </cell>
        </row>
        <row r="12">
          <cell r="A12" t="str">
            <v>Jim</v>
          </cell>
        </row>
        <row r="13">
          <cell r="A13" t="str">
            <v>NA</v>
          </cell>
        </row>
      </sheetData>
      <sheetData sheetId="3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im Borntrager" id="{E41D0337-08B4-4E51-B60A-36465B49EE99}" userId="Jim Borntrager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CE6A3C-1E22-43E6-BF3D-1128BD4530E2}" name="Table2" displayName="Table2" ref="J611:K634" totalsRowShown="0" headerRowDxfId="3">
  <autoFilter ref="J611:K634" xr:uid="{A8D8BCC5-B728-4C55-B724-786AA6162FAE}"/>
  <tableColumns count="2">
    <tableColumn id="1" xr3:uid="{DFEFBDBF-2ABC-49C7-A6D1-FC0773CCBB81}" name="Coordinator" dataDxfId="2"/>
    <tableColumn id="2" xr3:uid="{7D4157B2-8A5F-42C7-AAEB-5596778ACFCF}" name="Email" dataCellStyle="Hyperli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AE3285-626C-4F6D-8870-070CCBF59C33}" name="Table1" displayName="Table1" ref="A1:F89" totalsRowShown="0">
  <autoFilter ref="A1:F89" xr:uid="{121C1FCE-2A93-44F9-B0E8-E964B91D51CB}"/>
  <tableColumns count="6">
    <tableColumn id="1" xr3:uid="{445E2A83-EA97-4ED5-BCD9-AD2A04E1ACC4}" name="IDTrain"/>
    <tableColumn id="3" xr3:uid="{F5769112-9CE0-4F1A-B330-F04D8B9DCF13}" name="Trained By"/>
    <tableColumn id="2" xr3:uid="{A24F8255-3AD2-4F86-BCF2-6DB123C62C7A}" name="Date Trained" dataDxfId="1"/>
    <tableColumn id="4" xr3:uid="{D755998D-827E-404A-97AF-DD91CFA9AE6F}" name="Project"/>
    <tableColumn id="5" xr3:uid="{F29D7911-5198-4C0A-A8C8-6D7F0F28241F}" name="DriverID"/>
    <tableColumn id="6" xr3:uid="{1C0B40F1-6923-4B1D-85B0-B0AB14C6F1E5}" name="Approved" dataDxfId="0">
      <calculatedColumnFormula>IF(A2="","","Signed off")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5" dT="2020-10-05T13:12:11.73" personId="{E41D0337-08B4-4E51-B60A-36465B49EE99}" id="{682A0B93-9950-40EC-87A2-29CEDC95C970}">
    <text>H07 Weekly Inspections on Wednesdays</text>
  </threadedComment>
</ThreadedComment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  <wetp:taskpane dockstate="right" visibility="0" width="493" row="7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642879A-A18B-4DBE-A73C-2EE741656F15}">
  <we:reference id="wa200002346" version="1.0.0.0" store="en-US" storeType="OMEX"/>
  <we:alternateReferences>
    <we:reference id="wa200002346" version="1.0.0.0" store="WA200002346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647879C6-2BD7-404D-BF6E-AEE47E2DC1F9}">
  <we:reference id="wa104380862" version="1.5.0.0" store="en-US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../../Shared%20Documents/SitePages/NavPG-Dash.aspx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Relationship Id="rId1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9.x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5" Type="http://schemas.openxmlformats.org/officeDocument/2006/relationships/ctrlProp" Target="../ctrlProps/ctrlProp5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44.xml"/><Relationship Id="rId20" Type="http://schemas.openxmlformats.org/officeDocument/2006/relationships/ctrlProp" Target="../ctrlProps/ctrlProp4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24" Type="http://schemas.openxmlformats.org/officeDocument/2006/relationships/ctrlProp" Target="../ctrlProps/ctrlProp52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23" Type="http://schemas.openxmlformats.org/officeDocument/2006/relationships/ctrlProp" Target="../ctrlProps/ctrlProp51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Relationship Id="rId22" Type="http://schemas.openxmlformats.org/officeDocument/2006/relationships/ctrlProp" Target="../ctrlProps/ctrlProp5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2.xml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71.xml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74.xml"/><Relationship Id="rId5" Type="http://schemas.openxmlformats.org/officeDocument/2006/relationships/ctrlProp" Target="../ctrlProps/ctrlProp73.xml"/><Relationship Id="rId4" Type="http://schemas.openxmlformats.org/officeDocument/2006/relationships/ctrlProp" Target="../ctrlProps/ctrlProp7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77.xml"/><Relationship Id="rId5" Type="http://schemas.openxmlformats.org/officeDocument/2006/relationships/ctrlProp" Target="../ctrlProps/ctrlProp76.xml"/><Relationship Id="rId4" Type="http://schemas.openxmlformats.org/officeDocument/2006/relationships/ctrlProp" Target="../ctrlProps/ctrlProp7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80.xml"/><Relationship Id="rId5" Type="http://schemas.openxmlformats.org/officeDocument/2006/relationships/ctrlProp" Target="../ctrlProps/ctrlProp79.xml"/><Relationship Id="rId4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3.xml"/><Relationship Id="rId5" Type="http://schemas.openxmlformats.org/officeDocument/2006/relationships/ctrlProp" Target="../ctrlProps/ctrlProp82.xml"/><Relationship Id="rId4" Type="http://schemas.openxmlformats.org/officeDocument/2006/relationships/ctrlProp" Target="../ctrlProps/ctrlProp8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6.xml"/><Relationship Id="rId5" Type="http://schemas.openxmlformats.org/officeDocument/2006/relationships/ctrlProp" Target="../ctrlProps/ctrlProp85.xml"/><Relationship Id="rId4" Type="http://schemas.openxmlformats.org/officeDocument/2006/relationships/ctrlProp" Target="../ctrlProps/ctrlProp8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89.xml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92.xml"/><Relationship Id="rId5" Type="http://schemas.openxmlformats.org/officeDocument/2006/relationships/ctrlProp" Target="../ctrlProps/ctrlProp91.xml"/><Relationship Id="rId4" Type="http://schemas.openxmlformats.org/officeDocument/2006/relationships/ctrlProp" Target="../ctrlProps/ctrlProp9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95.xml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98.xml"/><Relationship Id="rId5" Type="http://schemas.openxmlformats.org/officeDocument/2006/relationships/ctrlProp" Target="../ctrlProps/ctrlProp97.xml"/><Relationship Id="rId4" Type="http://schemas.openxmlformats.org/officeDocument/2006/relationships/ctrlProp" Target="../ctrlProps/ctrlProp9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01.xml"/><Relationship Id="rId5" Type="http://schemas.openxmlformats.org/officeDocument/2006/relationships/ctrlProp" Target="../ctrlProps/ctrlProp100.xml"/><Relationship Id="rId4" Type="http://schemas.openxmlformats.org/officeDocument/2006/relationships/ctrlProp" Target="../ctrlProps/ctrlProp9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04.xml"/><Relationship Id="rId5" Type="http://schemas.openxmlformats.org/officeDocument/2006/relationships/ctrlProp" Target="../ctrlProps/ctrlProp103.xml"/><Relationship Id="rId4" Type="http://schemas.openxmlformats.org/officeDocument/2006/relationships/ctrlProp" Target="../ctrlProps/ctrlProp10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07.xml"/><Relationship Id="rId5" Type="http://schemas.openxmlformats.org/officeDocument/2006/relationships/ctrlProp" Target="../ctrlProps/ctrlProp106.xml"/><Relationship Id="rId4" Type="http://schemas.openxmlformats.org/officeDocument/2006/relationships/ctrlProp" Target="../ctrlProps/ctrlProp10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10.xml"/><Relationship Id="rId5" Type="http://schemas.openxmlformats.org/officeDocument/2006/relationships/ctrlProp" Target="../ctrlProps/ctrlProp109.xml"/><Relationship Id="rId4" Type="http://schemas.openxmlformats.org/officeDocument/2006/relationships/ctrlProp" Target="../ctrlProps/ctrlProp10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13.xml"/><Relationship Id="rId5" Type="http://schemas.openxmlformats.org/officeDocument/2006/relationships/ctrlProp" Target="../ctrlProps/ctrlProp112.xml"/><Relationship Id="rId4" Type="http://schemas.openxmlformats.org/officeDocument/2006/relationships/ctrlProp" Target="../ctrlProps/ctrlProp11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16.xml"/><Relationship Id="rId5" Type="http://schemas.openxmlformats.org/officeDocument/2006/relationships/ctrlProp" Target="../ctrlProps/ctrlProp115.xml"/><Relationship Id="rId4" Type="http://schemas.openxmlformats.org/officeDocument/2006/relationships/ctrlProp" Target="../ctrlProps/ctrlProp1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19.xml"/><Relationship Id="rId5" Type="http://schemas.openxmlformats.org/officeDocument/2006/relationships/ctrlProp" Target="../ctrlProps/ctrlProp118.xml"/><Relationship Id="rId4" Type="http://schemas.openxmlformats.org/officeDocument/2006/relationships/ctrlProp" Target="../ctrlProps/ctrlProp11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122.xml"/><Relationship Id="rId5" Type="http://schemas.openxmlformats.org/officeDocument/2006/relationships/ctrlProp" Target="../ctrlProps/ctrlProp121.xml"/><Relationship Id="rId4" Type="http://schemas.openxmlformats.org/officeDocument/2006/relationships/ctrlProp" Target="../ctrlProps/ctrlProp120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hyperlink" Target="mailto:dustin.shriver@navistar.com" TargetMode="External"/><Relationship Id="rId13" Type="http://schemas.openxmlformats.org/officeDocument/2006/relationships/hyperlink" Target="mailto:mike.fegley@navistar.com" TargetMode="External"/><Relationship Id="rId18" Type="http://schemas.openxmlformats.org/officeDocument/2006/relationships/hyperlink" Target="mailto:dana.burgess@navistar.com" TargetMode="External"/><Relationship Id="rId3" Type="http://schemas.openxmlformats.org/officeDocument/2006/relationships/hyperlink" Target="mailto:Jonathan.Mayers@Navistar.com" TargetMode="External"/><Relationship Id="rId21" Type="http://schemas.openxmlformats.org/officeDocument/2006/relationships/hyperlink" Target="mailto:jerome.buda@navistar.com" TargetMode="External"/><Relationship Id="rId7" Type="http://schemas.openxmlformats.org/officeDocument/2006/relationships/hyperlink" Target="mailto:gary.stone@navistar.com" TargetMode="External"/><Relationship Id="rId12" Type="http://schemas.openxmlformats.org/officeDocument/2006/relationships/hyperlink" Target="mailto:Andrew.Karsten@navistar.com" TargetMode="External"/><Relationship Id="rId17" Type="http://schemas.openxmlformats.org/officeDocument/2006/relationships/hyperlink" Target="mailto:James.Brown@navistar.com" TargetMode="External"/><Relationship Id="rId2" Type="http://schemas.openxmlformats.org/officeDocument/2006/relationships/hyperlink" Target="mailto:Tracy.Schroeder@Navistar.com" TargetMode="External"/><Relationship Id="rId16" Type="http://schemas.openxmlformats.org/officeDocument/2006/relationships/hyperlink" Target="mailto:william.moberg@navistar.com" TargetMode="External"/><Relationship Id="rId20" Type="http://schemas.openxmlformats.org/officeDocument/2006/relationships/hyperlink" Target="mailto:jim.borntrager@navistar.com" TargetMode="External"/><Relationship Id="rId1" Type="http://schemas.openxmlformats.org/officeDocument/2006/relationships/hyperlink" Target="mailto:robert.price@navistar.com" TargetMode="External"/><Relationship Id="rId6" Type="http://schemas.openxmlformats.org/officeDocument/2006/relationships/hyperlink" Target="mailto:jerry.wilkinson@navistar.com" TargetMode="External"/><Relationship Id="rId11" Type="http://schemas.openxmlformats.org/officeDocument/2006/relationships/hyperlink" Target="mailto:brent.keller@navistar.com" TargetMode="External"/><Relationship Id="rId24" Type="http://schemas.openxmlformats.org/officeDocument/2006/relationships/table" Target="../tables/table1.xml"/><Relationship Id="rId5" Type="http://schemas.openxmlformats.org/officeDocument/2006/relationships/hyperlink" Target="mailto:Andrew.Schillke@Navistar.com" TargetMode="External"/><Relationship Id="rId15" Type="http://schemas.openxmlformats.org/officeDocument/2006/relationships/hyperlink" Target="mailto:richard.young@navistar.com" TargetMode="External"/><Relationship Id="rId23" Type="http://schemas.openxmlformats.org/officeDocument/2006/relationships/printerSettings" Target="../printerSettings/printerSettings29.bin"/><Relationship Id="rId10" Type="http://schemas.openxmlformats.org/officeDocument/2006/relationships/hyperlink" Target="mailto:robert.mcpherson@navistar.com" TargetMode="External"/><Relationship Id="rId19" Type="http://schemas.openxmlformats.org/officeDocument/2006/relationships/hyperlink" Target="mailto:jerome.buda@navistar.com" TargetMode="External"/><Relationship Id="rId4" Type="http://schemas.openxmlformats.org/officeDocument/2006/relationships/hyperlink" Target="mailto:paul.lord@navistar.com" TargetMode="External"/><Relationship Id="rId9" Type="http://schemas.openxmlformats.org/officeDocument/2006/relationships/hyperlink" Target="mailto:brandon.nieto@navistar.com" TargetMode="External"/><Relationship Id="rId14" Type="http://schemas.openxmlformats.org/officeDocument/2006/relationships/hyperlink" Target="mailto:darwin.price@navistar.com" TargetMode="External"/><Relationship Id="rId22" Type="http://schemas.openxmlformats.org/officeDocument/2006/relationships/hyperlink" Target="mailto:andy.brinkhoff@navistar.com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7.xml"/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126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125.xml"/><Relationship Id="rId5" Type="http://schemas.openxmlformats.org/officeDocument/2006/relationships/ctrlProp" Target="../ctrlProps/ctrlProp124.xml"/><Relationship Id="rId4" Type="http://schemas.openxmlformats.org/officeDocument/2006/relationships/ctrlProp" Target="../ctrlProps/ctrlProp123.xml"/><Relationship Id="rId9" Type="http://schemas.openxmlformats.org/officeDocument/2006/relationships/ctrlProp" Target="../ctrlProps/ctrlProp1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BCD8A-4BFA-41A4-A9EA-598173FECCBA}">
  <sheetPr codeName="Sheet27">
    <pageSetUpPr fitToPage="1"/>
  </sheetPr>
  <dimension ref="A1:L21"/>
  <sheetViews>
    <sheetView zoomScale="90" zoomScaleNormal="90" workbookViewId="0">
      <pane ySplit="1" topLeftCell="A2" activePane="bottomLeft" state="frozen"/>
      <selection pane="bottomLeft" activeCell="A9" sqref="A9"/>
    </sheetView>
  </sheetViews>
  <sheetFormatPr defaultColWidth="9.28515625" defaultRowHeight="15" x14ac:dyDescent="0.25"/>
  <cols>
    <col min="1" max="1" width="22.28515625" style="108" customWidth="1"/>
    <col min="2" max="2" width="13.28515625" style="105" customWidth="1"/>
    <col min="3" max="3" width="12.28515625" style="105" customWidth="1"/>
    <col min="4" max="4" width="18.28515625" style="105" customWidth="1"/>
    <col min="5" max="5" width="17.28515625" style="108" customWidth="1"/>
    <col min="6" max="6" width="13.28515625" style="108" customWidth="1"/>
    <col min="7" max="7" width="18.28515625" style="123" customWidth="1"/>
    <col min="8" max="8" width="13.28515625" style="108" customWidth="1"/>
    <col min="9" max="9" width="64.28515625" style="125" customWidth="1"/>
    <col min="10" max="10" width="16.28515625" style="105" customWidth="1"/>
    <col min="11" max="11" width="24.28515625" style="105" customWidth="1"/>
    <col min="12" max="12" width="58.28515625" style="125" customWidth="1"/>
    <col min="13" max="16384" width="9.28515625" style="108"/>
  </cols>
  <sheetData>
    <row r="1" spans="1:12" s="105" customFormat="1" ht="30.75" thickBot="1" x14ac:dyDescent="0.25">
      <c r="A1" s="100" t="s">
        <v>451</v>
      </c>
      <c r="B1" s="101" t="s">
        <v>452</v>
      </c>
      <c r="C1" s="101" t="s">
        <v>453</v>
      </c>
      <c r="D1" s="101" t="s">
        <v>454</v>
      </c>
      <c r="E1" s="101" t="s">
        <v>779</v>
      </c>
      <c r="F1" s="102" t="s">
        <v>455</v>
      </c>
      <c r="G1" s="122" t="s">
        <v>456</v>
      </c>
      <c r="H1" s="102" t="s">
        <v>457</v>
      </c>
      <c r="I1" s="102" t="s">
        <v>783</v>
      </c>
      <c r="J1" s="102" t="s">
        <v>784</v>
      </c>
      <c r="K1" s="103" t="s">
        <v>777</v>
      </c>
      <c r="L1" s="104" t="s">
        <v>458</v>
      </c>
    </row>
    <row r="2" spans="1:12" ht="100.35" hidden="1" customHeight="1" thickTop="1" thickBot="1" x14ac:dyDescent="0.3">
      <c r="A2" s="106"/>
      <c r="B2" s="107" t="s">
        <v>459</v>
      </c>
      <c r="C2" s="107" t="s">
        <v>460</v>
      </c>
      <c r="D2" s="204" t="s">
        <v>660</v>
      </c>
      <c r="E2" s="111" t="s">
        <v>185</v>
      </c>
      <c r="F2" s="195"/>
      <c r="G2" s="222"/>
      <c r="H2" s="112" t="s">
        <v>43</v>
      </c>
      <c r="I2" s="242" t="s">
        <v>835</v>
      </c>
      <c r="J2" s="112"/>
      <c r="K2" s="230" t="s">
        <v>770</v>
      </c>
      <c r="L2" s="227"/>
    </row>
    <row r="3" spans="1:12" ht="100.35" hidden="1" customHeight="1" thickBot="1" x14ac:dyDescent="0.3">
      <c r="A3" s="109"/>
      <c r="B3" s="110" t="s">
        <v>463</v>
      </c>
      <c r="C3" s="110" t="s">
        <v>460</v>
      </c>
      <c r="D3" s="110" t="s">
        <v>464</v>
      </c>
      <c r="E3" s="113" t="s">
        <v>444</v>
      </c>
      <c r="F3" s="114"/>
      <c r="G3" s="116"/>
      <c r="H3" s="115"/>
      <c r="I3" s="124"/>
      <c r="J3" s="115"/>
      <c r="K3" s="117"/>
      <c r="L3" s="118"/>
    </row>
    <row r="4" spans="1:12" ht="100.35" hidden="1" customHeight="1" thickBot="1" x14ac:dyDescent="0.3">
      <c r="A4" s="109"/>
      <c r="B4" s="110" t="s">
        <v>465</v>
      </c>
      <c r="C4" s="110" t="s">
        <v>460</v>
      </c>
      <c r="D4" s="193" t="s">
        <v>661</v>
      </c>
      <c r="E4" s="119" t="s">
        <v>185</v>
      </c>
      <c r="F4" s="141"/>
      <c r="G4" s="116"/>
      <c r="H4" s="145"/>
      <c r="I4" s="196" t="s">
        <v>710</v>
      </c>
      <c r="J4" s="115"/>
      <c r="K4" s="146"/>
      <c r="L4" s="188"/>
    </row>
    <row r="5" spans="1:12" ht="100.35" hidden="1" customHeight="1" thickBot="1" x14ac:dyDescent="0.3">
      <c r="A5" s="109"/>
      <c r="B5" s="110" t="s">
        <v>461</v>
      </c>
      <c r="C5" s="110" t="s">
        <v>462</v>
      </c>
      <c r="D5" s="110" t="s">
        <v>466</v>
      </c>
      <c r="E5" s="120" t="s">
        <v>185</v>
      </c>
      <c r="F5" s="140"/>
      <c r="G5" s="116"/>
      <c r="H5" s="136"/>
      <c r="I5" s="158"/>
      <c r="J5" s="128"/>
      <c r="K5" s="152"/>
      <c r="L5" s="153"/>
    </row>
    <row r="6" spans="1:12" ht="100.35" customHeight="1" thickTop="1" thickBot="1" x14ac:dyDescent="0.3">
      <c r="A6" s="109"/>
      <c r="B6" s="110" t="s">
        <v>461</v>
      </c>
      <c r="C6" s="110" t="s">
        <v>462</v>
      </c>
      <c r="D6" s="261" t="s">
        <v>659</v>
      </c>
      <c r="E6" s="120" t="s">
        <v>185</v>
      </c>
      <c r="F6" s="231"/>
      <c r="G6" s="223"/>
      <c r="H6" s="255"/>
      <c r="I6" s="259" t="s">
        <v>1147</v>
      </c>
      <c r="J6" s="131"/>
      <c r="K6" s="265" t="s">
        <v>972</v>
      </c>
      <c r="L6" s="226"/>
    </row>
    <row r="7" spans="1:12" ht="100.35" hidden="1" customHeight="1" thickBot="1" x14ac:dyDescent="0.3">
      <c r="A7" s="109"/>
      <c r="B7" s="110" t="s">
        <v>467</v>
      </c>
      <c r="C7" s="110" t="s">
        <v>468</v>
      </c>
      <c r="D7" s="193" t="s">
        <v>662</v>
      </c>
      <c r="E7" s="113" t="s">
        <v>185</v>
      </c>
      <c r="F7" s="126"/>
      <c r="G7" s="116"/>
      <c r="H7" s="115"/>
      <c r="I7" s="135" t="s">
        <v>485</v>
      </c>
      <c r="J7" s="115"/>
      <c r="K7" s="129"/>
      <c r="L7" s="130"/>
    </row>
    <row r="8" spans="1:12" ht="100.35" customHeight="1" thickBot="1" x14ac:dyDescent="0.3">
      <c r="A8" s="109"/>
      <c r="B8" s="110" t="s">
        <v>469</v>
      </c>
      <c r="C8" s="110" t="s">
        <v>470</v>
      </c>
      <c r="D8" s="225" t="s">
        <v>663</v>
      </c>
      <c r="E8" s="113" t="s">
        <v>186</v>
      </c>
      <c r="F8" s="201"/>
      <c r="G8" s="116"/>
      <c r="H8" s="115"/>
      <c r="I8" s="323"/>
      <c r="J8" s="115"/>
      <c r="K8" s="264" t="s">
        <v>973</v>
      </c>
      <c r="L8" s="226"/>
    </row>
    <row r="9" spans="1:12" ht="100.35" customHeight="1" thickBot="1" x14ac:dyDescent="0.3">
      <c r="A9" s="106"/>
      <c r="B9" s="107" t="s">
        <v>459</v>
      </c>
      <c r="C9" s="107" t="s">
        <v>462</v>
      </c>
      <c r="D9" s="203" t="s">
        <v>664</v>
      </c>
      <c r="E9" s="121" t="s">
        <v>185</v>
      </c>
      <c r="F9" s="215"/>
      <c r="G9" s="222"/>
      <c r="H9" s="137"/>
      <c r="I9" s="258" t="s">
        <v>1148</v>
      </c>
      <c r="J9" s="134"/>
      <c r="K9" s="334" t="s">
        <v>974</v>
      </c>
      <c r="L9" s="227"/>
    </row>
    <row r="10" spans="1:12" ht="100.35" customHeight="1" thickBot="1" x14ac:dyDescent="0.3">
      <c r="A10" s="109"/>
      <c r="B10" s="154" t="s">
        <v>469</v>
      </c>
      <c r="C10" s="154" t="s">
        <v>462</v>
      </c>
      <c r="D10" s="295" t="s">
        <v>665</v>
      </c>
      <c r="E10" s="113" t="s">
        <v>186</v>
      </c>
      <c r="F10" s="206"/>
      <c r="G10" s="116"/>
      <c r="H10" s="143"/>
      <c r="I10" s="323"/>
      <c r="J10" s="144"/>
      <c r="K10" s="321" t="s">
        <v>1125</v>
      </c>
      <c r="L10" s="226"/>
    </row>
    <row r="11" spans="1:12" ht="100.35" customHeight="1" thickBot="1" x14ac:dyDescent="0.3">
      <c r="A11" s="109"/>
      <c r="B11" s="239" t="s">
        <v>459</v>
      </c>
      <c r="C11" s="239" t="s">
        <v>562</v>
      </c>
      <c r="D11" s="244" t="s">
        <v>829</v>
      </c>
      <c r="E11" s="113" t="s">
        <v>186</v>
      </c>
      <c r="F11" s="206"/>
      <c r="G11" s="116"/>
      <c r="H11" s="143"/>
      <c r="I11" s="200"/>
      <c r="J11" s="144"/>
      <c r="K11" s="254" t="s">
        <v>837</v>
      </c>
      <c r="L11" s="226"/>
    </row>
    <row r="12" spans="1:12" ht="100.35" customHeight="1" thickBot="1" x14ac:dyDescent="0.3">
      <c r="A12" s="109"/>
      <c r="B12" s="232" t="s">
        <v>534</v>
      </c>
      <c r="C12" s="232" t="s">
        <v>805</v>
      </c>
      <c r="D12" s="243" t="s">
        <v>836</v>
      </c>
      <c r="E12" s="113" t="s">
        <v>185</v>
      </c>
      <c r="F12" s="206"/>
      <c r="G12" s="116"/>
      <c r="H12" s="143"/>
      <c r="I12" s="259"/>
      <c r="J12" s="144"/>
      <c r="K12" s="333" t="s">
        <v>804</v>
      </c>
      <c r="L12" s="233"/>
    </row>
    <row r="13" spans="1:12" ht="100.35" customHeight="1" thickBot="1" x14ac:dyDescent="0.3">
      <c r="A13" s="109"/>
      <c r="B13" s="234" t="s">
        <v>467</v>
      </c>
      <c r="C13" s="234" t="s">
        <v>468</v>
      </c>
      <c r="D13" s="240" t="s">
        <v>830</v>
      </c>
      <c r="E13" s="113" t="s">
        <v>185</v>
      </c>
      <c r="F13" s="206"/>
      <c r="G13" s="116">
        <v>44022</v>
      </c>
      <c r="H13" s="143" t="s">
        <v>108</v>
      </c>
      <c r="I13" s="241" t="s">
        <v>834</v>
      </c>
      <c r="J13" s="144"/>
      <c r="K13" s="235" t="s">
        <v>806</v>
      </c>
      <c r="L13" s="233"/>
    </row>
    <row r="14" spans="1:12" ht="100.35" customHeight="1" thickBot="1" x14ac:dyDescent="0.3">
      <c r="A14" s="109"/>
      <c r="B14" s="142" t="s">
        <v>534</v>
      </c>
      <c r="C14" s="142" t="s">
        <v>460</v>
      </c>
      <c r="D14" s="240" t="s">
        <v>832</v>
      </c>
      <c r="E14" s="113" t="s">
        <v>768</v>
      </c>
      <c r="F14" s="205"/>
      <c r="G14" s="116"/>
      <c r="H14" s="143"/>
      <c r="I14" s="214"/>
      <c r="J14" s="144"/>
      <c r="K14" s="245" t="s">
        <v>776</v>
      </c>
      <c r="L14" s="226"/>
    </row>
    <row r="15" spans="1:12" ht="100.35" customHeight="1" thickBot="1" x14ac:dyDescent="0.3">
      <c r="A15" s="109"/>
      <c r="B15" s="228" t="s">
        <v>780</v>
      </c>
      <c r="C15" s="228" t="s">
        <v>462</v>
      </c>
      <c r="D15" s="247" t="s">
        <v>831</v>
      </c>
      <c r="E15" s="113" t="s">
        <v>186</v>
      </c>
      <c r="F15" s="115"/>
      <c r="G15" s="116"/>
      <c r="H15" s="115"/>
      <c r="I15" s="246" t="s">
        <v>857</v>
      </c>
      <c r="J15" s="115"/>
      <c r="K15" s="256" t="s">
        <v>781</v>
      </c>
      <c r="L15" s="226"/>
    </row>
    <row r="16" spans="1:12" ht="100.35" customHeight="1" thickBot="1" x14ac:dyDescent="0.3">
      <c r="A16" s="109"/>
      <c r="B16" s="228" t="s">
        <v>782</v>
      </c>
      <c r="C16" s="228" t="s">
        <v>462</v>
      </c>
      <c r="D16" s="247" t="s">
        <v>858</v>
      </c>
      <c r="E16" s="113" t="s">
        <v>186</v>
      </c>
      <c r="F16" s="115"/>
      <c r="G16" s="116"/>
      <c r="H16" s="229"/>
      <c r="I16" s="246" t="s">
        <v>857</v>
      </c>
      <c r="J16" s="115"/>
      <c r="K16" s="257" t="s">
        <v>791</v>
      </c>
      <c r="L16" s="237"/>
    </row>
    <row r="17" spans="1:12" ht="100.35" customHeight="1" thickBot="1" x14ac:dyDescent="0.3">
      <c r="A17" s="109"/>
      <c r="B17" s="160" t="s">
        <v>569</v>
      </c>
      <c r="C17" s="110" t="s">
        <v>462</v>
      </c>
      <c r="D17" s="236" t="s">
        <v>471</v>
      </c>
      <c r="E17" s="119" t="s">
        <v>186</v>
      </c>
      <c r="F17" s="156"/>
      <c r="G17" s="116"/>
      <c r="H17" s="115"/>
      <c r="I17" s="224" t="s">
        <v>771</v>
      </c>
      <c r="J17" s="115"/>
      <c r="K17" s="324" t="s">
        <v>778</v>
      </c>
      <c r="L17" s="226"/>
    </row>
    <row r="18" spans="1:12" ht="100.35" hidden="1" customHeight="1" thickBot="1" x14ac:dyDescent="0.3">
      <c r="A18" s="109"/>
      <c r="B18" s="160" t="s">
        <v>570</v>
      </c>
      <c r="C18" s="110" t="s">
        <v>462</v>
      </c>
      <c r="D18" s="110" t="s">
        <v>472</v>
      </c>
      <c r="E18" s="113" t="s">
        <v>185</v>
      </c>
      <c r="F18" s="115"/>
      <c r="G18" s="116"/>
      <c r="H18" s="115"/>
      <c r="I18" s="159" t="s">
        <v>565</v>
      </c>
      <c r="J18" s="115"/>
      <c r="K18" s="117">
        <v>130585</v>
      </c>
      <c r="L18" s="188" t="s">
        <v>643</v>
      </c>
    </row>
    <row r="19" spans="1:12" ht="100.35" customHeight="1" thickBot="1" x14ac:dyDescent="0.3">
      <c r="A19" s="109"/>
      <c r="B19" s="110" t="s">
        <v>473</v>
      </c>
      <c r="C19" s="110" t="s">
        <v>462</v>
      </c>
      <c r="D19" s="110" t="s">
        <v>474</v>
      </c>
      <c r="E19" s="113" t="s">
        <v>186</v>
      </c>
      <c r="F19" s="187"/>
      <c r="G19" s="116"/>
      <c r="H19" s="115"/>
      <c r="I19" s="157"/>
      <c r="J19" s="115"/>
      <c r="K19" s="189"/>
      <c r="L19" s="190"/>
    </row>
    <row r="20" spans="1:12" ht="100.35" customHeight="1" thickBot="1" x14ac:dyDescent="0.3">
      <c r="A20" s="109"/>
      <c r="B20" s="154" t="s">
        <v>561</v>
      </c>
      <c r="C20" s="154" t="s">
        <v>562</v>
      </c>
      <c r="D20" s="238" t="s">
        <v>563</v>
      </c>
      <c r="E20" s="113" t="s">
        <v>186</v>
      </c>
      <c r="F20" s="139"/>
      <c r="G20" s="116"/>
      <c r="H20" s="115"/>
      <c r="I20" s="246" t="s">
        <v>859</v>
      </c>
      <c r="J20" s="115"/>
      <c r="K20" s="133"/>
      <c r="L20" s="155"/>
    </row>
    <row r="21" spans="1:12" ht="100.35" customHeight="1" thickBot="1" x14ac:dyDescent="0.3">
      <c r="A21" s="109"/>
      <c r="B21" s="110" t="s">
        <v>475</v>
      </c>
      <c r="C21" s="110" t="s">
        <v>476</v>
      </c>
      <c r="D21" s="169" t="s">
        <v>477</v>
      </c>
      <c r="E21" s="113" t="s">
        <v>186</v>
      </c>
      <c r="F21" s="115"/>
      <c r="G21" s="116"/>
      <c r="H21" s="115"/>
      <c r="I21" s="127"/>
      <c r="J21" s="115"/>
      <c r="K21" s="117"/>
      <c r="L21" s="132"/>
    </row>
  </sheetData>
  <sheetProtection selectLockedCells="1"/>
  <conditionalFormatting sqref="E2:E21">
    <cfRule type="cellIs" dxfId="3029" priority="7" operator="equal">
      <formula>"In Use"</formula>
    </cfRule>
    <cfRule type="cellIs" dxfId="3028" priority="8" operator="equal">
      <formula>"Down"</formula>
    </cfRule>
    <cfRule type="cellIs" dxfId="3027" priority="9" operator="equal">
      <formula>"Up"</formula>
    </cfRule>
  </conditionalFormatting>
  <conditionalFormatting sqref="E16">
    <cfRule type="cellIs" dxfId="3026" priority="1" operator="equal">
      <formula>"In Use"</formula>
    </cfRule>
    <cfRule type="cellIs" dxfId="3025" priority="2" operator="equal">
      <formula>"Down"</formula>
    </cfRule>
    <cfRule type="cellIs" dxfId="3024" priority="3" operator="equal">
      <formula>"Up"</formula>
    </cfRule>
  </conditionalFormatting>
  <conditionalFormatting sqref="E15">
    <cfRule type="cellIs" dxfId="3023" priority="4" operator="equal">
      <formula>"In Use"</formula>
    </cfRule>
    <cfRule type="cellIs" dxfId="3022" priority="5" operator="equal">
      <formula>"Down"</formula>
    </cfRule>
    <cfRule type="cellIs" dxfId="3021" priority="6" operator="equal">
      <formula>"Up"</formula>
    </cfRule>
  </conditionalFormatting>
  <dataValidations count="1">
    <dataValidation type="list" allowBlank="1" showInputMessage="1" showErrorMessage="1" sqref="E2:E21" xr:uid="{3C88B6C4-EC5B-4392-A9BE-5C478B78DD18}">
      <formula1>"Up,Down,In Use"</formula1>
    </dataValidation>
  </dataValidations>
  <pageMargins left="0.7" right="0.7" top="0.75" bottom="0.75" header="0.3" footer="0.3"/>
  <pageSetup scale="42" fitToHeight="0" orientation="landscape" r:id="rId1"/>
  <headerFooter>
    <oddFooter>&amp;C&amp;F&amp;RUpdated &amp;D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2E1E748-7EA7-4A14-994C-4262DBB83E35}">
          <x14:formula1>
            <xm:f>'Driver Tech List'!$I$9:$I$11</xm:f>
          </x14:formula1>
          <xm:sqref>J2:J21</xm:sqref>
        </x14:dataValidation>
        <x14:dataValidation type="list" allowBlank="1" showInputMessage="1" showErrorMessage="1" xr:uid="{69DED6A0-8542-4518-91AE-E9FBA63DAFD3}">
          <x14:formula1>
            <xm:f>ProjectList!$B$611:$B$633</xm:f>
          </x14:formula1>
          <xm:sqref>H2:H21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6">
    <pageSetUpPr fitToPage="1"/>
  </sheetPr>
  <dimension ref="A1:AC37"/>
  <sheetViews>
    <sheetView zoomScaleNormal="100" workbookViewId="0">
      <pane ySplit="1" topLeftCell="A2" activePane="bottomLeft" state="frozen"/>
      <selection pane="bottomLeft" sqref="A1:AC37"/>
    </sheetView>
  </sheetViews>
  <sheetFormatPr defaultColWidth="9.28515625" defaultRowHeight="15" x14ac:dyDescent="0.25"/>
  <cols>
    <col min="1" max="16384" width="9.28515625" style="108"/>
  </cols>
  <sheetData>
    <row r="1" spans="1:29" x14ac:dyDescent="0.25">
      <c r="A1" s="455" t="s">
        <v>1175</v>
      </c>
      <c r="B1" s="455"/>
      <c r="C1" s="455"/>
      <c r="D1" s="455"/>
      <c r="E1" s="455"/>
      <c r="F1" s="455"/>
      <c r="G1" s="455"/>
      <c r="H1" s="455"/>
      <c r="I1" s="455"/>
      <c r="J1" s="455"/>
      <c r="K1" s="455"/>
      <c r="L1" s="455"/>
      <c r="M1" s="455"/>
      <c r="N1" s="455"/>
      <c r="O1" s="455"/>
      <c r="P1" s="455"/>
      <c r="Q1" s="455"/>
      <c r="R1" s="455"/>
      <c r="S1" s="455"/>
      <c r="T1" s="455"/>
      <c r="U1" s="455"/>
      <c r="V1" s="455"/>
      <c r="W1" s="455"/>
      <c r="X1" s="455"/>
      <c r="Y1" s="455"/>
      <c r="Z1" s="455"/>
      <c r="AA1" s="455"/>
      <c r="AB1" s="455"/>
      <c r="AC1" s="455"/>
    </row>
    <row r="2" spans="1:29" x14ac:dyDescent="0.25">
      <c r="A2" s="455"/>
      <c r="B2" s="455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5"/>
      <c r="R2" s="455"/>
      <c r="S2" s="455"/>
      <c r="T2" s="455"/>
      <c r="U2" s="455"/>
      <c r="V2" s="455"/>
      <c r="W2" s="455"/>
      <c r="X2" s="455"/>
      <c r="Y2" s="455"/>
      <c r="Z2" s="455"/>
      <c r="AA2" s="455"/>
      <c r="AB2" s="455"/>
      <c r="AC2" s="455"/>
    </row>
    <row r="3" spans="1:29" x14ac:dyDescent="0.25">
      <c r="A3" s="455"/>
      <c r="B3" s="455"/>
      <c r="C3" s="455"/>
      <c r="D3" s="455"/>
      <c r="E3" s="455"/>
      <c r="F3" s="455"/>
      <c r="G3" s="455"/>
      <c r="H3" s="455"/>
      <c r="I3" s="455"/>
      <c r="J3" s="455"/>
      <c r="K3" s="455"/>
      <c r="L3" s="455"/>
      <c r="M3" s="455"/>
      <c r="N3" s="455"/>
      <c r="O3" s="455"/>
      <c r="P3" s="455"/>
      <c r="Q3" s="455"/>
      <c r="R3" s="455"/>
      <c r="S3" s="455"/>
      <c r="T3" s="455"/>
      <c r="U3" s="455"/>
      <c r="V3" s="455"/>
      <c r="W3" s="455"/>
      <c r="X3" s="455"/>
      <c r="Y3" s="455"/>
      <c r="Z3" s="455"/>
      <c r="AA3" s="455"/>
      <c r="AB3" s="455"/>
      <c r="AC3" s="455"/>
    </row>
    <row r="4" spans="1:29" x14ac:dyDescent="0.25">
      <c r="A4" s="455"/>
      <c r="B4" s="455"/>
      <c r="C4" s="455"/>
      <c r="D4" s="455"/>
      <c r="E4" s="455"/>
      <c r="F4" s="455"/>
      <c r="G4" s="455"/>
      <c r="H4" s="455"/>
      <c r="I4" s="455"/>
      <c r="J4" s="455"/>
      <c r="K4" s="455"/>
      <c r="L4" s="455"/>
      <c r="M4" s="455"/>
      <c r="N4" s="455"/>
      <c r="O4" s="455"/>
      <c r="P4" s="455"/>
      <c r="Q4" s="455"/>
      <c r="R4" s="455"/>
      <c r="S4" s="455"/>
      <c r="T4" s="455"/>
      <c r="U4" s="455"/>
      <c r="V4" s="455"/>
      <c r="W4" s="455"/>
      <c r="X4" s="455"/>
      <c r="Y4" s="455"/>
      <c r="Z4" s="455"/>
      <c r="AA4" s="455"/>
      <c r="AB4" s="455"/>
      <c r="AC4" s="455"/>
    </row>
    <row r="5" spans="1:29" x14ac:dyDescent="0.25">
      <c r="A5" s="455"/>
      <c r="B5" s="455"/>
      <c r="C5" s="455"/>
      <c r="D5" s="455"/>
      <c r="E5" s="455"/>
      <c r="F5" s="455"/>
      <c r="G5" s="455"/>
      <c r="H5" s="455"/>
      <c r="I5" s="455"/>
      <c r="J5" s="455"/>
      <c r="K5" s="455"/>
      <c r="L5" s="455"/>
      <c r="M5" s="455"/>
      <c r="N5" s="455"/>
      <c r="O5" s="455"/>
      <c r="P5" s="455"/>
      <c r="Q5" s="455"/>
      <c r="R5" s="455"/>
      <c r="S5" s="455"/>
      <c r="T5" s="455"/>
      <c r="U5" s="455"/>
      <c r="V5" s="455"/>
      <c r="W5" s="455"/>
      <c r="X5" s="455"/>
      <c r="Y5" s="455"/>
      <c r="Z5" s="455"/>
      <c r="AA5" s="455"/>
      <c r="AB5" s="455"/>
      <c r="AC5" s="455"/>
    </row>
    <row r="6" spans="1:29" x14ac:dyDescent="0.25">
      <c r="A6" s="455"/>
      <c r="B6" s="455"/>
      <c r="C6" s="455"/>
      <c r="D6" s="455"/>
      <c r="E6" s="455"/>
      <c r="F6" s="455"/>
      <c r="G6" s="455"/>
      <c r="H6" s="455"/>
      <c r="I6" s="455"/>
      <c r="J6" s="455"/>
      <c r="K6" s="455"/>
      <c r="L6" s="455"/>
      <c r="M6" s="455"/>
      <c r="N6" s="455"/>
      <c r="O6" s="455"/>
      <c r="P6" s="455"/>
      <c r="Q6" s="455"/>
      <c r="R6" s="455"/>
      <c r="S6" s="455"/>
      <c r="T6" s="455"/>
      <c r="U6" s="455"/>
      <c r="V6" s="455"/>
      <c r="W6" s="455"/>
      <c r="X6" s="455"/>
      <c r="Y6" s="455"/>
      <c r="Z6" s="455"/>
      <c r="AA6" s="455"/>
      <c r="AB6" s="455"/>
      <c r="AC6" s="455"/>
    </row>
    <row r="7" spans="1:29" x14ac:dyDescent="0.25">
      <c r="A7" s="455"/>
      <c r="B7" s="455"/>
      <c r="C7" s="455"/>
      <c r="D7" s="455"/>
      <c r="E7" s="455"/>
      <c r="F7" s="455"/>
      <c r="G7" s="455"/>
      <c r="H7" s="455"/>
      <c r="I7" s="455"/>
      <c r="J7" s="455"/>
      <c r="K7" s="455"/>
      <c r="L7" s="455"/>
      <c r="M7" s="455"/>
      <c r="N7" s="455"/>
      <c r="O7" s="455"/>
      <c r="P7" s="455"/>
      <c r="Q7" s="455"/>
      <c r="R7" s="455"/>
      <c r="S7" s="455"/>
      <c r="T7" s="455"/>
      <c r="U7" s="455"/>
      <c r="V7" s="455"/>
      <c r="W7" s="455"/>
      <c r="X7" s="455"/>
      <c r="Y7" s="455"/>
      <c r="Z7" s="455"/>
      <c r="AA7" s="455"/>
      <c r="AB7" s="455"/>
      <c r="AC7" s="455"/>
    </row>
    <row r="8" spans="1:29" x14ac:dyDescent="0.25">
      <c r="A8" s="455"/>
      <c r="B8" s="455"/>
      <c r="C8" s="455"/>
      <c r="D8" s="455"/>
      <c r="E8" s="455"/>
      <c r="F8" s="455"/>
      <c r="G8" s="455"/>
      <c r="H8" s="455"/>
      <c r="I8" s="455"/>
      <c r="J8" s="455"/>
      <c r="K8" s="455"/>
      <c r="L8" s="455"/>
      <c r="M8" s="455"/>
      <c r="N8" s="455"/>
      <c r="O8" s="455"/>
      <c r="P8" s="455"/>
      <c r="Q8" s="455"/>
      <c r="R8" s="455"/>
      <c r="S8" s="455"/>
      <c r="T8" s="455"/>
      <c r="U8" s="455"/>
      <c r="V8" s="455"/>
      <c r="W8" s="455"/>
      <c r="X8" s="455"/>
      <c r="Y8" s="455"/>
      <c r="Z8" s="455"/>
      <c r="AA8" s="455"/>
      <c r="AB8" s="455"/>
      <c r="AC8" s="455"/>
    </row>
    <row r="9" spans="1:29" x14ac:dyDescent="0.25">
      <c r="A9" s="455"/>
      <c r="B9" s="455"/>
      <c r="C9" s="455"/>
      <c r="D9" s="455"/>
      <c r="E9" s="455"/>
      <c r="F9" s="455"/>
      <c r="G9" s="455"/>
      <c r="H9" s="455"/>
      <c r="I9" s="455"/>
      <c r="J9" s="455"/>
      <c r="K9" s="455"/>
      <c r="L9" s="455"/>
      <c r="M9" s="455"/>
      <c r="N9" s="455"/>
      <c r="O9" s="455"/>
      <c r="P9" s="455"/>
      <c r="Q9" s="455"/>
      <c r="R9" s="455"/>
      <c r="S9" s="455"/>
      <c r="T9" s="455"/>
      <c r="U9" s="455"/>
      <c r="V9" s="455"/>
      <c r="W9" s="455"/>
      <c r="X9" s="455"/>
      <c r="Y9" s="455"/>
      <c r="Z9" s="455"/>
      <c r="AA9" s="455"/>
      <c r="AB9" s="455"/>
      <c r="AC9" s="455"/>
    </row>
    <row r="10" spans="1:29" x14ac:dyDescent="0.25">
      <c r="A10" s="455"/>
      <c r="B10" s="455"/>
      <c r="C10" s="455"/>
      <c r="D10" s="455"/>
      <c r="E10" s="455"/>
      <c r="F10" s="455"/>
      <c r="G10" s="455"/>
      <c r="H10" s="455"/>
      <c r="I10" s="455"/>
      <c r="J10" s="455"/>
      <c r="K10" s="455"/>
      <c r="L10" s="455"/>
      <c r="M10" s="455"/>
      <c r="N10" s="455"/>
      <c r="O10" s="455"/>
      <c r="P10" s="455"/>
      <c r="Q10" s="455"/>
      <c r="R10" s="455"/>
      <c r="S10" s="455"/>
      <c r="T10" s="455"/>
      <c r="U10" s="455"/>
      <c r="V10" s="455"/>
      <c r="W10" s="455"/>
      <c r="X10" s="455"/>
      <c r="Y10" s="455"/>
      <c r="Z10" s="455"/>
      <c r="AA10" s="455"/>
      <c r="AB10" s="455"/>
      <c r="AC10" s="455"/>
    </row>
    <row r="11" spans="1:29" x14ac:dyDescent="0.25">
      <c r="A11" s="455"/>
      <c r="B11" s="455"/>
      <c r="C11" s="455"/>
      <c r="D11" s="455"/>
      <c r="E11" s="455"/>
      <c r="F11" s="455"/>
      <c r="G11" s="455"/>
      <c r="H11" s="455"/>
      <c r="I11" s="455"/>
      <c r="J11" s="455"/>
      <c r="K11" s="455"/>
      <c r="L11" s="455"/>
      <c r="M11" s="455"/>
      <c r="N11" s="455"/>
      <c r="O11" s="455"/>
      <c r="P11" s="455"/>
      <c r="Q11" s="455"/>
      <c r="R11" s="455"/>
      <c r="S11" s="455"/>
      <c r="T11" s="455"/>
      <c r="U11" s="455"/>
      <c r="V11" s="455"/>
      <c r="W11" s="455"/>
      <c r="X11" s="455"/>
      <c r="Y11" s="455"/>
      <c r="Z11" s="455"/>
      <c r="AA11" s="455"/>
      <c r="AB11" s="455"/>
      <c r="AC11" s="455"/>
    </row>
    <row r="12" spans="1:29" x14ac:dyDescent="0.25">
      <c r="A12" s="455"/>
      <c r="B12" s="455"/>
      <c r="C12" s="455"/>
      <c r="D12" s="455"/>
      <c r="E12" s="455"/>
      <c r="F12" s="455"/>
      <c r="G12" s="455"/>
      <c r="H12" s="455"/>
      <c r="I12" s="455"/>
      <c r="J12" s="455"/>
      <c r="K12" s="455"/>
      <c r="L12" s="455"/>
      <c r="M12" s="455"/>
      <c r="N12" s="455"/>
      <c r="O12" s="455"/>
      <c r="P12" s="455"/>
      <c r="Q12" s="455"/>
      <c r="R12" s="455"/>
      <c r="S12" s="455"/>
      <c r="T12" s="455"/>
      <c r="U12" s="455"/>
      <c r="V12" s="455"/>
      <c r="W12" s="455"/>
      <c r="X12" s="455"/>
      <c r="Y12" s="455"/>
      <c r="Z12" s="455"/>
      <c r="AA12" s="455"/>
      <c r="AB12" s="455"/>
      <c r="AC12" s="455"/>
    </row>
    <row r="13" spans="1:29" x14ac:dyDescent="0.25">
      <c r="A13" s="455"/>
      <c r="B13" s="455"/>
      <c r="C13" s="455"/>
      <c r="D13" s="455"/>
      <c r="E13" s="455"/>
      <c r="F13" s="455"/>
      <c r="G13" s="455"/>
      <c r="H13" s="455"/>
      <c r="I13" s="455"/>
      <c r="J13" s="455"/>
      <c r="K13" s="455"/>
      <c r="L13" s="455"/>
      <c r="M13" s="455"/>
      <c r="N13" s="455"/>
      <c r="O13" s="455"/>
      <c r="P13" s="455"/>
      <c r="Q13" s="455"/>
      <c r="R13" s="455"/>
      <c r="S13" s="455"/>
      <c r="T13" s="455"/>
      <c r="U13" s="455"/>
      <c r="V13" s="455"/>
      <c r="W13" s="455"/>
      <c r="X13" s="455"/>
      <c r="Y13" s="455"/>
      <c r="Z13" s="455"/>
      <c r="AA13" s="455"/>
      <c r="AB13" s="455"/>
      <c r="AC13" s="455"/>
    </row>
    <row r="14" spans="1:29" x14ac:dyDescent="0.25">
      <c r="A14" s="455"/>
      <c r="B14" s="455"/>
      <c r="C14" s="455"/>
      <c r="D14" s="455"/>
      <c r="E14" s="455"/>
      <c r="F14" s="455"/>
      <c r="G14" s="455"/>
      <c r="H14" s="455"/>
      <c r="I14" s="455"/>
      <c r="J14" s="455"/>
      <c r="K14" s="455"/>
      <c r="L14" s="455"/>
      <c r="M14" s="455"/>
      <c r="N14" s="455"/>
      <c r="O14" s="455"/>
      <c r="P14" s="455"/>
      <c r="Q14" s="455"/>
      <c r="R14" s="455"/>
      <c r="S14" s="455"/>
      <c r="T14" s="455"/>
      <c r="U14" s="455"/>
      <c r="V14" s="455"/>
      <c r="W14" s="455"/>
      <c r="X14" s="455"/>
      <c r="Y14" s="455"/>
      <c r="Z14" s="455"/>
      <c r="AA14" s="455"/>
      <c r="AB14" s="455"/>
      <c r="AC14" s="455"/>
    </row>
    <row r="15" spans="1:29" x14ac:dyDescent="0.25">
      <c r="A15" s="455"/>
      <c r="B15" s="455"/>
      <c r="C15" s="455"/>
      <c r="D15" s="455"/>
      <c r="E15" s="455"/>
      <c r="F15" s="455"/>
      <c r="G15" s="455"/>
      <c r="H15" s="455"/>
      <c r="I15" s="455"/>
      <c r="J15" s="455"/>
      <c r="K15" s="455"/>
      <c r="L15" s="455"/>
      <c r="M15" s="455"/>
      <c r="N15" s="455"/>
      <c r="O15" s="455"/>
      <c r="P15" s="455"/>
      <c r="Q15" s="455"/>
      <c r="R15" s="455"/>
      <c r="S15" s="455"/>
      <c r="T15" s="455"/>
      <c r="U15" s="455"/>
      <c r="V15" s="455"/>
      <c r="W15" s="455"/>
      <c r="X15" s="455"/>
      <c r="Y15" s="455"/>
      <c r="Z15" s="455"/>
      <c r="AA15" s="455"/>
      <c r="AB15" s="455"/>
      <c r="AC15" s="455"/>
    </row>
    <row r="16" spans="1:29" x14ac:dyDescent="0.25">
      <c r="A16" s="455"/>
      <c r="B16" s="455"/>
      <c r="C16" s="455"/>
      <c r="D16" s="455"/>
      <c r="E16" s="455"/>
      <c r="F16" s="455"/>
      <c r="G16" s="455"/>
      <c r="H16" s="455"/>
      <c r="I16" s="455"/>
      <c r="J16" s="455"/>
      <c r="K16" s="455"/>
      <c r="L16" s="455"/>
      <c r="M16" s="455"/>
      <c r="N16" s="455"/>
      <c r="O16" s="455"/>
      <c r="P16" s="455"/>
      <c r="Q16" s="455"/>
      <c r="R16" s="455"/>
      <c r="S16" s="455"/>
      <c r="T16" s="455"/>
      <c r="U16" s="455"/>
      <c r="V16" s="455"/>
      <c r="W16" s="455"/>
      <c r="X16" s="455"/>
      <c r="Y16" s="455"/>
      <c r="Z16" s="455"/>
      <c r="AA16" s="455"/>
      <c r="AB16" s="455"/>
      <c r="AC16" s="455"/>
    </row>
    <row r="17" spans="1:29" x14ac:dyDescent="0.25">
      <c r="A17" s="455"/>
      <c r="B17" s="455"/>
      <c r="C17" s="455"/>
      <c r="D17" s="455"/>
      <c r="E17" s="455"/>
      <c r="F17" s="455"/>
      <c r="G17" s="455"/>
      <c r="H17" s="455"/>
      <c r="I17" s="455"/>
      <c r="J17" s="455"/>
      <c r="K17" s="455"/>
      <c r="L17" s="455"/>
      <c r="M17" s="455"/>
      <c r="N17" s="455"/>
      <c r="O17" s="455"/>
      <c r="P17" s="455"/>
      <c r="Q17" s="455"/>
      <c r="R17" s="455"/>
      <c r="S17" s="455"/>
      <c r="T17" s="455"/>
      <c r="U17" s="455"/>
      <c r="V17" s="455"/>
      <c r="W17" s="455"/>
      <c r="X17" s="455"/>
      <c r="Y17" s="455"/>
      <c r="Z17" s="455"/>
      <c r="AA17" s="455"/>
      <c r="AB17" s="455"/>
      <c r="AC17" s="455"/>
    </row>
    <row r="18" spans="1:29" x14ac:dyDescent="0.25">
      <c r="A18" s="455"/>
      <c r="B18" s="455"/>
      <c r="C18" s="455"/>
      <c r="D18" s="455"/>
      <c r="E18" s="455"/>
      <c r="F18" s="455"/>
      <c r="G18" s="455"/>
      <c r="H18" s="455"/>
      <c r="I18" s="455"/>
      <c r="J18" s="455"/>
      <c r="K18" s="455"/>
      <c r="L18" s="455"/>
      <c r="M18" s="455"/>
      <c r="N18" s="455"/>
      <c r="O18" s="455"/>
      <c r="P18" s="455"/>
      <c r="Q18" s="455"/>
      <c r="R18" s="455"/>
      <c r="S18" s="455"/>
      <c r="T18" s="455"/>
      <c r="U18" s="455"/>
      <c r="V18" s="455"/>
      <c r="W18" s="455"/>
      <c r="X18" s="455"/>
      <c r="Y18" s="455"/>
      <c r="Z18" s="455"/>
      <c r="AA18" s="455"/>
      <c r="AB18" s="455"/>
      <c r="AC18" s="455"/>
    </row>
    <row r="19" spans="1:29" x14ac:dyDescent="0.25">
      <c r="A19" s="455"/>
      <c r="B19" s="455"/>
      <c r="C19" s="455"/>
      <c r="D19" s="455"/>
      <c r="E19" s="455"/>
      <c r="F19" s="455"/>
      <c r="G19" s="455"/>
      <c r="H19" s="455"/>
      <c r="I19" s="455"/>
      <c r="J19" s="455"/>
      <c r="K19" s="455"/>
      <c r="L19" s="455"/>
      <c r="M19" s="455"/>
      <c r="N19" s="455"/>
      <c r="O19" s="455"/>
      <c r="P19" s="455"/>
      <c r="Q19" s="455"/>
      <c r="R19" s="455"/>
      <c r="S19" s="455"/>
      <c r="T19" s="455"/>
      <c r="U19" s="455"/>
      <c r="V19" s="455"/>
      <c r="W19" s="455"/>
      <c r="X19" s="455"/>
      <c r="Y19" s="455"/>
      <c r="Z19" s="455"/>
      <c r="AA19" s="455"/>
      <c r="AB19" s="455"/>
      <c r="AC19" s="455"/>
    </row>
    <row r="20" spans="1:29" x14ac:dyDescent="0.25">
      <c r="A20" s="455"/>
      <c r="B20" s="455"/>
      <c r="C20" s="455"/>
      <c r="D20" s="455"/>
      <c r="E20" s="455"/>
      <c r="F20" s="455"/>
      <c r="G20" s="455"/>
      <c r="H20" s="455"/>
      <c r="I20" s="455"/>
      <c r="J20" s="455"/>
      <c r="K20" s="455"/>
      <c r="L20" s="455"/>
      <c r="M20" s="455"/>
      <c r="N20" s="455"/>
      <c r="O20" s="455"/>
      <c r="P20" s="455"/>
      <c r="Q20" s="455"/>
      <c r="R20" s="455"/>
      <c r="S20" s="455"/>
      <c r="T20" s="455"/>
      <c r="U20" s="455"/>
      <c r="V20" s="455"/>
      <c r="W20" s="455"/>
      <c r="X20" s="455"/>
      <c r="Y20" s="455"/>
      <c r="Z20" s="455"/>
      <c r="AA20" s="455"/>
      <c r="AB20" s="455"/>
      <c r="AC20" s="455"/>
    </row>
    <row r="21" spans="1:29" x14ac:dyDescent="0.25">
      <c r="A21" s="455"/>
      <c r="B21" s="455"/>
      <c r="C21" s="455"/>
      <c r="D21" s="455"/>
      <c r="E21" s="455"/>
      <c r="F21" s="455"/>
      <c r="G21" s="455"/>
      <c r="H21" s="455"/>
      <c r="I21" s="455"/>
      <c r="J21" s="455"/>
      <c r="K21" s="455"/>
      <c r="L21" s="455"/>
      <c r="M21" s="455"/>
      <c r="N21" s="455"/>
      <c r="O21" s="455"/>
      <c r="P21" s="455"/>
      <c r="Q21" s="455"/>
      <c r="R21" s="455"/>
      <c r="S21" s="455"/>
      <c r="T21" s="455"/>
      <c r="U21" s="455"/>
      <c r="V21" s="455"/>
      <c r="W21" s="455"/>
      <c r="X21" s="455"/>
      <c r="Y21" s="455"/>
      <c r="Z21" s="455"/>
      <c r="AA21" s="455"/>
      <c r="AB21" s="455"/>
      <c r="AC21" s="455"/>
    </row>
    <row r="22" spans="1:29" x14ac:dyDescent="0.25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  <c r="V22" s="455"/>
      <c r="W22" s="455"/>
      <c r="X22" s="455"/>
      <c r="Y22" s="455"/>
      <c r="Z22" s="455"/>
      <c r="AA22" s="455"/>
      <c r="AB22" s="455"/>
      <c r="AC22" s="455"/>
    </row>
    <row r="23" spans="1:29" x14ac:dyDescent="0.25">
      <c r="A23" s="455"/>
      <c r="B23" s="455"/>
      <c r="C23" s="455"/>
      <c r="D23" s="455"/>
      <c r="E23" s="455"/>
      <c r="F23" s="455"/>
      <c r="G23" s="455"/>
      <c r="H23" s="455"/>
      <c r="I23" s="455"/>
      <c r="J23" s="455"/>
      <c r="K23" s="455"/>
      <c r="L23" s="455"/>
      <c r="M23" s="455"/>
      <c r="N23" s="455"/>
      <c r="O23" s="455"/>
      <c r="P23" s="455"/>
      <c r="Q23" s="455"/>
      <c r="R23" s="455"/>
      <c r="S23" s="455"/>
      <c r="T23" s="455"/>
      <c r="U23" s="455"/>
      <c r="V23" s="455"/>
      <c r="W23" s="455"/>
      <c r="X23" s="455"/>
      <c r="Y23" s="455"/>
      <c r="Z23" s="455"/>
      <c r="AA23" s="455"/>
      <c r="AB23" s="455"/>
      <c r="AC23" s="455"/>
    </row>
    <row r="24" spans="1:29" x14ac:dyDescent="0.25">
      <c r="A24" s="455"/>
      <c r="B24" s="455"/>
      <c r="C24" s="455"/>
      <c r="D24" s="455"/>
      <c r="E24" s="455"/>
      <c r="F24" s="455"/>
      <c r="G24" s="455"/>
      <c r="H24" s="455"/>
      <c r="I24" s="455"/>
      <c r="J24" s="455"/>
      <c r="K24" s="455"/>
      <c r="L24" s="455"/>
      <c r="M24" s="455"/>
      <c r="N24" s="455"/>
      <c r="O24" s="455"/>
      <c r="P24" s="455"/>
      <c r="Q24" s="455"/>
      <c r="R24" s="455"/>
      <c r="S24" s="455"/>
      <c r="T24" s="455"/>
      <c r="U24" s="455"/>
      <c r="V24" s="455"/>
      <c r="W24" s="455"/>
      <c r="X24" s="455"/>
      <c r="Y24" s="455"/>
      <c r="Z24" s="455"/>
      <c r="AA24" s="455"/>
      <c r="AB24" s="455"/>
      <c r="AC24" s="455"/>
    </row>
    <row r="25" spans="1:29" x14ac:dyDescent="0.25">
      <c r="A25" s="455"/>
      <c r="B25" s="455"/>
      <c r="C25" s="455"/>
      <c r="D25" s="455"/>
      <c r="E25" s="455"/>
      <c r="F25" s="455"/>
      <c r="G25" s="455"/>
      <c r="H25" s="455"/>
      <c r="I25" s="455"/>
      <c r="J25" s="455"/>
      <c r="K25" s="455"/>
      <c r="L25" s="455"/>
      <c r="M25" s="455"/>
      <c r="N25" s="455"/>
      <c r="O25" s="455"/>
      <c r="P25" s="455"/>
      <c r="Q25" s="455"/>
      <c r="R25" s="455"/>
      <c r="S25" s="455"/>
      <c r="T25" s="455"/>
      <c r="U25" s="455"/>
      <c r="V25" s="455"/>
      <c r="W25" s="455"/>
      <c r="X25" s="455"/>
      <c r="Y25" s="455"/>
      <c r="Z25" s="455"/>
      <c r="AA25" s="455"/>
      <c r="AB25" s="455"/>
      <c r="AC25" s="455"/>
    </row>
    <row r="26" spans="1:29" x14ac:dyDescent="0.25">
      <c r="A26" s="455"/>
      <c r="B26" s="455"/>
      <c r="C26" s="455"/>
      <c r="D26" s="455"/>
      <c r="E26" s="455"/>
      <c r="F26" s="455"/>
      <c r="G26" s="455"/>
      <c r="H26" s="455"/>
      <c r="I26" s="455"/>
      <c r="J26" s="455"/>
      <c r="K26" s="455"/>
      <c r="L26" s="455"/>
      <c r="M26" s="455"/>
      <c r="N26" s="455"/>
      <c r="O26" s="455"/>
      <c r="P26" s="455"/>
      <c r="Q26" s="455"/>
      <c r="R26" s="455"/>
      <c r="S26" s="455"/>
      <c r="T26" s="455"/>
      <c r="U26" s="455"/>
      <c r="V26" s="455"/>
      <c r="W26" s="455"/>
      <c r="X26" s="455"/>
      <c r="Y26" s="455"/>
      <c r="Z26" s="455"/>
      <c r="AA26" s="455"/>
      <c r="AB26" s="455"/>
      <c r="AC26" s="455"/>
    </row>
    <row r="27" spans="1:29" x14ac:dyDescent="0.25">
      <c r="A27" s="455"/>
      <c r="B27" s="455"/>
      <c r="C27" s="455"/>
      <c r="D27" s="455"/>
      <c r="E27" s="455"/>
      <c r="F27" s="455"/>
      <c r="G27" s="455"/>
      <c r="H27" s="455"/>
      <c r="I27" s="455"/>
      <c r="J27" s="455"/>
      <c r="K27" s="455"/>
      <c r="L27" s="455"/>
      <c r="M27" s="455"/>
      <c r="N27" s="455"/>
      <c r="O27" s="455"/>
      <c r="P27" s="455"/>
      <c r="Q27" s="455"/>
      <c r="R27" s="455"/>
      <c r="S27" s="455"/>
      <c r="T27" s="455"/>
      <c r="U27" s="455"/>
      <c r="V27" s="455"/>
      <c r="W27" s="455"/>
      <c r="X27" s="455"/>
      <c r="Y27" s="455"/>
      <c r="Z27" s="455"/>
      <c r="AA27" s="455"/>
      <c r="AB27" s="455"/>
      <c r="AC27" s="455"/>
    </row>
    <row r="28" spans="1:29" x14ac:dyDescent="0.25">
      <c r="A28" s="455"/>
      <c r="B28" s="455"/>
      <c r="C28" s="455"/>
      <c r="D28" s="455"/>
      <c r="E28" s="455"/>
      <c r="F28" s="455"/>
      <c r="G28" s="455"/>
      <c r="H28" s="455"/>
      <c r="I28" s="455"/>
      <c r="J28" s="455"/>
      <c r="K28" s="455"/>
      <c r="L28" s="455"/>
      <c r="M28" s="455"/>
      <c r="N28" s="455"/>
      <c r="O28" s="455"/>
      <c r="P28" s="455"/>
      <c r="Q28" s="455"/>
      <c r="R28" s="455"/>
      <c r="S28" s="455"/>
      <c r="T28" s="455"/>
      <c r="U28" s="455"/>
      <c r="V28" s="455"/>
      <c r="W28" s="455"/>
      <c r="X28" s="455"/>
      <c r="Y28" s="455"/>
      <c r="Z28" s="455"/>
      <c r="AA28" s="455"/>
      <c r="AB28" s="455"/>
      <c r="AC28" s="455"/>
    </row>
    <row r="29" spans="1:29" x14ac:dyDescent="0.25">
      <c r="A29" s="455"/>
      <c r="B29" s="455"/>
      <c r="C29" s="455"/>
      <c r="D29" s="455"/>
      <c r="E29" s="455"/>
      <c r="F29" s="455"/>
      <c r="G29" s="455"/>
      <c r="H29" s="455"/>
      <c r="I29" s="455"/>
      <c r="J29" s="455"/>
      <c r="K29" s="455"/>
      <c r="L29" s="455"/>
      <c r="M29" s="455"/>
      <c r="N29" s="455"/>
      <c r="O29" s="455"/>
      <c r="P29" s="455"/>
      <c r="Q29" s="455"/>
      <c r="R29" s="455"/>
      <c r="S29" s="455"/>
      <c r="T29" s="455"/>
      <c r="U29" s="455"/>
      <c r="V29" s="455"/>
      <c r="W29" s="455"/>
      <c r="X29" s="455"/>
      <c r="Y29" s="455"/>
      <c r="Z29" s="455"/>
      <c r="AA29" s="455"/>
      <c r="AB29" s="455"/>
      <c r="AC29" s="455"/>
    </row>
    <row r="30" spans="1:29" x14ac:dyDescent="0.25">
      <c r="A30" s="455"/>
      <c r="B30" s="455"/>
      <c r="C30" s="455"/>
      <c r="D30" s="455"/>
      <c r="E30" s="455"/>
      <c r="F30" s="455"/>
      <c r="G30" s="455"/>
      <c r="H30" s="455"/>
      <c r="I30" s="455"/>
      <c r="J30" s="455"/>
      <c r="K30" s="455"/>
      <c r="L30" s="455"/>
      <c r="M30" s="455"/>
      <c r="N30" s="455"/>
      <c r="O30" s="455"/>
      <c r="P30" s="455"/>
      <c r="Q30" s="455"/>
      <c r="R30" s="455"/>
      <c r="S30" s="455"/>
      <c r="T30" s="455"/>
      <c r="U30" s="455"/>
      <c r="V30" s="455"/>
      <c r="W30" s="455"/>
      <c r="X30" s="455"/>
      <c r="Y30" s="455"/>
      <c r="Z30" s="455"/>
      <c r="AA30" s="455"/>
      <c r="AB30" s="455"/>
      <c r="AC30" s="455"/>
    </row>
    <row r="31" spans="1:29" x14ac:dyDescent="0.25">
      <c r="A31" s="455"/>
      <c r="B31" s="455"/>
      <c r="C31" s="455"/>
      <c r="D31" s="455"/>
      <c r="E31" s="455"/>
      <c r="F31" s="455"/>
      <c r="G31" s="455"/>
      <c r="H31" s="455"/>
      <c r="I31" s="455"/>
      <c r="J31" s="455"/>
      <c r="K31" s="455"/>
      <c r="L31" s="455"/>
      <c r="M31" s="455"/>
      <c r="N31" s="455"/>
      <c r="O31" s="455"/>
      <c r="P31" s="455"/>
      <c r="Q31" s="455"/>
      <c r="R31" s="455"/>
      <c r="S31" s="455"/>
      <c r="T31" s="455"/>
      <c r="U31" s="455"/>
      <c r="V31" s="455"/>
      <c r="W31" s="455"/>
      <c r="X31" s="455"/>
      <c r="Y31" s="455"/>
      <c r="Z31" s="455"/>
      <c r="AA31" s="455"/>
      <c r="AB31" s="455"/>
      <c r="AC31" s="455"/>
    </row>
    <row r="32" spans="1:29" x14ac:dyDescent="0.25">
      <c r="A32" s="455"/>
      <c r="B32" s="455"/>
      <c r="C32" s="455"/>
      <c r="D32" s="455"/>
      <c r="E32" s="455"/>
      <c r="F32" s="455"/>
      <c r="G32" s="455"/>
      <c r="H32" s="455"/>
      <c r="I32" s="455"/>
      <c r="J32" s="455"/>
      <c r="K32" s="455"/>
      <c r="L32" s="455"/>
      <c r="M32" s="455"/>
      <c r="N32" s="455"/>
      <c r="O32" s="455"/>
      <c r="P32" s="455"/>
      <c r="Q32" s="455"/>
      <c r="R32" s="455"/>
      <c r="S32" s="455"/>
      <c r="T32" s="455"/>
      <c r="U32" s="455"/>
      <c r="V32" s="455"/>
      <c r="W32" s="455"/>
      <c r="X32" s="455"/>
      <c r="Y32" s="455"/>
      <c r="Z32" s="455"/>
      <c r="AA32" s="455"/>
      <c r="AB32" s="455"/>
      <c r="AC32" s="455"/>
    </row>
    <row r="33" spans="1:29" x14ac:dyDescent="0.25">
      <c r="A33" s="455"/>
      <c r="B33" s="455"/>
      <c r="C33" s="455"/>
      <c r="D33" s="455"/>
      <c r="E33" s="455"/>
      <c r="F33" s="455"/>
      <c r="G33" s="455"/>
      <c r="H33" s="455"/>
      <c r="I33" s="455"/>
      <c r="J33" s="455"/>
      <c r="K33" s="455"/>
      <c r="L33" s="455"/>
      <c r="M33" s="455"/>
      <c r="N33" s="455"/>
      <c r="O33" s="455"/>
      <c r="P33" s="455"/>
      <c r="Q33" s="455"/>
      <c r="R33" s="455"/>
      <c r="S33" s="455"/>
      <c r="T33" s="455"/>
      <c r="U33" s="455"/>
      <c r="V33" s="455"/>
      <c r="W33" s="455"/>
      <c r="X33" s="455"/>
      <c r="Y33" s="455"/>
      <c r="Z33" s="455"/>
      <c r="AA33" s="455"/>
      <c r="AB33" s="455"/>
      <c r="AC33" s="455"/>
    </row>
    <row r="34" spans="1:29" x14ac:dyDescent="0.25">
      <c r="A34" s="455"/>
      <c r="B34" s="455"/>
      <c r="C34" s="455"/>
      <c r="D34" s="455"/>
      <c r="E34" s="455"/>
      <c r="F34" s="455"/>
      <c r="G34" s="455"/>
      <c r="H34" s="455"/>
      <c r="I34" s="455"/>
      <c r="J34" s="455"/>
      <c r="K34" s="455"/>
      <c r="L34" s="455"/>
      <c r="M34" s="455"/>
      <c r="N34" s="455"/>
      <c r="O34" s="455"/>
      <c r="P34" s="455"/>
      <c r="Q34" s="455"/>
      <c r="R34" s="455"/>
      <c r="S34" s="455"/>
      <c r="T34" s="455"/>
      <c r="U34" s="455"/>
      <c r="V34" s="455"/>
      <c r="W34" s="455"/>
      <c r="X34" s="455"/>
      <c r="Y34" s="455"/>
      <c r="Z34" s="455"/>
      <c r="AA34" s="455"/>
      <c r="AB34" s="455"/>
      <c r="AC34" s="455"/>
    </row>
    <row r="35" spans="1:29" x14ac:dyDescent="0.25">
      <c r="A35" s="455"/>
      <c r="B35" s="455"/>
      <c r="C35" s="455"/>
      <c r="D35" s="455"/>
      <c r="E35" s="455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5"/>
      <c r="X35" s="455"/>
      <c r="Y35" s="455"/>
      <c r="Z35" s="455"/>
      <c r="AA35" s="455"/>
      <c r="AB35" s="455"/>
      <c r="AC35" s="455"/>
    </row>
    <row r="36" spans="1:29" x14ac:dyDescent="0.25">
      <c r="A36" s="455"/>
      <c r="B36" s="455"/>
      <c r="C36" s="455"/>
      <c r="D36" s="455"/>
      <c r="E36" s="455"/>
      <c r="F36" s="455"/>
      <c r="G36" s="455"/>
      <c r="H36" s="455"/>
      <c r="I36" s="455"/>
      <c r="J36" s="455"/>
      <c r="K36" s="455"/>
      <c r="L36" s="455"/>
      <c r="M36" s="455"/>
      <c r="N36" s="455"/>
      <c r="O36" s="455"/>
      <c r="P36" s="455"/>
      <c r="Q36" s="455"/>
      <c r="R36" s="455"/>
      <c r="S36" s="455"/>
      <c r="T36" s="455"/>
      <c r="U36" s="455"/>
      <c r="V36" s="455"/>
      <c r="W36" s="455"/>
      <c r="X36" s="455"/>
      <c r="Y36" s="455"/>
      <c r="Z36" s="455"/>
      <c r="AA36" s="455"/>
      <c r="AB36" s="455"/>
      <c r="AC36" s="455"/>
    </row>
    <row r="37" spans="1:29" x14ac:dyDescent="0.25">
      <c r="A37" s="455"/>
      <c r="B37" s="455"/>
      <c r="C37" s="455"/>
      <c r="D37" s="455"/>
      <c r="E37" s="455"/>
      <c r="F37" s="455"/>
      <c r="G37" s="455"/>
      <c r="H37" s="455"/>
      <c r="I37" s="455"/>
      <c r="J37" s="455"/>
      <c r="K37" s="455"/>
      <c r="L37" s="455"/>
      <c r="M37" s="455"/>
      <c r="N37" s="455"/>
      <c r="O37" s="455"/>
      <c r="P37" s="455"/>
      <c r="Q37" s="455"/>
      <c r="R37" s="455"/>
      <c r="S37" s="455"/>
      <c r="T37" s="455"/>
      <c r="U37" s="455"/>
      <c r="V37" s="455"/>
      <c r="W37" s="455"/>
      <c r="X37" s="455"/>
      <c r="Y37" s="455"/>
      <c r="Z37" s="455"/>
      <c r="AA37" s="455"/>
      <c r="AB37" s="455"/>
      <c r="AC37" s="455"/>
    </row>
  </sheetData>
  <sheetProtection sheet="1" selectLockedCells="1"/>
  <mergeCells count="1">
    <mergeCell ref="A1:AC37"/>
  </mergeCells>
  <hyperlinks>
    <hyperlink ref="A1:AC37" r:id="rId1" display="The Tow Dash has moved to a new location!! (click me to go!)" xr:uid="{3E35606A-0F12-49EC-80DC-3F778B02D28C}"/>
  </hyperlinks>
  <pageMargins left="0.7" right="0.7" top="0.75" bottom="0.75" header="0.3" footer="0.3"/>
  <pageSetup scale="42" fitToHeight="0" orientation="landscape" r:id="rId2"/>
  <headerFooter>
    <oddFooter>&amp;C&amp;F&amp;RUpdated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>
    <pageSetUpPr fitToPage="1"/>
  </sheetPr>
  <dimension ref="A1:AG42"/>
  <sheetViews>
    <sheetView zoomScaleNormal="100" workbookViewId="0">
      <selection activeCell="B16" sqref="B16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2" max="33" width="9.28515625" hidden="1" customWidth="1"/>
  </cols>
  <sheetData>
    <row r="1" spans="1:33" x14ac:dyDescent="0.2">
      <c r="A1" s="98"/>
      <c r="E1" s="44"/>
      <c r="F1" s="456" t="s">
        <v>252</v>
      </c>
      <c r="G1" s="457"/>
      <c r="H1" s="458"/>
    </row>
    <row r="2" spans="1:33" ht="12.75" customHeight="1" x14ac:dyDescent="0.2">
      <c r="A2" s="64"/>
      <c r="B2" s="64"/>
      <c r="C2" s="64"/>
      <c r="E2" s="44"/>
      <c r="F2" s="48">
        <v>3</v>
      </c>
      <c r="G2" s="48">
        <v>1</v>
      </c>
      <c r="H2" s="48">
        <v>2</v>
      </c>
      <c r="L2" s="94" t="s">
        <v>331</v>
      </c>
      <c r="M2" s="95" t="s">
        <v>277</v>
      </c>
      <c r="N2" s="95" t="s">
        <v>278</v>
      </c>
      <c r="O2" s="95" t="s">
        <v>279</v>
      </c>
      <c r="P2" s="95" t="s">
        <v>280</v>
      </c>
      <c r="Q2" s="95" t="s">
        <v>281</v>
      </c>
      <c r="R2" s="95" t="s">
        <v>282</v>
      </c>
      <c r="S2" s="95" t="s">
        <v>283</v>
      </c>
      <c r="T2" s="95" t="s">
        <v>284</v>
      </c>
      <c r="U2" s="95" t="s">
        <v>285</v>
      </c>
      <c r="V2" s="95" t="s">
        <v>286</v>
      </c>
      <c r="W2" s="95" t="s">
        <v>287</v>
      </c>
      <c r="X2" s="95" t="s">
        <v>288</v>
      </c>
      <c r="Y2" s="95" t="s">
        <v>289</v>
      </c>
      <c r="Z2" s="95" t="s">
        <v>290</v>
      </c>
      <c r="AA2" s="95" t="s">
        <v>291</v>
      </c>
      <c r="AB2" s="95" t="s">
        <v>292</v>
      </c>
      <c r="AC2" s="95" t="s">
        <v>293</v>
      </c>
      <c r="AD2" s="95" t="s">
        <v>294</v>
      </c>
      <c r="AE2" s="95" t="s">
        <v>295</v>
      </c>
      <c r="AF2" s="95" t="s">
        <v>296</v>
      </c>
      <c r="AG2" s="95" t="s">
        <v>297</v>
      </c>
    </row>
    <row r="3" spans="1:33" x14ac:dyDescent="0.2">
      <c r="A3" s="64"/>
      <c r="B3" s="64"/>
      <c r="C3" s="64"/>
      <c r="E3" s="47" t="s">
        <v>245</v>
      </c>
      <c r="F3" s="67"/>
      <c r="G3" s="67"/>
      <c r="H3" s="34"/>
      <c r="L3" s="96" t="s">
        <v>332</v>
      </c>
      <c r="M3" s="98" t="b">
        <v>0</v>
      </c>
      <c r="N3" s="98" t="b">
        <v>0</v>
      </c>
      <c r="O3" s="98" t="b">
        <v>0</v>
      </c>
      <c r="P3" s="98" t="b">
        <v>0</v>
      </c>
      <c r="Q3" s="98" t="b">
        <v>0</v>
      </c>
      <c r="R3" s="98" t="b">
        <v>0</v>
      </c>
      <c r="S3" s="98" t="b">
        <v>0</v>
      </c>
      <c r="T3" s="98" t="b">
        <v>0</v>
      </c>
      <c r="U3" s="98" t="b">
        <v>0</v>
      </c>
      <c r="V3" s="98" t="b">
        <v>0</v>
      </c>
      <c r="W3" s="98" t="b">
        <v>0</v>
      </c>
      <c r="X3" s="98" t="b">
        <v>0</v>
      </c>
      <c r="Y3" s="98" t="b">
        <v>0</v>
      </c>
      <c r="Z3" s="98" t="b">
        <v>0</v>
      </c>
      <c r="AA3" s="98" t="b">
        <v>0</v>
      </c>
      <c r="AB3" s="98" t="b">
        <v>0</v>
      </c>
      <c r="AC3" s="98" t="b">
        <v>0</v>
      </c>
      <c r="AD3" s="98" t="b">
        <v>0</v>
      </c>
      <c r="AE3" s="98" t="b">
        <v>0</v>
      </c>
      <c r="AF3" s="98" t="b">
        <v>0</v>
      </c>
      <c r="AG3" s="98" t="b">
        <v>0</v>
      </c>
    </row>
    <row r="4" spans="1:33" x14ac:dyDescent="0.2">
      <c r="A4" s="64"/>
      <c r="B4" s="64"/>
      <c r="C4" s="64"/>
      <c r="E4" s="47" t="s">
        <v>246</v>
      </c>
      <c r="F4" s="34"/>
      <c r="G4" s="34"/>
      <c r="H4" s="34"/>
      <c r="L4" s="96" t="s">
        <v>333</v>
      </c>
      <c r="M4" s="95">
        <v>13</v>
      </c>
      <c r="N4" s="95">
        <v>14</v>
      </c>
      <c r="O4" s="95">
        <v>15</v>
      </c>
      <c r="P4" s="95">
        <v>16</v>
      </c>
      <c r="Q4" s="95">
        <v>17</v>
      </c>
      <c r="R4" s="95">
        <v>18</v>
      </c>
      <c r="S4" s="95">
        <v>19</v>
      </c>
      <c r="T4" s="95">
        <v>20</v>
      </c>
      <c r="U4" s="95">
        <v>21</v>
      </c>
      <c r="V4" s="95">
        <v>22</v>
      </c>
      <c r="W4" s="95">
        <v>23</v>
      </c>
      <c r="X4" s="95">
        <v>24</v>
      </c>
      <c r="Y4" s="95">
        <v>25</v>
      </c>
      <c r="Z4" s="95">
        <v>26</v>
      </c>
      <c r="AA4" s="95">
        <v>27</v>
      </c>
      <c r="AB4" s="95">
        <v>28</v>
      </c>
      <c r="AC4" s="95">
        <v>29</v>
      </c>
      <c r="AD4" s="95">
        <v>30</v>
      </c>
      <c r="AE4" s="95">
        <v>31</v>
      </c>
      <c r="AF4" s="95">
        <v>32</v>
      </c>
      <c r="AG4" s="95">
        <v>33</v>
      </c>
    </row>
    <row r="5" spans="1:33" x14ac:dyDescent="0.2">
      <c r="A5" s="64"/>
      <c r="B5" s="64"/>
      <c r="C5" s="64"/>
      <c r="E5" s="47" t="s">
        <v>247</v>
      </c>
      <c r="F5" s="34"/>
      <c r="G5" s="34"/>
      <c r="H5" s="34"/>
    </row>
    <row r="6" spans="1:33" x14ac:dyDescent="0.2">
      <c r="A6" s="64"/>
      <c r="B6" s="64"/>
      <c r="C6" s="64"/>
      <c r="E6" s="47" t="s">
        <v>248</v>
      </c>
      <c r="F6" s="34"/>
      <c r="G6" s="34"/>
      <c r="H6" s="34"/>
    </row>
    <row r="7" spans="1:33" x14ac:dyDescent="0.2">
      <c r="A7" s="64"/>
      <c r="B7" s="64"/>
      <c r="C7" s="64"/>
      <c r="E7" s="47" t="s">
        <v>249</v>
      </c>
      <c r="F7" s="34"/>
      <c r="G7" s="34"/>
      <c r="H7" s="34"/>
    </row>
    <row r="8" spans="1:33" x14ac:dyDescent="0.2">
      <c r="E8" s="47" t="s">
        <v>250</v>
      </c>
      <c r="F8" s="34"/>
      <c r="G8" s="34"/>
      <c r="H8" s="34"/>
    </row>
    <row r="9" spans="1:33" x14ac:dyDescent="0.2">
      <c r="E9" s="47" t="s">
        <v>251</v>
      </c>
      <c r="F9" s="34"/>
      <c r="G9" s="34"/>
      <c r="H9" s="34"/>
    </row>
    <row r="10" spans="1:33" x14ac:dyDescent="0.2">
      <c r="E10" s="47" t="s">
        <v>245</v>
      </c>
      <c r="F10" s="34"/>
      <c r="G10" s="34"/>
      <c r="H10" s="67"/>
    </row>
    <row r="12" spans="1:33" x14ac:dyDescent="0.2">
      <c r="A12" s="9" t="s">
        <v>222</v>
      </c>
    </row>
    <row r="13" spans="1:33" ht="25.5" x14ac:dyDescent="0.2">
      <c r="A13" s="12" t="s">
        <v>94</v>
      </c>
      <c r="B13" s="12" t="s">
        <v>7</v>
      </c>
      <c r="C13" s="13" t="s">
        <v>70</v>
      </c>
      <c r="D13" s="12" t="s">
        <v>4</v>
      </c>
      <c r="E13" s="12" t="s">
        <v>88</v>
      </c>
      <c r="F13" s="12" t="s">
        <v>88</v>
      </c>
      <c r="G13" s="12" t="s">
        <v>88</v>
      </c>
      <c r="H13" s="12" t="s">
        <v>5</v>
      </c>
      <c r="I13" s="14" t="s">
        <v>3</v>
      </c>
      <c r="J13" s="97"/>
    </row>
    <row r="14" spans="1:33" x14ac:dyDescent="0.2">
      <c r="A14" s="35"/>
      <c r="B14" s="35"/>
      <c r="C14" s="38"/>
      <c r="D14" s="7"/>
      <c r="E14" s="35"/>
      <c r="F14" s="35"/>
      <c r="G14" s="35"/>
      <c r="H14" s="35"/>
      <c r="I14" s="39"/>
      <c r="J14" s="40"/>
    </row>
    <row r="15" spans="1:33" x14ac:dyDescent="0.2">
      <c r="A15" s="35"/>
      <c r="B15" s="35"/>
      <c r="C15" s="35"/>
      <c r="D15" s="7"/>
      <c r="E15" s="35"/>
      <c r="F15" s="35"/>
      <c r="G15" s="35"/>
      <c r="H15" s="35"/>
      <c r="I15" s="39"/>
      <c r="J15" s="40"/>
    </row>
    <row r="16" spans="1:33" x14ac:dyDescent="0.2">
      <c r="A16" s="35"/>
      <c r="B16" s="35"/>
      <c r="C16" s="35"/>
      <c r="D16" s="7"/>
      <c r="E16" s="35"/>
      <c r="F16" s="35"/>
      <c r="G16" s="35"/>
      <c r="H16" s="35"/>
      <c r="I16" s="39"/>
      <c r="J16" s="40"/>
    </row>
    <row r="17" spans="1:10" x14ac:dyDescent="0.2">
      <c r="A17" s="35"/>
      <c r="B17" s="35"/>
      <c r="C17" s="35"/>
      <c r="D17" s="7"/>
      <c r="E17" s="35"/>
      <c r="F17" s="35"/>
      <c r="G17" s="35"/>
      <c r="H17" s="35"/>
      <c r="I17" s="39"/>
      <c r="J17" s="40"/>
    </row>
    <row r="18" spans="1:10" x14ac:dyDescent="0.2">
      <c r="A18" s="35"/>
      <c r="B18" s="35"/>
      <c r="C18" s="35"/>
      <c r="D18" s="7"/>
      <c r="E18" s="35"/>
      <c r="F18" s="35"/>
      <c r="G18" s="35"/>
      <c r="H18" s="35"/>
      <c r="I18" s="39"/>
      <c r="J18" s="40"/>
    </row>
    <row r="19" spans="1:10" x14ac:dyDescent="0.2">
      <c r="A19" s="35"/>
      <c r="B19" s="35"/>
      <c r="C19" s="35"/>
      <c r="D19" s="7"/>
      <c r="E19" s="35"/>
      <c r="F19" s="35"/>
      <c r="G19" s="35"/>
      <c r="H19" s="35"/>
      <c r="I19" s="39"/>
      <c r="J19" s="40"/>
    </row>
    <row r="20" spans="1:10" x14ac:dyDescent="0.2">
      <c r="A20" s="35"/>
      <c r="B20" s="35"/>
      <c r="C20" s="35"/>
      <c r="D20" s="7"/>
      <c r="E20" s="35"/>
      <c r="F20" s="35"/>
      <c r="G20" s="35"/>
      <c r="H20" s="35"/>
      <c r="I20" s="39"/>
      <c r="J20" s="40"/>
    </row>
    <row r="21" spans="1:10" x14ac:dyDescent="0.2">
      <c r="A21" s="35"/>
      <c r="B21" s="35"/>
      <c r="C21" s="35"/>
      <c r="D21" s="7"/>
      <c r="E21" s="35"/>
      <c r="F21" s="35"/>
      <c r="G21" s="35"/>
      <c r="H21" s="35"/>
      <c r="I21" s="39"/>
      <c r="J21" s="40"/>
    </row>
    <row r="22" spans="1:10" x14ac:dyDescent="0.2">
      <c r="A22" s="35"/>
      <c r="B22" s="35"/>
      <c r="C22" s="35"/>
      <c r="D22" s="7"/>
      <c r="E22" s="35"/>
      <c r="F22" s="35"/>
      <c r="G22" s="35"/>
      <c r="H22" s="35"/>
      <c r="I22" s="39"/>
      <c r="J22" s="40"/>
    </row>
    <row r="23" spans="1:10" x14ac:dyDescent="0.2">
      <c r="A23" s="35"/>
      <c r="B23" s="35"/>
      <c r="C23" s="35"/>
      <c r="D23" s="7"/>
      <c r="E23" s="35"/>
      <c r="F23" s="35"/>
      <c r="G23" s="35"/>
      <c r="H23" s="35"/>
      <c r="I23" s="39"/>
      <c r="J23" s="40"/>
    </row>
    <row r="24" spans="1:10" x14ac:dyDescent="0.2">
      <c r="A24" s="35"/>
      <c r="B24" s="35"/>
      <c r="C24" s="35"/>
      <c r="D24" s="7"/>
      <c r="E24" s="35"/>
      <c r="F24" s="35"/>
      <c r="G24" s="35"/>
      <c r="H24" s="35"/>
      <c r="I24" s="39"/>
      <c r="J24" s="40"/>
    </row>
    <row r="25" spans="1:10" x14ac:dyDescent="0.2">
      <c r="A25" s="35"/>
      <c r="B25" s="35"/>
      <c r="C25" s="35"/>
      <c r="D25" s="7"/>
      <c r="E25" s="35"/>
      <c r="F25" s="35"/>
      <c r="G25" s="35"/>
      <c r="H25" s="35"/>
      <c r="I25" s="39"/>
      <c r="J25" s="40"/>
    </row>
    <row r="26" spans="1:10" x14ac:dyDescent="0.2">
      <c r="A26" s="35"/>
      <c r="B26" s="35"/>
      <c r="C26" s="35"/>
      <c r="D26" s="7"/>
      <c r="E26" s="35"/>
      <c r="F26" s="35"/>
      <c r="G26" s="35"/>
      <c r="H26" s="35"/>
      <c r="I26" s="39"/>
      <c r="J26" s="40"/>
    </row>
    <row r="27" spans="1:10" x14ac:dyDescent="0.2">
      <c r="A27" s="35"/>
      <c r="B27" s="35"/>
      <c r="C27" s="35"/>
      <c r="D27" s="7"/>
      <c r="E27" s="35"/>
      <c r="F27" s="35"/>
      <c r="G27" s="35"/>
      <c r="H27" s="35"/>
      <c r="I27" s="39"/>
      <c r="J27" s="40"/>
    </row>
    <row r="28" spans="1:10" x14ac:dyDescent="0.2">
      <c r="A28" s="35"/>
      <c r="B28" s="35"/>
      <c r="C28" s="35"/>
      <c r="D28" s="7"/>
      <c r="E28" s="35"/>
      <c r="F28" s="35"/>
      <c r="G28" s="35"/>
      <c r="H28" s="35"/>
      <c r="I28" s="39"/>
      <c r="J28" s="40"/>
    </row>
    <row r="29" spans="1:10" x14ac:dyDescent="0.2">
      <c r="A29" s="35"/>
      <c r="B29" s="35"/>
      <c r="C29" s="35"/>
      <c r="D29" s="7"/>
      <c r="E29" s="35"/>
      <c r="F29" s="35"/>
      <c r="G29" s="35"/>
      <c r="H29" s="35"/>
      <c r="I29" s="39"/>
      <c r="J29" s="40"/>
    </row>
    <row r="30" spans="1:10" x14ac:dyDescent="0.2">
      <c r="A30" s="35"/>
      <c r="B30" s="35"/>
      <c r="C30" s="35"/>
      <c r="D30" s="7"/>
      <c r="E30" s="35"/>
      <c r="F30" s="35"/>
      <c r="G30" s="35"/>
      <c r="H30" s="35"/>
      <c r="I30" s="39"/>
      <c r="J30" s="40"/>
    </row>
    <row r="31" spans="1:10" x14ac:dyDescent="0.2">
      <c r="A31" s="35"/>
      <c r="B31" s="35"/>
      <c r="C31" s="35"/>
      <c r="D31" s="7"/>
      <c r="E31" s="35"/>
      <c r="F31" s="35"/>
      <c r="G31" s="35"/>
      <c r="H31" s="35"/>
      <c r="I31" s="39"/>
      <c r="J31" s="40"/>
    </row>
    <row r="32" spans="1:10" x14ac:dyDescent="0.2">
      <c r="A32" s="35"/>
      <c r="B32" s="35"/>
      <c r="C32" s="35"/>
      <c r="D32" s="7"/>
      <c r="E32" s="35"/>
      <c r="F32" s="35"/>
      <c r="G32" s="35"/>
      <c r="H32" s="35"/>
      <c r="I32" s="39"/>
      <c r="J32" s="40"/>
    </row>
    <row r="33" spans="1:10" x14ac:dyDescent="0.2">
      <c r="A33" s="35"/>
      <c r="B33" s="35"/>
      <c r="C33" s="35"/>
      <c r="D33" s="7"/>
      <c r="E33" s="35"/>
      <c r="F33" s="35"/>
      <c r="G33" s="35"/>
      <c r="H33" s="35"/>
      <c r="I33" s="39"/>
      <c r="J33" s="40"/>
    </row>
    <row r="34" spans="1:10" x14ac:dyDescent="0.2">
      <c r="A34" s="35"/>
      <c r="B34" s="35"/>
      <c r="C34" s="35"/>
      <c r="D34" s="7"/>
      <c r="E34" s="35"/>
      <c r="F34" s="35"/>
      <c r="G34" s="35"/>
      <c r="H34" s="35"/>
      <c r="I34" s="39"/>
      <c r="J34" s="40"/>
    </row>
    <row r="35" spans="1:10" x14ac:dyDescent="0.2">
      <c r="A35" s="35"/>
      <c r="B35" s="35"/>
      <c r="C35" s="35"/>
      <c r="D35" s="7"/>
      <c r="E35" s="35"/>
      <c r="F35" s="35"/>
      <c r="G35" s="35"/>
      <c r="H35" s="35"/>
      <c r="I35" s="39"/>
      <c r="J35" s="40"/>
    </row>
    <row r="36" spans="1:10" x14ac:dyDescent="0.2">
      <c r="A36" s="35"/>
      <c r="B36" s="35"/>
      <c r="C36" s="35"/>
      <c r="D36" s="7"/>
      <c r="E36" s="35"/>
      <c r="F36" s="35"/>
      <c r="G36" s="35"/>
      <c r="H36" s="35"/>
      <c r="I36" s="41"/>
      <c r="J36" s="40"/>
    </row>
    <row r="37" spans="1:10" x14ac:dyDescent="0.2">
      <c r="A37" s="35"/>
      <c r="B37" s="35"/>
      <c r="C37" s="35"/>
      <c r="D37" s="7"/>
      <c r="E37" s="35"/>
      <c r="F37" s="35"/>
      <c r="G37" s="35"/>
      <c r="H37" s="35"/>
      <c r="I37" s="41"/>
      <c r="J37" s="40"/>
    </row>
    <row r="38" spans="1:10" x14ac:dyDescent="0.2">
      <c r="A38" s="35"/>
      <c r="B38" s="35"/>
      <c r="C38" s="35"/>
      <c r="D38" s="7"/>
      <c r="E38" s="35"/>
      <c r="F38" s="35"/>
      <c r="G38" s="35"/>
      <c r="H38" s="35"/>
      <c r="I38" s="41"/>
      <c r="J38" s="40"/>
    </row>
    <row r="39" spans="1:10" x14ac:dyDescent="0.2">
      <c r="A39" s="35"/>
      <c r="B39" s="35"/>
      <c r="C39" s="35"/>
      <c r="D39" s="7"/>
      <c r="E39" s="35"/>
      <c r="F39" s="35"/>
      <c r="G39" s="35"/>
      <c r="H39" s="35"/>
      <c r="I39" s="41"/>
      <c r="J39" s="40"/>
    </row>
    <row r="40" spans="1:10" x14ac:dyDescent="0.2">
      <c r="A40" s="35"/>
      <c r="B40" s="35"/>
      <c r="C40" s="35"/>
      <c r="D40" s="7"/>
      <c r="E40" s="35"/>
      <c r="F40" s="35"/>
      <c r="G40" s="35"/>
      <c r="H40" s="35"/>
      <c r="I40" s="41"/>
      <c r="J40" s="40"/>
    </row>
    <row r="41" spans="1:10" x14ac:dyDescent="0.2">
      <c r="A41" s="35"/>
      <c r="B41" s="35"/>
      <c r="C41" s="35"/>
      <c r="D41" s="7"/>
      <c r="E41" s="35"/>
      <c r="F41" s="35"/>
      <c r="G41" s="35"/>
      <c r="H41" s="35"/>
      <c r="I41" s="41"/>
      <c r="J41" s="40"/>
    </row>
    <row r="42" spans="1:10" x14ac:dyDescent="0.2">
      <c r="A42" s="42"/>
      <c r="B42" s="35"/>
      <c r="C42" s="35"/>
      <c r="D42" s="7"/>
      <c r="E42" s="35"/>
      <c r="F42" s="35"/>
      <c r="G42" s="35"/>
      <c r="H42" s="35"/>
      <c r="I42" s="41"/>
      <c r="J42" s="40"/>
    </row>
  </sheetData>
  <sheetProtection selectLockedCells="1"/>
  <mergeCells count="1">
    <mergeCell ref="F1:H1"/>
  </mergeCells>
  <conditionalFormatting sqref="D14 D23:D24 D21 D18">
    <cfRule type="expression" dxfId="3020" priority="40">
      <formula>$H14=0</formula>
    </cfRule>
  </conditionalFormatting>
  <conditionalFormatting sqref="D22">
    <cfRule type="expression" dxfId="3019" priority="39">
      <formula>$H22=0</formula>
    </cfRule>
  </conditionalFormatting>
  <conditionalFormatting sqref="D29">
    <cfRule type="expression" dxfId="3018" priority="35">
      <formula>$H29=0</formula>
    </cfRule>
  </conditionalFormatting>
  <conditionalFormatting sqref="D37">
    <cfRule type="expression" dxfId="3017" priority="33">
      <formula>$H37=0</formula>
    </cfRule>
  </conditionalFormatting>
  <conditionalFormatting sqref="D38">
    <cfRule type="expression" dxfId="3016" priority="32">
      <formula>$H38=0</formula>
    </cfRule>
  </conditionalFormatting>
  <conditionalFormatting sqref="D39">
    <cfRule type="expression" dxfId="3015" priority="31">
      <formula>$H39=0</formula>
    </cfRule>
  </conditionalFormatting>
  <conditionalFormatting sqref="D40">
    <cfRule type="expression" dxfId="3014" priority="30">
      <formula>$H40=0</formula>
    </cfRule>
  </conditionalFormatting>
  <conditionalFormatting sqref="D41">
    <cfRule type="expression" dxfId="3013" priority="29">
      <formula>$H41=0</formula>
    </cfRule>
  </conditionalFormatting>
  <conditionalFormatting sqref="D42">
    <cfRule type="expression" dxfId="3012" priority="28">
      <formula>$H42=0</formula>
    </cfRule>
  </conditionalFormatting>
  <conditionalFormatting sqref="D19">
    <cfRule type="expression" dxfId="3011" priority="25">
      <formula>$H19=0</formula>
    </cfRule>
  </conditionalFormatting>
  <conditionalFormatting sqref="D23">
    <cfRule type="expression" dxfId="3010" priority="24">
      <formula>$H23=0</formula>
    </cfRule>
  </conditionalFormatting>
  <conditionalFormatting sqref="D24">
    <cfRule type="expression" dxfId="3009" priority="23">
      <formula>$H24=0</formula>
    </cfRule>
  </conditionalFormatting>
  <conditionalFormatting sqref="D22">
    <cfRule type="expression" dxfId="3008" priority="19">
      <formula>$H22=0</formula>
    </cfRule>
  </conditionalFormatting>
  <conditionalFormatting sqref="D31">
    <cfRule type="expression" dxfId="3007" priority="17">
      <formula>$H31=0</formula>
    </cfRule>
  </conditionalFormatting>
  <conditionalFormatting sqref="D32">
    <cfRule type="expression" dxfId="3006" priority="16">
      <formula>$H32=0</formula>
    </cfRule>
  </conditionalFormatting>
  <conditionalFormatting sqref="D15">
    <cfRule type="expression" dxfId="3005" priority="13">
      <formula>$H15=0</formula>
    </cfRule>
  </conditionalFormatting>
  <conditionalFormatting sqref="D16">
    <cfRule type="expression" dxfId="3004" priority="12">
      <formula>$H16=0</formula>
    </cfRule>
  </conditionalFormatting>
  <conditionalFormatting sqref="D17">
    <cfRule type="expression" dxfId="3003" priority="11">
      <formula>$H17=0</formula>
    </cfRule>
  </conditionalFormatting>
  <conditionalFormatting sqref="D25">
    <cfRule type="expression" dxfId="3002" priority="10">
      <formula>$H25=0</formula>
    </cfRule>
  </conditionalFormatting>
  <conditionalFormatting sqref="D20">
    <cfRule type="expression" dxfId="3001" priority="9">
      <formula>$H20=0</formula>
    </cfRule>
  </conditionalFormatting>
  <conditionalFormatting sqref="D27">
    <cfRule type="expression" dxfId="3000" priority="8">
      <formula>$H27=0</formula>
    </cfRule>
  </conditionalFormatting>
  <conditionalFormatting sqref="D28">
    <cfRule type="expression" dxfId="2999" priority="7">
      <formula>$H28=0</formula>
    </cfRule>
  </conditionalFormatting>
  <conditionalFormatting sqref="D26">
    <cfRule type="expression" dxfId="2998" priority="6">
      <formula>$H26=0</formula>
    </cfRule>
  </conditionalFormatting>
  <conditionalFormatting sqref="D30">
    <cfRule type="expression" dxfId="2997" priority="5">
      <formula>$H30=0</formula>
    </cfRule>
  </conditionalFormatting>
  <conditionalFormatting sqref="D33">
    <cfRule type="expression" dxfId="2996" priority="4">
      <formula>$H33=0</formula>
    </cfRule>
  </conditionalFormatting>
  <conditionalFormatting sqref="D34">
    <cfRule type="expression" dxfId="2995" priority="3">
      <formula>$H34=0</formula>
    </cfRule>
  </conditionalFormatting>
  <conditionalFormatting sqref="D35">
    <cfRule type="expression" dxfId="2994" priority="2">
      <formula>$H35=0</formula>
    </cfRule>
  </conditionalFormatting>
  <conditionalFormatting sqref="D36">
    <cfRule type="expression" dxfId="2993" priority="1">
      <formula>$H36=0</formula>
    </cfRule>
  </conditionalFormatting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Check Box 1">
              <controlPr defaultSize="0" autoFill="0" autoLine="0" autoPict="0">
                <anchor moveWithCells="1">
                  <from>
                    <xdr:col>4</xdr:col>
                    <xdr:colOff>66675</xdr:colOff>
                    <xdr:row>2</xdr:row>
                    <xdr:rowOff>133350</xdr:rowOff>
                  </from>
                  <to>
                    <xdr:col>5</xdr:col>
                    <xdr:colOff>66675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5" name="Check Box 2">
              <controlPr defaultSize="0" autoFill="0" autoLine="0" autoPict="0">
                <anchor moveWithCells="1">
                  <from>
                    <xdr:col>5</xdr:col>
                    <xdr:colOff>9525</xdr:colOff>
                    <xdr:row>2</xdr:row>
                    <xdr:rowOff>133350</xdr:rowOff>
                  </from>
                  <to>
                    <xdr:col>6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5" r:id="rId6" name="Check Box 3">
              <controlPr defaultSize="0" autoFill="0" autoLine="0" autoPict="0">
                <anchor moveWithCells="1">
                  <from>
                    <xdr:col>5</xdr:col>
                    <xdr:colOff>609600</xdr:colOff>
                    <xdr:row>2</xdr:row>
                    <xdr:rowOff>133350</xdr:rowOff>
                  </from>
                  <to>
                    <xdr:col>6</xdr:col>
                    <xdr:colOff>619125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6" r:id="rId7" name="Check Box 4">
              <controlPr defaultSize="0" autoFill="0" autoLine="0" autoPict="0">
                <anchor moveWithCells="1">
                  <from>
                    <xdr:col>4</xdr:col>
                    <xdr:colOff>66675</xdr:colOff>
                    <xdr:row>3</xdr:row>
                    <xdr:rowOff>123825</xdr:rowOff>
                  </from>
                  <to>
                    <xdr:col>5</xdr:col>
                    <xdr:colOff>66675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7" r:id="rId8" name="Check Box 5">
              <controlPr defaultSize="0" autoFill="0" autoLine="0" autoPict="0">
                <anchor moveWithCells="1">
                  <from>
                    <xdr:col>5</xdr:col>
                    <xdr:colOff>9525</xdr:colOff>
                    <xdr:row>3</xdr:row>
                    <xdr:rowOff>123825</xdr:rowOff>
                  </from>
                  <to>
                    <xdr:col>6</xdr:col>
                    <xdr:colOff>9525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8" r:id="rId9" name="Check Box 6">
              <controlPr defaultSize="0" autoFill="0" autoLine="0" autoPict="0">
                <anchor moveWithCells="1">
                  <from>
                    <xdr:col>5</xdr:col>
                    <xdr:colOff>609600</xdr:colOff>
                    <xdr:row>3</xdr:row>
                    <xdr:rowOff>123825</xdr:rowOff>
                  </from>
                  <to>
                    <xdr:col>6</xdr:col>
                    <xdr:colOff>619125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9" r:id="rId10" name="Check Box 7">
              <controlPr defaultSize="0" autoFill="0" autoLine="0" autoPict="0">
                <anchor moveWithCells="1">
                  <from>
                    <xdr:col>4</xdr:col>
                    <xdr:colOff>66675</xdr:colOff>
                    <xdr:row>4</xdr:row>
                    <xdr:rowOff>123825</xdr:rowOff>
                  </from>
                  <to>
                    <xdr:col>5</xdr:col>
                    <xdr:colOff>66675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0" r:id="rId11" name="Check Box 8">
              <controlPr defaultSize="0" autoFill="0" autoLine="0" autoPict="0">
                <anchor moveWithCells="1">
                  <from>
                    <xdr:col>5</xdr:col>
                    <xdr:colOff>9525</xdr:colOff>
                    <xdr:row>4</xdr:row>
                    <xdr:rowOff>123825</xdr:rowOff>
                  </from>
                  <to>
                    <xdr:col>6</xdr:col>
                    <xdr:colOff>9525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1" r:id="rId12" name="Check Box 9">
              <controlPr defaultSize="0" autoFill="0" autoLine="0" autoPict="0">
                <anchor moveWithCells="1">
                  <from>
                    <xdr:col>5</xdr:col>
                    <xdr:colOff>609600</xdr:colOff>
                    <xdr:row>4</xdr:row>
                    <xdr:rowOff>123825</xdr:rowOff>
                  </from>
                  <to>
                    <xdr:col>6</xdr:col>
                    <xdr:colOff>619125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2" r:id="rId13" name="Check Box 10">
              <controlPr defaultSize="0" autoFill="0" autoLine="0" autoPict="0">
                <anchor moveWithCells="1">
                  <from>
                    <xdr:col>4</xdr:col>
                    <xdr:colOff>66675</xdr:colOff>
                    <xdr:row>5</xdr:row>
                    <xdr:rowOff>123825</xdr:rowOff>
                  </from>
                  <to>
                    <xdr:col>5</xdr:col>
                    <xdr:colOff>66675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3" r:id="rId14" name="Check Box 11">
              <controlPr defaultSize="0" autoFill="0" autoLine="0" autoPict="0">
                <anchor moveWithCells="1">
                  <from>
                    <xdr:col>5</xdr:col>
                    <xdr:colOff>9525</xdr:colOff>
                    <xdr:row>5</xdr:row>
                    <xdr:rowOff>123825</xdr:rowOff>
                  </from>
                  <to>
                    <xdr:col>6</xdr:col>
                    <xdr:colOff>9525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4" r:id="rId15" name="Check Box 12">
              <controlPr defaultSize="0" autoFill="0" autoLine="0" autoPict="0">
                <anchor moveWithCells="1">
                  <from>
                    <xdr:col>5</xdr:col>
                    <xdr:colOff>609600</xdr:colOff>
                    <xdr:row>5</xdr:row>
                    <xdr:rowOff>123825</xdr:rowOff>
                  </from>
                  <to>
                    <xdr:col>6</xdr:col>
                    <xdr:colOff>619125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5" r:id="rId16" name="Check Box 13">
              <controlPr defaultSize="0" autoFill="0" autoLine="0" autoPict="0">
                <anchor moveWithCells="1">
                  <from>
                    <xdr:col>4</xdr:col>
                    <xdr:colOff>66675</xdr:colOff>
                    <xdr:row>6</xdr:row>
                    <xdr:rowOff>123825</xdr:rowOff>
                  </from>
                  <to>
                    <xdr:col>5</xdr:col>
                    <xdr:colOff>66675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6" r:id="rId17" name="Check Box 14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123825</xdr:rowOff>
                  </from>
                  <to>
                    <xdr:col>6</xdr:col>
                    <xdr:colOff>9525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7" r:id="rId18" name="Check Box 15">
              <controlPr defaultSize="0" autoFill="0" autoLine="0" autoPict="0">
                <anchor moveWithCells="1">
                  <from>
                    <xdr:col>5</xdr:col>
                    <xdr:colOff>609600</xdr:colOff>
                    <xdr:row>6</xdr:row>
                    <xdr:rowOff>123825</xdr:rowOff>
                  </from>
                  <to>
                    <xdr:col>6</xdr:col>
                    <xdr:colOff>619125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8" r:id="rId19" name="Check Box 16">
              <controlPr defaultSize="0" autoFill="0" autoLine="0" autoPict="0">
                <anchor moveWithCells="1">
                  <from>
                    <xdr:col>4</xdr:col>
                    <xdr:colOff>66675</xdr:colOff>
                    <xdr:row>7</xdr:row>
                    <xdr:rowOff>114300</xdr:rowOff>
                  </from>
                  <to>
                    <xdr:col>5</xdr:col>
                    <xdr:colOff>66675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9" r:id="rId20" name="Check Box 17">
              <controlPr defaultSize="0" autoFill="0" autoLine="0" autoPict="0">
                <anchor moveWithCells="1">
                  <from>
                    <xdr:col>5</xdr:col>
                    <xdr:colOff>9525</xdr:colOff>
                    <xdr:row>7</xdr:row>
                    <xdr:rowOff>114300</xdr:rowOff>
                  </from>
                  <to>
                    <xdr:col>6</xdr:col>
                    <xdr:colOff>9525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0" r:id="rId21" name="Check Box 18">
              <controlPr defaultSize="0" autoFill="0" autoLine="0" autoPict="0">
                <anchor moveWithCells="1">
                  <from>
                    <xdr:col>5</xdr:col>
                    <xdr:colOff>609600</xdr:colOff>
                    <xdr:row>7</xdr:row>
                    <xdr:rowOff>114300</xdr:rowOff>
                  </from>
                  <to>
                    <xdr:col>6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1" r:id="rId22" name="Check Box 19">
              <controlPr defaultSize="0" autoFill="0" autoLine="0" autoPict="0">
                <anchor moveWithCells="1">
                  <from>
                    <xdr:col>5</xdr:col>
                    <xdr:colOff>247650</xdr:colOff>
                    <xdr:row>8</xdr:row>
                    <xdr:rowOff>142875</xdr:rowOff>
                  </from>
                  <to>
                    <xdr:col>5</xdr:col>
                    <xdr:colOff>523875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2" r:id="rId23" name="Check Box 20">
              <controlPr defaultSize="0" autoFill="0" autoLine="0" autoPict="0">
                <anchor moveWithCells="1">
                  <from>
                    <xdr:col>6</xdr:col>
                    <xdr:colOff>247650</xdr:colOff>
                    <xdr:row>8</xdr:row>
                    <xdr:rowOff>142875</xdr:rowOff>
                  </from>
                  <to>
                    <xdr:col>6</xdr:col>
                    <xdr:colOff>495300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3" r:id="rId24" name="Check Box 21">
              <controlPr defaultSize="0" autoFill="0" autoLine="0" autoPict="0">
                <anchor moveWithCells="1">
                  <from>
                    <xdr:col>7</xdr:col>
                    <xdr:colOff>304800</xdr:colOff>
                    <xdr:row>1</xdr:row>
                    <xdr:rowOff>142875</xdr:rowOff>
                  </from>
                  <to>
                    <xdr:col>7</xdr:col>
                    <xdr:colOff>571500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4" r:id="rId25" name="Button 22">
              <controlPr defaultSize="0" print="0" autoFill="0" autoPict="0" macro="[0]!EnterHouseWO">
                <anchor moveWithCells="1" sizeWithCells="1">
                  <from>
                    <xdr:col>0</xdr:col>
                    <xdr:colOff>257175</xdr:colOff>
                    <xdr:row>1</xdr:row>
                    <xdr:rowOff>142875</xdr:rowOff>
                  </from>
                  <to>
                    <xdr:col>2</xdr:col>
                    <xdr:colOff>257175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6">
    <pageSetUpPr fitToPage="1"/>
  </sheetPr>
  <dimension ref="A1:AF64"/>
  <sheetViews>
    <sheetView zoomScale="78" zoomScaleNormal="78" workbookViewId="0">
      <pane ySplit="6" topLeftCell="A7" activePane="bottomLeft" state="frozen"/>
      <selection activeCell="P7" sqref="P7:P45"/>
      <selection pane="bottomLeft" activeCell="R7" sqref="R7:R45"/>
    </sheetView>
  </sheetViews>
  <sheetFormatPr defaultColWidth="9.28515625" defaultRowHeight="15" x14ac:dyDescent="0.25"/>
  <cols>
    <col min="1" max="1" width="7.28515625" style="16" customWidth="1"/>
    <col min="2" max="2" width="8.28515625" style="16" customWidth="1"/>
    <col min="3" max="3" width="40.28515625" style="16" customWidth="1"/>
    <col min="4" max="5" width="7.28515625" style="16" customWidth="1"/>
    <col min="6" max="26" width="4.28515625" style="16" customWidth="1"/>
    <col min="27" max="27" width="1.28515625" style="18" customWidth="1"/>
    <col min="28" max="29" width="5.28515625" style="16" customWidth="1"/>
    <col min="30" max="16384" width="9.28515625" style="16"/>
  </cols>
  <sheetData>
    <row r="1" spans="1:32" ht="15.75" thickBot="1" x14ac:dyDescent="0.3">
      <c r="A1" s="93"/>
      <c r="B1" s="93"/>
      <c r="C1" s="93"/>
      <c r="D1" s="93" t="s">
        <v>171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B1" s="459" t="s">
        <v>1002</v>
      </c>
      <c r="AC1" s="460"/>
      <c r="AD1" s="18"/>
      <c r="AE1" s="18"/>
      <c r="AF1" s="18"/>
    </row>
    <row r="2" spans="1:32" ht="7.5" customHeight="1" thickBot="1" x14ac:dyDescent="0.3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B2" s="18"/>
      <c r="AC2" s="18"/>
      <c r="AD2" s="18"/>
      <c r="AE2" s="18"/>
      <c r="AF2" s="18"/>
    </row>
    <row r="3" spans="1:32" ht="15" customHeight="1" x14ac:dyDescent="0.25">
      <c r="A3" s="488" t="s">
        <v>170</v>
      </c>
      <c r="B3" s="491" t="s">
        <v>169</v>
      </c>
      <c r="C3" s="466" t="s">
        <v>4</v>
      </c>
      <c r="D3" s="469" t="s">
        <v>164</v>
      </c>
      <c r="E3" s="470"/>
      <c r="F3" s="479">
        <v>44270</v>
      </c>
      <c r="G3" s="480"/>
      <c r="H3" s="481"/>
      <c r="I3" s="482">
        <f>F3+1</f>
        <v>44271</v>
      </c>
      <c r="J3" s="483"/>
      <c r="K3" s="483"/>
      <c r="L3" s="484">
        <f t="shared" ref="L3" si="0">I3+1</f>
        <v>44272</v>
      </c>
      <c r="M3" s="483"/>
      <c r="N3" s="485"/>
      <c r="O3" s="482">
        <f t="shared" ref="O3" si="1">L3+1</f>
        <v>44273</v>
      </c>
      <c r="P3" s="483"/>
      <c r="Q3" s="483"/>
      <c r="R3" s="484">
        <f t="shared" ref="R3" si="2">O3+1</f>
        <v>44274</v>
      </c>
      <c r="S3" s="483"/>
      <c r="T3" s="485"/>
      <c r="U3" s="497">
        <f>R3+1</f>
        <v>44275</v>
      </c>
      <c r="V3" s="498"/>
      <c r="W3" s="498"/>
      <c r="X3" s="461">
        <f>+U3+1</f>
        <v>44276</v>
      </c>
      <c r="Y3" s="462"/>
      <c r="Z3" s="463"/>
      <c r="AA3" s="52"/>
      <c r="AB3" s="464">
        <f>X3+1</f>
        <v>44277</v>
      </c>
      <c r="AC3" s="465"/>
      <c r="AD3" s="18"/>
      <c r="AE3" s="18"/>
      <c r="AF3" s="18"/>
    </row>
    <row r="4" spans="1:32" x14ac:dyDescent="0.25">
      <c r="A4" s="489"/>
      <c r="B4" s="492"/>
      <c r="C4" s="467"/>
      <c r="D4" s="471" t="s">
        <v>165</v>
      </c>
      <c r="E4" s="472"/>
      <c r="F4" s="499" t="s">
        <v>153</v>
      </c>
      <c r="G4" s="500"/>
      <c r="H4" s="501"/>
      <c r="I4" s="500" t="s">
        <v>154</v>
      </c>
      <c r="J4" s="500"/>
      <c r="K4" s="500"/>
      <c r="L4" s="499" t="s">
        <v>155</v>
      </c>
      <c r="M4" s="500"/>
      <c r="N4" s="501"/>
      <c r="O4" s="500" t="s">
        <v>156</v>
      </c>
      <c r="P4" s="500"/>
      <c r="Q4" s="500"/>
      <c r="R4" s="499" t="s">
        <v>157</v>
      </c>
      <c r="S4" s="500"/>
      <c r="T4" s="501"/>
      <c r="U4" s="473" t="s">
        <v>158</v>
      </c>
      <c r="V4" s="473"/>
      <c r="W4" s="473"/>
      <c r="X4" s="474" t="s">
        <v>159</v>
      </c>
      <c r="Y4" s="475"/>
      <c r="Z4" s="476"/>
      <c r="AA4" s="52"/>
      <c r="AB4" s="477" t="s">
        <v>153</v>
      </c>
      <c r="AC4" s="478"/>
      <c r="AD4" s="18"/>
      <c r="AE4" s="18"/>
      <c r="AF4" s="18"/>
    </row>
    <row r="5" spans="1:32" ht="15" customHeight="1" thickBot="1" x14ac:dyDescent="0.3">
      <c r="A5" s="489"/>
      <c r="B5" s="492"/>
      <c r="C5" s="468"/>
      <c r="D5" s="17" t="s">
        <v>167</v>
      </c>
      <c r="E5" s="17" t="s">
        <v>166</v>
      </c>
      <c r="F5" s="60">
        <v>3</v>
      </c>
      <c r="G5" s="315">
        <v>1</v>
      </c>
      <c r="H5" s="61">
        <v>2</v>
      </c>
      <c r="I5" s="316">
        <v>3</v>
      </c>
      <c r="J5" s="315">
        <v>1</v>
      </c>
      <c r="K5" s="317">
        <v>2</v>
      </c>
      <c r="L5" s="60">
        <v>3</v>
      </c>
      <c r="M5" s="315">
        <v>1</v>
      </c>
      <c r="N5" s="61">
        <v>2</v>
      </c>
      <c r="O5" s="316">
        <v>3</v>
      </c>
      <c r="P5" s="315">
        <v>1</v>
      </c>
      <c r="Q5" s="61">
        <v>2</v>
      </c>
      <c r="R5" s="316">
        <v>3</v>
      </c>
      <c r="S5" s="315">
        <v>1</v>
      </c>
      <c r="T5" s="61">
        <v>2</v>
      </c>
      <c r="U5" s="53">
        <v>3</v>
      </c>
      <c r="V5" s="54">
        <v>1</v>
      </c>
      <c r="W5" s="55">
        <v>2</v>
      </c>
      <c r="X5" s="56">
        <v>3</v>
      </c>
      <c r="Y5" s="57">
        <v>1</v>
      </c>
      <c r="Z5" s="58">
        <v>2</v>
      </c>
      <c r="AA5" s="59"/>
      <c r="AB5" s="60">
        <v>3</v>
      </c>
      <c r="AC5" s="61">
        <v>1</v>
      </c>
      <c r="AD5" s="18"/>
      <c r="AE5" s="18"/>
      <c r="AF5" s="18"/>
    </row>
    <row r="6" spans="1:32" ht="15" customHeight="1" thickBot="1" x14ac:dyDescent="0.3">
      <c r="A6" s="490"/>
      <c r="B6" s="493"/>
      <c r="C6" s="494" t="s">
        <v>301</v>
      </c>
      <c r="D6" s="495"/>
      <c r="E6" s="496"/>
      <c r="F6" s="62"/>
      <c r="G6" s="318"/>
      <c r="H6" s="63"/>
      <c r="I6" s="319"/>
      <c r="J6" s="318"/>
      <c r="K6" s="320"/>
      <c r="L6" s="62"/>
      <c r="M6" s="318"/>
      <c r="N6" s="63"/>
      <c r="O6" s="319"/>
      <c r="P6" s="318"/>
      <c r="Q6" s="63"/>
      <c r="R6" s="319"/>
      <c r="S6" s="318"/>
      <c r="T6" s="63"/>
      <c r="U6" s="248"/>
      <c r="V6" s="249"/>
      <c r="W6" s="250"/>
      <c r="X6" s="251"/>
      <c r="Y6" s="252"/>
      <c r="Z6" s="253"/>
      <c r="AA6" s="59"/>
      <c r="AB6" s="62"/>
      <c r="AC6" s="63"/>
      <c r="AD6" s="18"/>
      <c r="AE6" s="18"/>
      <c r="AF6" s="18"/>
    </row>
    <row r="7" spans="1:32" x14ac:dyDescent="0.25">
      <c r="A7" s="432" t="s">
        <v>160</v>
      </c>
      <c r="B7" s="74">
        <v>10</v>
      </c>
      <c r="C7" s="75" t="s">
        <v>1253</v>
      </c>
      <c r="D7" s="76">
        <f t="shared" ref="D7" si="3">COUNTIF(F7:Z7,"x")+COUNTIF(F7:Z7,"xx")*2+COUNTIF(F7:Z7,"xxx")*3</f>
        <v>7</v>
      </c>
      <c r="E7" s="76">
        <f t="shared" ref="E7:E9" si="4">B7-D7</f>
        <v>3</v>
      </c>
      <c r="F7" s="191"/>
      <c r="G7" s="161"/>
      <c r="H7" s="335" t="s">
        <v>161</v>
      </c>
      <c r="I7" s="191" t="s">
        <v>161</v>
      </c>
      <c r="J7" s="161" t="s">
        <v>161</v>
      </c>
      <c r="K7" s="335"/>
      <c r="L7" s="191" t="s">
        <v>161</v>
      </c>
      <c r="M7" s="161" t="s">
        <v>161</v>
      </c>
      <c r="N7" s="335" t="s">
        <v>161</v>
      </c>
      <c r="O7" s="191" t="s">
        <v>161</v>
      </c>
      <c r="P7" s="342"/>
      <c r="Q7" s="335">
        <v>1</v>
      </c>
      <c r="R7" s="343">
        <v>3</v>
      </c>
      <c r="S7" s="342"/>
      <c r="T7" s="344"/>
      <c r="U7" s="369"/>
      <c r="V7" s="325"/>
      <c r="W7" s="374"/>
      <c r="X7" s="369"/>
      <c r="Y7" s="448"/>
      <c r="Z7" s="448"/>
      <c r="AA7" s="300"/>
      <c r="AB7" s="305"/>
      <c r="AC7" s="306"/>
      <c r="AD7" s="208"/>
      <c r="AE7" s="209"/>
      <c r="AF7" s="18"/>
    </row>
    <row r="8" spans="1:32" ht="15" customHeight="1" x14ac:dyDescent="0.25">
      <c r="A8" s="433" t="s">
        <v>160</v>
      </c>
      <c r="B8" s="77">
        <v>10</v>
      </c>
      <c r="C8" s="81" t="s">
        <v>1242</v>
      </c>
      <c r="D8" s="79">
        <f>COUNTIF(F8:Z8,"x")+COUNTIF(F8:Z8,"xx")*2+COUNTIF(F8:Z8,"xxx")*3</f>
        <v>8</v>
      </c>
      <c r="E8" s="79">
        <f t="shared" si="4"/>
        <v>2</v>
      </c>
      <c r="F8" s="163" t="s">
        <v>161</v>
      </c>
      <c r="G8" s="164" t="s">
        <v>161</v>
      </c>
      <c r="H8" s="336"/>
      <c r="I8" s="163" t="s">
        <v>161</v>
      </c>
      <c r="J8" s="164"/>
      <c r="K8" s="336" t="s">
        <v>161</v>
      </c>
      <c r="L8" s="163" t="s">
        <v>161</v>
      </c>
      <c r="M8" s="164"/>
      <c r="N8" s="336" t="s">
        <v>161</v>
      </c>
      <c r="O8" s="163" t="s">
        <v>161</v>
      </c>
      <c r="P8" s="345" t="s">
        <v>161</v>
      </c>
      <c r="Q8" s="336">
        <v>5</v>
      </c>
      <c r="R8" s="346">
        <v>4</v>
      </c>
      <c r="S8" s="345"/>
      <c r="T8" s="347"/>
      <c r="U8" s="370"/>
      <c r="V8" s="326"/>
      <c r="W8" s="375"/>
      <c r="X8" s="370"/>
      <c r="Y8" s="449"/>
      <c r="Z8" s="449"/>
      <c r="AA8" s="300"/>
      <c r="AB8" s="307"/>
      <c r="AC8" s="308"/>
      <c r="AD8" s="486"/>
      <c r="AE8" s="487"/>
      <c r="AF8" s="18"/>
    </row>
    <row r="9" spans="1:32" x14ac:dyDescent="0.25">
      <c r="A9" s="433" t="s">
        <v>160</v>
      </c>
      <c r="B9" s="77">
        <v>10</v>
      </c>
      <c r="C9" s="78" t="s">
        <v>979</v>
      </c>
      <c r="D9" s="79">
        <f>COUNTIF(F9:Z9,"x")+COUNTIF(F9:Z9,"xx")*2+COUNTIF(F9:Z9,"xxx")*3</f>
        <v>3</v>
      </c>
      <c r="E9" s="79">
        <f t="shared" si="4"/>
        <v>7</v>
      </c>
      <c r="F9" s="163"/>
      <c r="G9" s="162"/>
      <c r="H9" s="337" t="s">
        <v>1446</v>
      </c>
      <c r="I9" s="163" t="s">
        <v>161</v>
      </c>
      <c r="J9" s="162"/>
      <c r="K9" s="336"/>
      <c r="L9" s="163"/>
      <c r="M9" s="162"/>
      <c r="N9" s="337"/>
      <c r="O9" s="163"/>
      <c r="P9" s="345"/>
      <c r="Q9" s="337" t="s">
        <v>1449</v>
      </c>
      <c r="R9" s="348" t="s">
        <v>1449</v>
      </c>
      <c r="S9" s="345"/>
      <c r="T9" s="337"/>
      <c r="U9" s="370"/>
      <c r="V9" s="326"/>
      <c r="W9" s="375"/>
      <c r="X9" s="370"/>
      <c r="Y9" s="449"/>
      <c r="Z9" s="449"/>
      <c r="AA9" s="301"/>
      <c r="AB9" s="307"/>
      <c r="AC9" s="308"/>
      <c r="AD9" s="486"/>
      <c r="AE9" s="487"/>
      <c r="AF9" s="18"/>
    </row>
    <row r="10" spans="1:32" x14ac:dyDescent="0.25">
      <c r="A10" s="434" t="s">
        <v>160</v>
      </c>
      <c r="B10" s="80">
        <v>10</v>
      </c>
      <c r="C10" s="78" t="s">
        <v>1082</v>
      </c>
      <c r="D10" s="79">
        <f t="shared" ref="D10:D11" si="5">COUNTIF(F10:Z10,"x")+COUNTIF(F10:Z10,"xx")*2+COUNTIF(F10:Z10,"xxx")*3</f>
        <v>8</v>
      </c>
      <c r="E10" s="82">
        <f t="shared" ref="E10:E11" si="6">B10-D10</f>
        <v>2</v>
      </c>
      <c r="F10" s="163" t="s">
        <v>161</v>
      </c>
      <c r="G10" s="162" t="s">
        <v>161</v>
      </c>
      <c r="H10" s="337"/>
      <c r="I10" s="163" t="s">
        <v>161</v>
      </c>
      <c r="J10" s="162" t="s">
        <v>161</v>
      </c>
      <c r="K10" s="336"/>
      <c r="L10" s="163" t="s">
        <v>161</v>
      </c>
      <c r="M10" s="162" t="s">
        <v>161</v>
      </c>
      <c r="N10" s="337" t="s">
        <v>161</v>
      </c>
      <c r="O10" s="163" t="s">
        <v>161</v>
      </c>
      <c r="P10" s="345"/>
      <c r="Q10" s="337">
        <v>3</v>
      </c>
      <c r="R10" s="348">
        <v>5</v>
      </c>
      <c r="S10" s="345"/>
      <c r="T10" s="337"/>
      <c r="U10" s="370"/>
      <c r="V10" s="326"/>
      <c r="W10" s="375"/>
      <c r="X10" s="370"/>
      <c r="Y10" s="449"/>
      <c r="Z10" s="449"/>
      <c r="AA10" s="300"/>
      <c r="AB10" s="307"/>
      <c r="AC10" s="308"/>
      <c r="AD10" s="486"/>
      <c r="AE10" s="487"/>
      <c r="AF10" s="18"/>
    </row>
    <row r="11" spans="1:32" x14ac:dyDescent="0.25">
      <c r="A11" s="433" t="s">
        <v>160</v>
      </c>
      <c r="B11" s="77">
        <v>10</v>
      </c>
      <c r="C11" s="78" t="s">
        <v>1237</v>
      </c>
      <c r="D11" s="79">
        <f t="shared" si="5"/>
        <v>9</v>
      </c>
      <c r="E11" s="82">
        <f t="shared" si="6"/>
        <v>1</v>
      </c>
      <c r="F11" s="163" t="s">
        <v>161</v>
      </c>
      <c r="G11" s="162" t="s">
        <v>161</v>
      </c>
      <c r="H11" s="336" t="s">
        <v>161</v>
      </c>
      <c r="I11" s="163"/>
      <c r="J11" s="162" t="s">
        <v>161</v>
      </c>
      <c r="K11" s="336" t="s">
        <v>161</v>
      </c>
      <c r="L11" s="163" t="s">
        <v>161</v>
      </c>
      <c r="M11" s="162"/>
      <c r="N11" s="336" t="s">
        <v>161</v>
      </c>
      <c r="O11" s="163" t="s">
        <v>161</v>
      </c>
      <c r="P11" s="345" t="s">
        <v>161</v>
      </c>
      <c r="Q11" s="336">
        <v>6</v>
      </c>
      <c r="R11" s="346">
        <v>7</v>
      </c>
      <c r="S11" s="345"/>
      <c r="T11" s="347"/>
      <c r="U11" s="370"/>
      <c r="V11" s="326"/>
      <c r="W11" s="375"/>
      <c r="X11" s="370"/>
      <c r="Y11" s="449"/>
      <c r="Z11" s="449"/>
      <c r="AA11" s="300"/>
      <c r="AB11" s="309"/>
      <c r="AC11" s="310"/>
      <c r="AD11" s="486"/>
      <c r="AE11" s="487"/>
      <c r="AF11" s="18"/>
    </row>
    <row r="12" spans="1:32" x14ac:dyDescent="0.25">
      <c r="A12" s="433" t="s">
        <v>160</v>
      </c>
      <c r="B12" s="77">
        <v>10</v>
      </c>
      <c r="C12" s="78" t="s">
        <v>1132</v>
      </c>
      <c r="D12" s="79">
        <f>COUNTIF(F12:Z12,"x")+COUNTIF(F12:Z12,"xx")*2+COUNTIF(F12:Z12,"xxx")*3</f>
        <v>8</v>
      </c>
      <c r="E12" s="82">
        <f>B12-D12</f>
        <v>2</v>
      </c>
      <c r="F12" s="163" t="s">
        <v>161</v>
      </c>
      <c r="G12" s="162"/>
      <c r="H12" s="336" t="s">
        <v>161</v>
      </c>
      <c r="I12" s="163" t="s">
        <v>161</v>
      </c>
      <c r="J12" s="162"/>
      <c r="K12" s="336" t="s">
        <v>161</v>
      </c>
      <c r="L12" s="163" t="s">
        <v>161</v>
      </c>
      <c r="M12" s="162" t="s">
        <v>161</v>
      </c>
      <c r="N12" s="336" t="s">
        <v>161</v>
      </c>
      <c r="O12" s="163"/>
      <c r="P12" s="345" t="s">
        <v>161</v>
      </c>
      <c r="Q12" s="336">
        <v>4</v>
      </c>
      <c r="R12" s="346">
        <v>6</v>
      </c>
      <c r="S12" s="345"/>
      <c r="T12" s="347"/>
      <c r="U12" s="370"/>
      <c r="V12" s="326"/>
      <c r="W12" s="375"/>
      <c r="X12" s="370"/>
      <c r="Y12" s="449"/>
      <c r="Z12" s="449"/>
      <c r="AA12" s="300"/>
      <c r="AB12" s="309"/>
      <c r="AC12" s="310"/>
      <c r="AD12" s="486"/>
      <c r="AE12" s="487"/>
      <c r="AF12" s="18"/>
    </row>
    <row r="13" spans="1:32" x14ac:dyDescent="0.25">
      <c r="A13" s="434" t="s">
        <v>160</v>
      </c>
      <c r="B13" s="80">
        <v>10</v>
      </c>
      <c r="C13" s="81" t="s">
        <v>1126</v>
      </c>
      <c r="D13" s="79">
        <f>COUNTIF(F13:Z13,"x")+COUNTIF(F13:Z13,"xx")*2+COUNTIF(F13:Z13,"xxx")*3</f>
        <v>6</v>
      </c>
      <c r="E13" s="82">
        <f>B13-D13</f>
        <v>4</v>
      </c>
      <c r="F13" s="165" t="s">
        <v>161</v>
      </c>
      <c r="G13" s="164"/>
      <c r="H13" s="337"/>
      <c r="I13" s="165" t="s">
        <v>161</v>
      </c>
      <c r="J13" s="164" t="s">
        <v>161</v>
      </c>
      <c r="K13" s="337" t="s">
        <v>161</v>
      </c>
      <c r="L13" s="165" t="s">
        <v>161</v>
      </c>
      <c r="M13" s="164"/>
      <c r="N13" s="337"/>
      <c r="O13" s="165" t="s">
        <v>161</v>
      </c>
      <c r="P13" s="349"/>
      <c r="Q13" s="337">
        <v>2</v>
      </c>
      <c r="R13" s="350">
        <v>2</v>
      </c>
      <c r="S13" s="349"/>
      <c r="T13" s="348"/>
      <c r="U13" s="370"/>
      <c r="V13" s="326"/>
      <c r="W13" s="375"/>
      <c r="X13" s="370"/>
      <c r="Y13" s="449"/>
      <c r="Z13" s="450"/>
      <c r="AA13" s="300"/>
      <c r="AB13" s="311"/>
      <c r="AC13" s="312"/>
      <c r="AD13" s="486"/>
      <c r="AE13" s="487"/>
      <c r="AF13" s="18"/>
    </row>
    <row r="14" spans="1:32" ht="15.75" thickBot="1" x14ac:dyDescent="0.3">
      <c r="A14" s="435" t="s">
        <v>160</v>
      </c>
      <c r="B14" s="83" t="s">
        <v>1000</v>
      </c>
      <c r="C14" s="84"/>
      <c r="D14" s="85"/>
      <c r="E14" s="85"/>
      <c r="F14" s="167"/>
      <c r="G14" s="166"/>
      <c r="H14" s="338"/>
      <c r="I14" s="167"/>
      <c r="J14" s="166"/>
      <c r="K14" s="338"/>
      <c r="L14" s="167"/>
      <c r="M14" s="166"/>
      <c r="N14" s="338"/>
      <c r="O14" s="167"/>
      <c r="P14" s="351"/>
      <c r="Q14" s="338"/>
      <c r="R14" s="352"/>
      <c r="S14" s="351"/>
      <c r="T14" s="353"/>
      <c r="U14" s="371"/>
      <c r="V14" s="327"/>
      <c r="W14" s="376"/>
      <c r="X14" s="371"/>
      <c r="Y14" s="451"/>
      <c r="Z14" s="451"/>
      <c r="AA14" s="300"/>
      <c r="AB14" s="313"/>
      <c r="AC14" s="314"/>
      <c r="AD14" s="486"/>
      <c r="AE14" s="487"/>
      <c r="AF14" s="18"/>
    </row>
    <row r="15" spans="1:32" ht="15" customHeight="1" x14ac:dyDescent="0.25">
      <c r="A15" s="74" t="s">
        <v>904</v>
      </c>
      <c r="B15" s="74">
        <v>10</v>
      </c>
      <c r="C15" s="74" t="s">
        <v>1353</v>
      </c>
      <c r="D15" s="76">
        <f t="shared" ref="D15:D45" si="7">COUNTIF(F15:Z15,"x")</f>
        <v>0</v>
      </c>
      <c r="E15" s="76"/>
      <c r="F15" s="191"/>
      <c r="G15" s="161"/>
      <c r="H15" s="335"/>
      <c r="I15" s="191"/>
      <c r="J15" s="442"/>
      <c r="K15" s="335"/>
      <c r="L15" s="191"/>
      <c r="M15" s="296"/>
      <c r="N15" s="335"/>
      <c r="O15" s="191"/>
      <c r="P15" s="342"/>
      <c r="Q15" s="335"/>
      <c r="R15" s="343"/>
      <c r="S15" s="342"/>
      <c r="T15" s="335"/>
      <c r="U15" s="372"/>
      <c r="V15" s="328"/>
      <c r="W15" s="377"/>
      <c r="X15" s="372"/>
      <c r="Y15" s="450"/>
      <c r="Z15" s="450"/>
      <c r="AA15" s="300"/>
      <c r="AB15" s="305"/>
      <c r="AC15" s="306"/>
      <c r="AD15" s="486"/>
      <c r="AE15" s="487"/>
      <c r="AF15" s="18"/>
    </row>
    <row r="16" spans="1:32" ht="15.75" thickBot="1" x14ac:dyDescent="0.3">
      <c r="A16" s="77" t="s">
        <v>904</v>
      </c>
      <c r="B16" s="77">
        <v>10</v>
      </c>
      <c r="C16" s="78"/>
      <c r="D16" s="88">
        <f t="shared" si="7"/>
        <v>0</v>
      </c>
      <c r="E16" s="291"/>
      <c r="F16" s="192"/>
      <c r="G16" s="168"/>
      <c r="H16" s="339"/>
      <c r="I16" s="192"/>
      <c r="J16" s="168"/>
      <c r="K16" s="339"/>
      <c r="L16" s="192"/>
      <c r="M16" s="355"/>
      <c r="N16" s="339"/>
      <c r="O16" s="192"/>
      <c r="P16" s="355"/>
      <c r="Q16" s="339"/>
      <c r="R16" s="360"/>
      <c r="S16" s="355"/>
      <c r="T16" s="361"/>
      <c r="U16" s="373"/>
      <c r="V16" s="329"/>
      <c r="W16" s="378"/>
      <c r="X16" s="373"/>
      <c r="Y16" s="452"/>
      <c r="Z16" s="452"/>
      <c r="AA16" s="300"/>
      <c r="AB16" s="307"/>
      <c r="AC16" s="308"/>
      <c r="AD16" s="486"/>
      <c r="AE16" s="487"/>
      <c r="AF16" s="18"/>
    </row>
    <row r="17" spans="1:32" x14ac:dyDescent="0.25">
      <c r="A17" s="74" t="s">
        <v>174</v>
      </c>
      <c r="B17" s="74" t="s">
        <v>168</v>
      </c>
      <c r="C17" s="75" t="s">
        <v>1222</v>
      </c>
      <c r="D17" s="330">
        <f t="shared" si="7"/>
        <v>0</v>
      </c>
      <c r="E17" s="76"/>
      <c r="F17" s="191"/>
      <c r="G17" s="161"/>
      <c r="H17" s="335"/>
      <c r="I17" s="191"/>
      <c r="J17" s="161"/>
      <c r="K17" s="335"/>
      <c r="L17" s="191"/>
      <c r="M17" s="161"/>
      <c r="N17" s="335"/>
      <c r="O17" s="191"/>
      <c r="P17" s="342"/>
      <c r="Q17" s="335"/>
      <c r="R17" s="343"/>
      <c r="S17" s="342"/>
      <c r="T17" s="344"/>
      <c r="U17" s="369"/>
      <c r="V17" s="325"/>
      <c r="W17" s="374"/>
      <c r="X17" s="369"/>
      <c r="Y17" s="448"/>
      <c r="Z17" s="448"/>
      <c r="AA17" s="302"/>
      <c r="AB17" s="331"/>
      <c r="AC17" s="332"/>
      <c r="AD17" s="486"/>
      <c r="AE17" s="487"/>
      <c r="AF17" s="18"/>
    </row>
    <row r="18" spans="1:32" x14ac:dyDescent="0.25">
      <c r="A18" s="80" t="s">
        <v>174</v>
      </c>
      <c r="B18" s="80" t="s">
        <v>168</v>
      </c>
      <c r="C18" s="81"/>
      <c r="D18" s="90">
        <f t="shared" si="7"/>
        <v>0</v>
      </c>
      <c r="E18" s="82"/>
      <c r="F18" s="165"/>
      <c r="G18" s="164"/>
      <c r="H18" s="337"/>
      <c r="I18" s="165"/>
      <c r="J18" s="164"/>
      <c r="K18" s="337"/>
      <c r="L18" s="165"/>
      <c r="M18" s="164"/>
      <c r="N18" s="337"/>
      <c r="O18" s="165"/>
      <c r="P18" s="349"/>
      <c r="Q18" s="337"/>
      <c r="R18" s="350"/>
      <c r="S18" s="349"/>
      <c r="T18" s="348"/>
      <c r="U18" s="372"/>
      <c r="V18" s="328"/>
      <c r="W18" s="377"/>
      <c r="X18" s="372"/>
      <c r="Y18" s="450"/>
      <c r="Z18" s="450"/>
      <c r="AA18" s="300"/>
      <c r="AB18" s="305"/>
      <c r="AC18" s="306"/>
      <c r="AD18" s="486"/>
      <c r="AE18" s="487"/>
      <c r="AF18" s="18"/>
    </row>
    <row r="19" spans="1:32" x14ac:dyDescent="0.25">
      <c r="A19" s="86" t="s">
        <v>174</v>
      </c>
      <c r="B19" s="86" t="s">
        <v>168</v>
      </c>
      <c r="C19" s="87"/>
      <c r="D19" s="91">
        <f t="shared" si="7"/>
        <v>0</v>
      </c>
      <c r="E19" s="88"/>
      <c r="F19" s="192"/>
      <c r="G19" s="168"/>
      <c r="H19" s="339"/>
      <c r="I19" s="192"/>
      <c r="J19" s="168"/>
      <c r="K19" s="339"/>
      <c r="L19" s="192"/>
      <c r="M19" s="168"/>
      <c r="N19" s="339"/>
      <c r="O19" s="192"/>
      <c r="P19" s="355"/>
      <c r="Q19" s="339"/>
      <c r="R19" s="356"/>
      <c r="S19" s="355"/>
      <c r="T19" s="355"/>
      <c r="U19" s="370"/>
      <c r="V19" s="326"/>
      <c r="W19" s="375"/>
      <c r="X19" s="370"/>
      <c r="Y19" s="449"/>
      <c r="Z19" s="452"/>
      <c r="AA19" s="300"/>
      <c r="AB19" s="307"/>
      <c r="AC19" s="308"/>
      <c r="AD19" s="208" t="s">
        <v>730</v>
      </c>
      <c r="AE19" s="209" t="s">
        <v>730</v>
      </c>
      <c r="AF19" s="18"/>
    </row>
    <row r="20" spans="1:32" ht="15.75" thickBot="1" x14ac:dyDescent="0.3">
      <c r="A20" s="83" t="s">
        <v>174</v>
      </c>
      <c r="B20" s="83" t="s">
        <v>168</v>
      </c>
      <c r="C20" s="84"/>
      <c r="D20" s="92">
        <f t="shared" ref="D20:D23" si="8">COUNTIF(F20:Z20,"x")</f>
        <v>0</v>
      </c>
      <c r="E20" s="85"/>
      <c r="F20" s="167"/>
      <c r="G20" s="166"/>
      <c r="H20" s="338"/>
      <c r="I20" s="167"/>
      <c r="J20" s="166"/>
      <c r="K20" s="338"/>
      <c r="L20" s="167"/>
      <c r="M20" s="166"/>
      <c r="N20" s="338"/>
      <c r="O20" s="167"/>
      <c r="P20" s="351"/>
      <c r="Q20" s="338"/>
      <c r="R20" s="352"/>
      <c r="S20" s="351"/>
      <c r="T20" s="351"/>
      <c r="U20" s="371"/>
      <c r="V20" s="327"/>
      <c r="W20" s="376"/>
      <c r="X20" s="371"/>
      <c r="Y20" s="451"/>
      <c r="Z20" s="451"/>
      <c r="AA20" s="302"/>
      <c r="AB20" s="313"/>
      <c r="AC20" s="314"/>
      <c r="AD20" s="208" t="s">
        <v>730</v>
      </c>
      <c r="AE20" s="209" t="s">
        <v>730</v>
      </c>
      <c r="AF20" s="18"/>
    </row>
    <row r="21" spans="1:32" x14ac:dyDescent="0.25">
      <c r="A21" s="290" t="s">
        <v>206</v>
      </c>
      <c r="B21" s="290" t="s">
        <v>168</v>
      </c>
      <c r="C21" s="436" t="s">
        <v>1541</v>
      </c>
      <c r="D21" s="194">
        <f t="shared" si="8"/>
        <v>0</v>
      </c>
      <c r="E21" s="291"/>
      <c r="F21" s="292"/>
      <c r="G21" s="293"/>
      <c r="H21" s="340"/>
      <c r="I21" s="292"/>
      <c r="J21" s="293"/>
      <c r="K21" s="340"/>
      <c r="L21" s="292"/>
      <c r="M21" s="293"/>
      <c r="N21" s="340"/>
      <c r="O21" s="292"/>
      <c r="P21" s="357"/>
      <c r="Q21" s="340">
        <v>1</v>
      </c>
      <c r="R21" s="358"/>
      <c r="S21" s="357"/>
      <c r="T21" s="357"/>
      <c r="U21" s="372"/>
      <c r="V21" s="328"/>
      <c r="W21" s="377"/>
      <c r="X21" s="372"/>
      <c r="Y21" s="450"/>
      <c r="Z21" s="453"/>
      <c r="AA21" s="300"/>
      <c r="AB21" s="305"/>
      <c r="AC21" s="306"/>
      <c r="AD21" s="208" t="s">
        <v>730</v>
      </c>
      <c r="AE21" s="209" t="s">
        <v>730</v>
      </c>
      <c r="AF21" s="18"/>
    </row>
    <row r="22" spans="1:32" x14ac:dyDescent="0.25">
      <c r="A22" s="77" t="s">
        <v>206</v>
      </c>
      <c r="B22" s="77" t="s">
        <v>168</v>
      </c>
      <c r="C22" s="303" t="s">
        <v>1130</v>
      </c>
      <c r="D22" s="89">
        <f t="shared" si="8"/>
        <v>0</v>
      </c>
      <c r="E22" s="79"/>
      <c r="F22" s="163"/>
      <c r="G22" s="162"/>
      <c r="H22" s="336"/>
      <c r="I22" s="163"/>
      <c r="J22" s="162"/>
      <c r="K22" s="336"/>
      <c r="L22" s="163"/>
      <c r="M22" s="162"/>
      <c r="N22" s="336"/>
      <c r="O22" s="163"/>
      <c r="P22" s="345"/>
      <c r="Q22" s="336"/>
      <c r="R22" s="346"/>
      <c r="S22" s="345"/>
      <c r="T22" s="345"/>
      <c r="U22" s="370"/>
      <c r="V22" s="326"/>
      <c r="W22" s="375"/>
      <c r="X22" s="370"/>
      <c r="Y22" s="449"/>
      <c r="Z22" s="449"/>
      <c r="AA22" s="302"/>
      <c r="AB22" s="309"/>
      <c r="AC22" s="310"/>
      <c r="AD22" s="208" t="s">
        <v>730</v>
      </c>
      <c r="AE22" s="209" t="s">
        <v>730</v>
      </c>
      <c r="AF22" s="18"/>
    </row>
    <row r="23" spans="1:32" x14ac:dyDescent="0.25">
      <c r="A23" s="290" t="s">
        <v>206</v>
      </c>
      <c r="B23" s="290" t="s">
        <v>168</v>
      </c>
      <c r="C23" s="80" t="s">
        <v>1127</v>
      </c>
      <c r="D23" s="194">
        <f t="shared" si="8"/>
        <v>0</v>
      </c>
      <c r="E23" s="291"/>
      <c r="F23" s="292"/>
      <c r="G23" s="293"/>
      <c r="H23" s="340"/>
      <c r="I23" s="292"/>
      <c r="J23" s="293"/>
      <c r="K23" s="340"/>
      <c r="L23" s="292"/>
      <c r="M23" s="293"/>
      <c r="N23" s="340"/>
      <c r="O23" s="292"/>
      <c r="P23" s="357"/>
      <c r="Q23" s="340"/>
      <c r="R23" s="358"/>
      <c r="S23" s="357"/>
      <c r="T23" s="357"/>
      <c r="U23" s="372"/>
      <c r="V23" s="328"/>
      <c r="W23" s="377"/>
      <c r="X23" s="372"/>
      <c r="Y23" s="450"/>
      <c r="Z23" s="453"/>
      <c r="AA23" s="300"/>
      <c r="AB23" s="305"/>
      <c r="AC23" s="306"/>
      <c r="AD23" s="208" t="s">
        <v>730</v>
      </c>
      <c r="AE23" s="209" t="s">
        <v>730</v>
      </c>
      <c r="AF23" s="18"/>
    </row>
    <row r="24" spans="1:32" x14ac:dyDescent="0.25">
      <c r="A24" s="77" t="s">
        <v>206</v>
      </c>
      <c r="B24" s="77" t="s">
        <v>168</v>
      </c>
      <c r="C24" s="78" t="s">
        <v>1194</v>
      </c>
      <c r="D24" s="89">
        <f t="shared" si="7"/>
        <v>0</v>
      </c>
      <c r="E24" s="79"/>
      <c r="F24" s="163"/>
      <c r="G24" s="162"/>
      <c r="H24" s="336"/>
      <c r="I24" s="163"/>
      <c r="J24" s="162"/>
      <c r="K24" s="336"/>
      <c r="L24" s="163"/>
      <c r="M24" s="162"/>
      <c r="N24" s="336"/>
      <c r="O24" s="163"/>
      <c r="P24" s="345"/>
      <c r="Q24" s="336"/>
      <c r="R24" s="346"/>
      <c r="S24" s="345"/>
      <c r="T24" s="347"/>
      <c r="U24" s="370"/>
      <c r="V24" s="326"/>
      <c r="W24" s="375"/>
      <c r="X24" s="370"/>
      <c r="Y24" s="449"/>
      <c r="Z24" s="449"/>
      <c r="AA24" s="300"/>
      <c r="AB24" s="309"/>
      <c r="AC24" s="310"/>
      <c r="AD24" s="486" t="s">
        <v>731</v>
      </c>
      <c r="AE24" s="487"/>
      <c r="AF24" s="18"/>
    </row>
    <row r="25" spans="1:32" x14ac:dyDescent="0.25">
      <c r="A25" s="80" t="s">
        <v>206</v>
      </c>
      <c r="B25" s="80" t="s">
        <v>168</v>
      </c>
      <c r="C25" s="81" t="s">
        <v>1251</v>
      </c>
      <c r="D25" s="90">
        <f t="shared" si="7"/>
        <v>0</v>
      </c>
      <c r="E25" s="82"/>
      <c r="F25" s="165"/>
      <c r="G25" s="164"/>
      <c r="H25" s="337"/>
      <c r="I25" s="165"/>
      <c r="J25" s="164"/>
      <c r="K25" s="337"/>
      <c r="L25" s="165"/>
      <c r="M25" s="164"/>
      <c r="N25" s="337"/>
      <c r="O25" s="165"/>
      <c r="P25" s="349"/>
      <c r="Q25" s="337"/>
      <c r="R25" s="350"/>
      <c r="S25" s="349"/>
      <c r="T25" s="348"/>
      <c r="U25" s="370"/>
      <c r="V25" s="326"/>
      <c r="W25" s="375"/>
      <c r="X25" s="370"/>
      <c r="Y25" s="449"/>
      <c r="Z25" s="450"/>
      <c r="AA25" s="300"/>
      <c r="AB25" s="311"/>
      <c r="AC25" s="312"/>
      <c r="AD25" s="486"/>
      <c r="AE25" s="487"/>
      <c r="AF25" s="18"/>
    </row>
    <row r="26" spans="1:32" x14ac:dyDescent="0.25">
      <c r="A26" s="80" t="s">
        <v>206</v>
      </c>
      <c r="B26" s="80" t="s">
        <v>168</v>
      </c>
      <c r="C26" s="81" t="s">
        <v>1250</v>
      </c>
      <c r="D26" s="90">
        <f t="shared" si="7"/>
        <v>0</v>
      </c>
      <c r="E26" s="82"/>
      <c r="F26" s="165"/>
      <c r="G26" s="164"/>
      <c r="H26" s="337"/>
      <c r="I26" s="165"/>
      <c r="J26" s="164"/>
      <c r="K26" s="337"/>
      <c r="L26" s="165"/>
      <c r="M26" s="164"/>
      <c r="N26" s="337"/>
      <c r="O26" s="165"/>
      <c r="P26" s="349"/>
      <c r="Q26" s="337"/>
      <c r="R26" s="350"/>
      <c r="S26" s="349"/>
      <c r="T26" s="348"/>
      <c r="U26" s="370"/>
      <c r="V26" s="326"/>
      <c r="W26" s="375"/>
      <c r="X26" s="370"/>
      <c r="Y26" s="449"/>
      <c r="Z26" s="450"/>
      <c r="AA26" s="300"/>
      <c r="AB26" s="311"/>
      <c r="AC26" s="312"/>
      <c r="AD26" s="486"/>
      <c r="AE26" s="487"/>
      <c r="AF26" s="18"/>
    </row>
    <row r="27" spans="1:32" x14ac:dyDescent="0.25">
      <c r="A27" s="80" t="s">
        <v>206</v>
      </c>
      <c r="B27" s="80" t="s">
        <v>168</v>
      </c>
      <c r="C27" s="81" t="s">
        <v>1278</v>
      </c>
      <c r="D27" s="90">
        <f t="shared" si="7"/>
        <v>0</v>
      </c>
      <c r="E27" s="82"/>
      <c r="F27" s="165"/>
      <c r="G27" s="164"/>
      <c r="H27" s="337"/>
      <c r="I27" s="165"/>
      <c r="J27" s="164"/>
      <c r="K27" s="337"/>
      <c r="L27" s="165"/>
      <c r="M27" s="164"/>
      <c r="N27" s="337"/>
      <c r="O27" s="165"/>
      <c r="P27" s="349"/>
      <c r="Q27" s="337"/>
      <c r="R27" s="350"/>
      <c r="S27" s="349"/>
      <c r="T27" s="348"/>
      <c r="U27" s="370"/>
      <c r="V27" s="326"/>
      <c r="W27" s="375"/>
      <c r="X27" s="370"/>
      <c r="Y27" s="449"/>
      <c r="Z27" s="450"/>
      <c r="AA27" s="300"/>
      <c r="AB27" s="311"/>
      <c r="AC27" s="312"/>
      <c r="AD27" s="486"/>
      <c r="AE27" s="487"/>
      <c r="AF27" s="18"/>
    </row>
    <row r="28" spans="1:32" x14ac:dyDescent="0.25">
      <c r="A28" s="77" t="s">
        <v>206</v>
      </c>
      <c r="B28" s="77" t="s">
        <v>168</v>
      </c>
      <c r="C28" s="78" t="s">
        <v>709</v>
      </c>
      <c r="D28" s="89">
        <f>COUNTIF(F28:Z28,"x")</f>
        <v>0</v>
      </c>
      <c r="E28" s="79"/>
      <c r="F28" s="163"/>
      <c r="G28" s="162"/>
      <c r="H28" s="336"/>
      <c r="I28" s="163"/>
      <c r="J28" s="162"/>
      <c r="K28" s="336"/>
      <c r="L28" s="163"/>
      <c r="M28" s="162"/>
      <c r="N28" s="336"/>
      <c r="O28" s="163"/>
      <c r="P28" s="345"/>
      <c r="Q28" s="336"/>
      <c r="R28" s="346"/>
      <c r="S28" s="345"/>
      <c r="T28" s="336"/>
      <c r="U28" s="370"/>
      <c r="V28" s="326"/>
      <c r="W28" s="375"/>
      <c r="X28" s="370"/>
      <c r="Y28" s="449"/>
      <c r="Z28" s="449"/>
      <c r="AA28" s="300"/>
      <c r="AB28" s="309"/>
      <c r="AC28" s="310"/>
      <c r="AD28" s="486"/>
      <c r="AE28" s="487"/>
      <c r="AF28" s="18"/>
    </row>
    <row r="29" spans="1:32" ht="15" customHeight="1" thickBot="1" x14ac:dyDescent="0.3">
      <c r="A29" s="290" t="s">
        <v>206</v>
      </c>
      <c r="B29" s="290" t="s">
        <v>168</v>
      </c>
      <c r="C29" s="437" t="s">
        <v>760</v>
      </c>
      <c r="D29" s="194">
        <f t="shared" si="7"/>
        <v>0</v>
      </c>
      <c r="E29" s="291"/>
      <c r="F29" s="292"/>
      <c r="G29" s="293"/>
      <c r="H29" s="340"/>
      <c r="I29" s="292"/>
      <c r="J29" s="293"/>
      <c r="K29" s="340"/>
      <c r="L29" s="292"/>
      <c r="M29" s="293"/>
      <c r="N29" s="340"/>
      <c r="O29" s="292"/>
      <c r="P29" s="357"/>
      <c r="Q29" s="340"/>
      <c r="R29" s="358"/>
      <c r="S29" s="357"/>
      <c r="T29" s="340"/>
      <c r="U29" s="373"/>
      <c r="V29" s="329"/>
      <c r="W29" s="378"/>
      <c r="X29" s="373"/>
      <c r="Y29" s="452"/>
      <c r="Z29" s="453"/>
      <c r="AA29" s="300"/>
      <c r="AB29" s="305"/>
      <c r="AC29" s="306"/>
      <c r="AD29" s="486"/>
      <c r="AE29" s="487"/>
      <c r="AF29" s="18"/>
    </row>
    <row r="30" spans="1:32" x14ac:dyDescent="0.25">
      <c r="A30" s="74" t="s">
        <v>162</v>
      </c>
      <c r="B30" s="74" t="s">
        <v>168</v>
      </c>
      <c r="C30" s="75" t="s">
        <v>410</v>
      </c>
      <c r="D30" s="330">
        <f t="shared" si="7"/>
        <v>1</v>
      </c>
      <c r="E30" s="76"/>
      <c r="F30" s="191"/>
      <c r="G30" s="161"/>
      <c r="H30" s="335"/>
      <c r="I30" s="191"/>
      <c r="J30" s="161"/>
      <c r="K30" s="335"/>
      <c r="L30" s="191"/>
      <c r="M30" s="161"/>
      <c r="N30" s="335"/>
      <c r="O30" s="191"/>
      <c r="P30" s="342" t="s">
        <v>161</v>
      </c>
      <c r="Q30" s="335"/>
      <c r="R30" s="343"/>
      <c r="S30" s="342"/>
      <c r="T30" s="344"/>
      <c r="U30" s="369"/>
      <c r="V30" s="325"/>
      <c r="W30" s="374"/>
      <c r="X30" s="369"/>
      <c r="Y30" s="448"/>
      <c r="Z30" s="448"/>
      <c r="AA30" s="300"/>
      <c r="AB30" s="331"/>
      <c r="AC30" s="332"/>
      <c r="AD30" s="486"/>
      <c r="AE30" s="487"/>
      <c r="AF30" s="18"/>
    </row>
    <row r="31" spans="1:32" x14ac:dyDescent="0.25">
      <c r="A31" s="80" t="s">
        <v>162</v>
      </c>
      <c r="B31" s="80" t="s">
        <v>168</v>
      </c>
      <c r="C31" s="81"/>
      <c r="D31" s="90">
        <f t="shared" si="7"/>
        <v>0</v>
      </c>
      <c r="E31" s="82"/>
      <c r="F31" s="165"/>
      <c r="G31" s="164"/>
      <c r="H31" s="341"/>
      <c r="I31" s="165"/>
      <c r="J31" s="164"/>
      <c r="K31" s="341"/>
      <c r="L31" s="165"/>
      <c r="M31" s="164"/>
      <c r="N31" s="337"/>
      <c r="O31" s="165"/>
      <c r="P31" s="349"/>
      <c r="Q31" s="337"/>
      <c r="R31" s="350"/>
      <c r="S31" s="349"/>
      <c r="T31" s="348"/>
      <c r="U31" s="372"/>
      <c r="V31" s="328"/>
      <c r="W31" s="377"/>
      <c r="X31" s="372"/>
      <c r="Y31" s="450"/>
      <c r="Z31" s="450"/>
      <c r="AA31" s="300"/>
      <c r="AB31" s="311"/>
      <c r="AC31" s="312"/>
      <c r="AD31" s="486"/>
      <c r="AE31" s="487"/>
      <c r="AF31" s="18"/>
    </row>
    <row r="32" spans="1:32" x14ac:dyDescent="0.25">
      <c r="A32" s="77" t="s">
        <v>162</v>
      </c>
      <c r="B32" s="77" t="s">
        <v>168</v>
      </c>
      <c r="C32" s="303"/>
      <c r="D32" s="89">
        <f t="shared" si="7"/>
        <v>0</v>
      </c>
      <c r="E32" s="79"/>
      <c r="F32" s="163"/>
      <c r="G32" s="162"/>
      <c r="H32" s="336"/>
      <c r="I32" s="163"/>
      <c r="J32" s="162"/>
      <c r="K32" s="336"/>
      <c r="L32" s="163"/>
      <c r="M32" s="162"/>
      <c r="N32" s="336"/>
      <c r="O32" s="163"/>
      <c r="P32" s="345"/>
      <c r="Q32" s="336"/>
      <c r="R32" s="346"/>
      <c r="S32" s="345"/>
      <c r="T32" s="347"/>
      <c r="U32" s="370"/>
      <c r="V32" s="326"/>
      <c r="W32" s="375"/>
      <c r="X32" s="370"/>
      <c r="Y32" s="449"/>
      <c r="Z32" s="449"/>
      <c r="AA32" s="300"/>
      <c r="AB32" s="309"/>
      <c r="AC32" s="310"/>
      <c r="AD32" s="486"/>
      <c r="AE32" s="487"/>
      <c r="AF32" s="18"/>
    </row>
    <row r="33" spans="1:32" x14ac:dyDescent="0.25">
      <c r="A33" s="80" t="s">
        <v>162</v>
      </c>
      <c r="B33" s="80" t="s">
        <v>168</v>
      </c>
      <c r="C33" s="436"/>
      <c r="D33" s="90">
        <f t="shared" si="7"/>
        <v>0</v>
      </c>
      <c r="E33" s="82"/>
      <c r="F33" s="165"/>
      <c r="G33" s="164"/>
      <c r="H33" s="337"/>
      <c r="I33" s="165"/>
      <c r="J33" s="164"/>
      <c r="K33" s="337"/>
      <c r="L33" s="165"/>
      <c r="M33" s="164"/>
      <c r="N33" s="337"/>
      <c r="O33" s="165"/>
      <c r="P33" s="349"/>
      <c r="Q33" s="337"/>
      <c r="R33" s="350"/>
      <c r="S33" s="349"/>
      <c r="T33" s="348"/>
      <c r="U33" s="372"/>
      <c r="V33" s="328"/>
      <c r="W33" s="377"/>
      <c r="X33" s="372"/>
      <c r="Y33" s="450"/>
      <c r="Z33" s="450"/>
      <c r="AA33" s="300"/>
      <c r="AB33" s="311"/>
      <c r="AC33" s="312"/>
      <c r="AD33" s="18"/>
      <c r="AE33" s="18"/>
      <c r="AF33" s="18"/>
    </row>
    <row r="34" spans="1:32" x14ac:dyDescent="0.25">
      <c r="A34" s="77" t="s">
        <v>162</v>
      </c>
      <c r="B34" s="77" t="s">
        <v>168</v>
      </c>
      <c r="C34" s="207" t="s">
        <v>1371</v>
      </c>
      <c r="D34" s="89">
        <f t="shared" si="7"/>
        <v>2</v>
      </c>
      <c r="E34" s="79"/>
      <c r="F34" s="192"/>
      <c r="G34" s="162"/>
      <c r="H34" s="339"/>
      <c r="I34" s="192"/>
      <c r="J34" s="162"/>
      <c r="K34" s="339"/>
      <c r="L34" s="192"/>
      <c r="M34" s="162" t="s">
        <v>161</v>
      </c>
      <c r="N34" s="339" t="s">
        <v>161</v>
      </c>
      <c r="O34" s="192"/>
      <c r="P34" s="345"/>
      <c r="Q34" s="336">
        <v>1</v>
      </c>
      <c r="R34" s="346"/>
      <c r="S34" s="345" t="s">
        <v>1285</v>
      </c>
      <c r="T34" s="347" t="s">
        <v>1285</v>
      </c>
      <c r="U34" s="370"/>
      <c r="V34" s="326" t="s">
        <v>1285</v>
      </c>
      <c r="W34" s="375" t="s">
        <v>1285</v>
      </c>
      <c r="X34" s="370"/>
      <c r="Y34" s="449"/>
      <c r="Z34" s="449"/>
      <c r="AA34" s="300"/>
      <c r="AB34" s="309"/>
      <c r="AC34" s="310"/>
      <c r="AD34" s="18"/>
      <c r="AE34" s="18"/>
      <c r="AF34" s="18"/>
    </row>
    <row r="35" spans="1:32" x14ac:dyDescent="0.25">
      <c r="A35" s="77" t="s">
        <v>162</v>
      </c>
      <c r="B35" s="77" t="s">
        <v>168</v>
      </c>
      <c r="C35" s="207" t="s">
        <v>1280</v>
      </c>
      <c r="D35" s="89">
        <f t="shared" si="7"/>
        <v>2</v>
      </c>
      <c r="E35" s="79"/>
      <c r="F35" s="163"/>
      <c r="G35" s="162"/>
      <c r="H35" s="336" t="s">
        <v>161</v>
      </c>
      <c r="I35" s="163"/>
      <c r="J35" s="162" t="s">
        <v>161</v>
      </c>
      <c r="K35" s="336"/>
      <c r="L35" s="163"/>
      <c r="M35" s="162"/>
      <c r="N35" s="339"/>
      <c r="O35" s="163"/>
      <c r="P35" s="345"/>
      <c r="Q35" s="339"/>
      <c r="R35" s="346"/>
      <c r="S35" s="345"/>
      <c r="T35" s="347"/>
      <c r="U35" s="370"/>
      <c r="V35" s="326"/>
      <c r="W35" s="375"/>
      <c r="X35" s="370"/>
      <c r="Y35" s="449"/>
      <c r="Z35" s="449"/>
      <c r="AA35" s="300"/>
      <c r="AB35" s="309"/>
      <c r="AC35" s="310"/>
      <c r="AD35" s="18"/>
      <c r="AE35" s="18"/>
      <c r="AF35" s="18"/>
    </row>
    <row r="36" spans="1:32" x14ac:dyDescent="0.25">
      <c r="A36" s="77" t="s">
        <v>162</v>
      </c>
      <c r="B36" s="77" t="s">
        <v>168</v>
      </c>
      <c r="C36" s="87"/>
      <c r="D36" s="89">
        <f t="shared" si="7"/>
        <v>0</v>
      </c>
      <c r="E36" s="79"/>
      <c r="F36" s="165"/>
      <c r="G36" s="164"/>
      <c r="H36" s="336"/>
      <c r="I36" s="165"/>
      <c r="J36" s="162"/>
      <c r="K36" s="336"/>
      <c r="L36" s="165"/>
      <c r="M36" s="162"/>
      <c r="N36" s="336"/>
      <c r="O36" s="165"/>
      <c r="P36" s="345"/>
      <c r="Q36" s="336"/>
      <c r="R36" s="346"/>
      <c r="S36" s="345"/>
      <c r="T36" s="347"/>
      <c r="U36" s="370"/>
      <c r="V36" s="326"/>
      <c r="W36" s="375"/>
      <c r="X36" s="370"/>
      <c r="Y36" s="449"/>
      <c r="Z36" s="449"/>
      <c r="AA36" s="300"/>
      <c r="AB36" s="309"/>
      <c r="AC36" s="310"/>
      <c r="AD36" s="18"/>
      <c r="AE36" s="18"/>
      <c r="AF36" s="18"/>
    </row>
    <row r="37" spans="1:32" x14ac:dyDescent="0.25">
      <c r="A37" s="77" t="s">
        <v>162</v>
      </c>
      <c r="B37" s="77" t="s">
        <v>168</v>
      </c>
      <c r="C37" s="207"/>
      <c r="D37" s="89">
        <f t="shared" si="7"/>
        <v>0</v>
      </c>
      <c r="E37" s="79"/>
      <c r="F37" s="163"/>
      <c r="G37" s="162"/>
      <c r="H37" s="336"/>
      <c r="I37" s="163"/>
      <c r="J37" s="162"/>
      <c r="K37" s="336"/>
      <c r="L37" s="163"/>
      <c r="M37" s="162"/>
      <c r="N37" s="336"/>
      <c r="O37" s="163"/>
      <c r="P37" s="345"/>
      <c r="Q37" s="336"/>
      <c r="R37" s="346"/>
      <c r="S37" s="345"/>
      <c r="T37" s="347"/>
      <c r="U37" s="370"/>
      <c r="V37" s="326"/>
      <c r="W37" s="375"/>
      <c r="X37" s="370"/>
      <c r="Y37" s="449"/>
      <c r="Z37" s="449"/>
      <c r="AA37" s="300"/>
      <c r="AB37" s="309"/>
      <c r="AC37" s="310"/>
      <c r="AD37" s="18"/>
      <c r="AE37" s="18"/>
      <c r="AF37" s="18"/>
    </row>
    <row r="38" spans="1:32" x14ac:dyDescent="0.25">
      <c r="A38" s="86" t="s">
        <v>162</v>
      </c>
      <c r="B38" s="86" t="s">
        <v>168</v>
      </c>
      <c r="C38" s="78"/>
      <c r="D38" s="91">
        <f t="shared" si="7"/>
        <v>0</v>
      </c>
      <c r="E38" s="88"/>
      <c r="F38" s="192"/>
      <c r="G38" s="162"/>
      <c r="H38" s="339"/>
      <c r="I38" s="192"/>
      <c r="J38" s="162"/>
      <c r="K38" s="339"/>
      <c r="L38" s="192"/>
      <c r="M38" s="162"/>
      <c r="N38" s="339"/>
      <c r="O38" s="192"/>
      <c r="P38" s="345"/>
      <c r="Q38" s="339"/>
      <c r="R38" s="356"/>
      <c r="S38" s="345"/>
      <c r="T38" s="347"/>
      <c r="U38" s="370"/>
      <c r="V38" s="326"/>
      <c r="W38" s="375"/>
      <c r="X38" s="370"/>
      <c r="Y38" s="449"/>
      <c r="Z38" s="449"/>
      <c r="AA38" s="300"/>
      <c r="AB38" s="307"/>
      <c r="AC38" s="308"/>
      <c r="AD38" s="18"/>
      <c r="AE38" s="18"/>
      <c r="AF38" s="18"/>
    </row>
    <row r="39" spans="1:32" x14ac:dyDescent="0.25">
      <c r="A39" s="86" t="s">
        <v>162</v>
      </c>
      <c r="B39" s="86" t="s">
        <v>168</v>
      </c>
      <c r="C39" s="78"/>
      <c r="D39" s="91">
        <f t="shared" si="7"/>
        <v>0</v>
      </c>
      <c r="E39" s="88"/>
      <c r="F39" s="192"/>
      <c r="G39" s="168"/>
      <c r="H39" s="339"/>
      <c r="I39" s="192"/>
      <c r="J39" s="168"/>
      <c r="K39" s="339"/>
      <c r="L39" s="192"/>
      <c r="M39" s="168"/>
      <c r="N39" s="339"/>
      <c r="O39" s="192"/>
      <c r="P39" s="355"/>
      <c r="Q39" s="339"/>
      <c r="R39" s="356"/>
      <c r="S39" s="355"/>
      <c r="T39" s="347"/>
      <c r="U39" s="370"/>
      <c r="V39" s="326"/>
      <c r="W39" s="375"/>
      <c r="X39" s="370"/>
      <c r="Y39" s="449"/>
      <c r="Z39" s="449"/>
      <c r="AA39" s="300"/>
      <c r="AB39" s="307"/>
      <c r="AC39" s="308"/>
      <c r="AD39" s="18"/>
      <c r="AE39" s="18"/>
      <c r="AF39" s="18"/>
    </row>
    <row r="40" spans="1:32" x14ac:dyDescent="0.25">
      <c r="A40" s="77" t="s">
        <v>162</v>
      </c>
      <c r="B40" s="77" t="s">
        <v>168</v>
      </c>
      <c r="C40" s="78" t="s">
        <v>1359</v>
      </c>
      <c r="D40" s="89">
        <f t="shared" si="7"/>
        <v>1</v>
      </c>
      <c r="E40" s="79"/>
      <c r="F40" s="163"/>
      <c r="G40" s="162"/>
      <c r="H40" s="336"/>
      <c r="I40" s="163"/>
      <c r="J40" s="162"/>
      <c r="K40" s="336"/>
      <c r="L40" s="163"/>
      <c r="M40" s="162" t="s">
        <v>161</v>
      </c>
      <c r="N40" s="336"/>
      <c r="O40" s="163"/>
      <c r="P40" s="345"/>
      <c r="Q40" s="336"/>
      <c r="R40" s="354"/>
      <c r="S40" s="345"/>
      <c r="T40" s="347"/>
      <c r="U40" s="370"/>
      <c r="V40" s="326"/>
      <c r="W40" s="375"/>
      <c r="X40" s="370"/>
      <c r="Y40" s="449"/>
      <c r="Z40" s="449"/>
      <c r="AA40" s="300"/>
      <c r="AB40" s="309"/>
      <c r="AC40" s="310"/>
      <c r="AD40" s="18"/>
      <c r="AE40" s="18"/>
      <c r="AF40" s="18"/>
    </row>
    <row r="41" spans="1:32" x14ac:dyDescent="0.25">
      <c r="A41" s="80" t="s">
        <v>162</v>
      </c>
      <c r="B41" s="80" t="s">
        <v>168</v>
      </c>
      <c r="C41" s="87" t="s">
        <v>1282</v>
      </c>
      <c r="D41" s="194">
        <f t="shared" si="7"/>
        <v>2</v>
      </c>
      <c r="E41" s="82"/>
      <c r="F41" s="165"/>
      <c r="G41" s="164"/>
      <c r="H41" s="337" t="s">
        <v>161</v>
      </c>
      <c r="I41" s="165"/>
      <c r="J41" s="164"/>
      <c r="K41" s="337" t="s">
        <v>161</v>
      </c>
      <c r="L41" s="165"/>
      <c r="M41" s="164"/>
      <c r="N41" s="337"/>
      <c r="O41" s="165"/>
      <c r="P41" s="349"/>
      <c r="Q41" s="337"/>
      <c r="R41" s="359"/>
      <c r="S41" s="349"/>
      <c r="T41" s="348"/>
      <c r="U41" s="370"/>
      <c r="V41" s="326"/>
      <c r="W41" s="375"/>
      <c r="X41" s="370"/>
      <c r="Y41" s="449"/>
      <c r="Z41" s="450"/>
      <c r="AA41" s="300"/>
      <c r="AB41" s="311"/>
      <c r="AC41" s="312"/>
      <c r="AD41" s="18"/>
      <c r="AE41" s="18"/>
      <c r="AF41" s="18"/>
    </row>
    <row r="42" spans="1:32" x14ac:dyDescent="0.25">
      <c r="A42" s="80" t="s">
        <v>162</v>
      </c>
      <c r="B42" s="80" t="s">
        <v>168</v>
      </c>
      <c r="C42" s="207" t="s">
        <v>1283</v>
      </c>
      <c r="D42" s="91">
        <f t="shared" si="7"/>
        <v>2</v>
      </c>
      <c r="E42" s="82"/>
      <c r="F42" s="165"/>
      <c r="G42" s="164"/>
      <c r="H42" s="337"/>
      <c r="I42" s="165"/>
      <c r="J42" s="164"/>
      <c r="K42" s="337"/>
      <c r="L42" s="198"/>
      <c r="M42" s="164"/>
      <c r="N42" s="337" t="s">
        <v>161</v>
      </c>
      <c r="O42" s="198"/>
      <c r="P42" s="349" t="s">
        <v>161</v>
      </c>
      <c r="Q42" s="337" t="s">
        <v>273</v>
      </c>
      <c r="R42" s="359">
        <v>1</v>
      </c>
      <c r="S42" s="349" t="s">
        <v>273</v>
      </c>
      <c r="T42" s="348"/>
      <c r="U42" s="370"/>
      <c r="V42" s="326"/>
      <c r="W42" s="375"/>
      <c r="X42" s="370"/>
      <c r="Y42" s="449"/>
      <c r="Z42" s="449"/>
      <c r="AA42" s="300"/>
      <c r="AB42" s="311"/>
      <c r="AC42" s="312"/>
      <c r="AD42" s="18"/>
      <c r="AE42" s="18"/>
      <c r="AF42" s="18"/>
    </row>
    <row r="43" spans="1:32" x14ac:dyDescent="0.25">
      <c r="A43" s="77" t="s">
        <v>162</v>
      </c>
      <c r="B43" s="77" t="s">
        <v>168</v>
      </c>
      <c r="C43" s="78" t="s">
        <v>908</v>
      </c>
      <c r="D43" s="91">
        <f t="shared" si="7"/>
        <v>0</v>
      </c>
      <c r="E43" s="79"/>
      <c r="F43" s="163"/>
      <c r="G43" s="162"/>
      <c r="H43" s="336"/>
      <c r="I43" s="163"/>
      <c r="J43" s="162"/>
      <c r="K43" s="336"/>
      <c r="L43" s="197"/>
      <c r="M43" s="162"/>
      <c r="N43" s="336"/>
      <c r="O43" s="197"/>
      <c r="P43" s="345"/>
      <c r="Q43" s="336"/>
      <c r="R43" s="354"/>
      <c r="S43" s="345"/>
      <c r="T43" s="347"/>
      <c r="U43" s="370"/>
      <c r="V43" s="326"/>
      <c r="W43" s="375"/>
      <c r="X43" s="370"/>
      <c r="Y43" s="449"/>
      <c r="Z43" s="449"/>
      <c r="AA43" s="300"/>
      <c r="AB43" s="309"/>
      <c r="AC43" s="310"/>
      <c r="AD43" s="18"/>
      <c r="AE43" s="18"/>
      <c r="AF43" s="18"/>
    </row>
    <row r="44" spans="1:32" x14ac:dyDescent="0.25">
      <c r="A44" s="86" t="s">
        <v>1036</v>
      </c>
      <c r="B44" s="86" t="s">
        <v>168</v>
      </c>
      <c r="C44" s="87" t="s">
        <v>350</v>
      </c>
      <c r="D44" s="91">
        <f t="shared" si="7"/>
        <v>0</v>
      </c>
      <c r="E44" s="79"/>
      <c r="F44" s="192"/>
      <c r="G44" s="168"/>
      <c r="H44" s="339"/>
      <c r="I44" s="192"/>
      <c r="J44" s="304"/>
      <c r="K44" s="339"/>
      <c r="L44" s="260"/>
      <c r="M44" s="168"/>
      <c r="N44" s="339"/>
      <c r="O44" s="260"/>
      <c r="P44" s="355"/>
      <c r="Q44" s="339"/>
      <c r="R44" s="360"/>
      <c r="S44" s="355"/>
      <c r="T44" s="361"/>
      <c r="U44" s="370"/>
      <c r="V44" s="326"/>
      <c r="W44" s="375"/>
      <c r="X44" s="370"/>
      <c r="Y44" s="449"/>
      <c r="Z44" s="452"/>
      <c r="AA44" s="300"/>
      <c r="AB44" s="307"/>
      <c r="AC44" s="308"/>
      <c r="AD44" s="18"/>
      <c r="AE44" s="18"/>
      <c r="AF44" s="18"/>
    </row>
    <row r="45" spans="1:32" ht="15.75" thickBot="1" x14ac:dyDescent="0.3">
      <c r="A45" s="83" t="s">
        <v>1036</v>
      </c>
      <c r="B45" s="83" t="s">
        <v>168</v>
      </c>
      <c r="C45" s="83" t="s">
        <v>677</v>
      </c>
      <c r="D45" s="92">
        <f t="shared" si="7"/>
        <v>0</v>
      </c>
      <c r="E45" s="85"/>
      <c r="F45" s="167"/>
      <c r="G45" s="166"/>
      <c r="H45" s="338"/>
      <c r="I45" s="167"/>
      <c r="J45" s="166"/>
      <c r="K45" s="338"/>
      <c r="L45" s="199"/>
      <c r="M45" s="166"/>
      <c r="N45" s="338"/>
      <c r="O45" s="199"/>
      <c r="P45" s="351"/>
      <c r="Q45" s="338"/>
      <c r="R45" s="362"/>
      <c r="S45" s="351"/>
      <c r="T45" s="353"/>
      <c r="U45" s="371"/>
      <c r="V45" s="327"/>
      <c r="W45" s="376"/>
      <c r="X45" s="371"/>
      <c r="Y45" s="451"/>
      <c r="Z45" s="451"/>
      <c r="AA45" s="300"/>
      <c r="AB45" s="313"/>
      <c r="AC45" s="314"/>
      <c r="AD45" s="18"/>
      <c r="AE45" s="18"/>
      <c r="AF45" s="18"/>
    </row>
    <row r="46" spans="1:32" ht="15.75" thickBot="1" x14ac:dyDescent="0.3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B46" s="18"/>
      <c r="AC46" s="18"/>
      <c r="AD46" s="18"/>
      <c r="AE46" s="18"/>
      <c r="AF46" s="18"/>
    </row>
    <row r="47" spans="1:32" x14ac:dyDescent="0.25">
      <c r="A47" s="18"/>
      <c r="B47" s="18"/>
      <c r="C47" s="18"/>
      <c r="D47" s="18"/>
      <c r="E47" s="19" t="s">
        <v>177</v>
      </c>
      <c r="F47" s="26" t="s">
        <v>178</v>
      </c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1"/>
      <c r="T47" s="18"/>
      <c r="U47" s="18"/>
      <c r="V47" s="18"/>
      <c r="W47" s="18"/>
      <c r="X47" s="18"/>
      <c r="Y47" s="18"/>
      <c r="Z47" s="18"/>
      <c r="AB47" s="18"/>
      <c r="AC47" s="18"/>
      <c r="AD47" s="18"/>
      <c r="AE47" s="18"/>
      <c r="AF47" s="18"/>
    </row>
    <row r="48" spans="1:32" x14ac:dyDescent="0.25">
      <c r="A48" s="18"/>
      <c r="B48" s="18"/>
      <c r="C48" s="18"/>
      <c r="D48" s="18"/>
      <c r="E48" s="22" t="s">
        <v>161</v>
      </c>
      <c r="F48" s="211" t="s">
        <v>163</v>
      </c>
      <c r="G48" s="212"/>
      <c r="H48" s="212"/>
      <c r="I48" s="212"/>
      <c r="J48" s="212"/>
      <c r="K48" s="212"/>
      <c r="L48" s="212"/>
      <c r="M48" s="212"/>
      <c r="N48" s="212"/>
      <c r="O48" s="212"/>
      <c r="P48" s="212"/>
      <c r="Q48" s="212"/>
      <c r="R48" s="212"/>
      <c r="S48" s="23"/>
      <c r="T48" s="18"/>
      <c r="U48" s="18"/>
      <c r="V48" s="18"/>
      <c r="W48" s="18"/>
      <c r="X48" s="18"/>
      <c r="Y48" s="18"/>
      <c r="Z48" s="18"/>
      <c r="AB48" s="18"/>
      <c r="AC48" s="18"/>
      <c r="AD48" s="18"/>
      <c r="AE48" s="18"/>
      <c r="AF48" s="18"/>
    </row>
    <row r="49" spans="1:32" ht="15.75" thickBot="1" x14ac:dyDescent="0.3">
      <c r="A49" s="18"/>
      <c r="B49" s="18"/>
      <c r="C49" s="18"/>
      <c r="D49" s="18"/>
      <c r="E49" s="27">
        <v>1</v>
      </c>
      <c r="F49" s="213" t="s">
        <v>172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5"/>
      <c r="T49" s="18"/>
      <c r="U49" s="18"/>
      <c r="V49" s="18"/>
      <c r="W49" s="18"/>
      <c r="X49" s="18"/>
      <c r="Y49" s="18"/>
      <c r="Z49" s="18"/>
      <c r="AB49" s="18"/>
      <c r="AC49" s="18"/>
      <c r="AD49" s="18"/>
      <c r="AE49" s="18"/>
      <c r="AF49" s="18"/>
    </row>
    <row r="50" spans="1:32" customFormat="1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 t="s">
        <v>1201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</row>
    <row r="51" spans="1:32" customFormat="1" ht="12.75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</row>
    <row r="52" spans="1:32" customFormat="1" ht="12.75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</row>
    <row r="53" spans="1:32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B53" s="18"/>
      <c r="AC53" s="18"/>
      <c r="AD53" s="18"/>
      <c r="AE53" s="18"/>
      <c r="AF53" s="18"/>
    </row>
    <row r="54" spans="1:32" x14ac:dyDescent="0.2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B54" s="18"/>
      <c r="AC54" s="18"/>
      <c r="AD54" s="18"/>
      <c r="AE54" s="18"/>
      <c r="AF54" s="18"/>
    </row>
    <row r="55" spans="1:32" x14ac:dyDescent="0.2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B55" s="18"/>
      <c r="AC55" s="18"/>
      <c r="AD55" s="18"/>
      <c r="AE55" s="18"/>
      <c r="AF55" s="18"/>
    </row>
    <row r="56" spans="1:32" x14ac:dyDescent="0.2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B56" s="18"/>
      <c r="AC56" s="18"/>
      <c r="AD56" s="18"/>
      <c r="AE56" s="18"/>
      <c r="AF56" s="18"/>
    </row>
    <row r="57" spans="1:32" x14ac:dyDescent="0.2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B57" s="18"/>
      <c r="AC57" s="18"/>
      <c r="AD57" s="18"/>
      <c r="AE57" s="18"/>
      <c r="AF57" s="18"/>
    </row>
    <row r="58" spans="1:32" x14ac:dyDescent="0.2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B58" s="18"/>
      <c r="AC58" s="18"/>
      <c r="AD58" s="18"/>
      <c r="AE58" s="18"/>
      <c r="AF58" s="18"/>
    </row>
    <row r="59" spans="1:32" x14ac:dyDescent="0.2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B59" s="18"/>
      <c r="AC59" s="18"/>
      <c r="AD59" s="18"/>
      <c r="AE59" s="18"/>
      <c r="AF59" s="18"/>
    </row>
    <row r="60" spans="1:32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B60" s="18"/>
      <c r="AC60" s="18"/>
      <c r="AD60" s="18"/>
      <c r="AE60" s="18"/>
      <c r="AF60" s="18"/>
    </row>
    <row r="61" spans="1:32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B61" s="18"/>
      <c r="AC61" s="18"/>
      <c r="AD61" s="18"/>
      <c r="AE61" s="18"/>
      <c r="AF61" s="18"/>
    </row>
    <row r="62" spans="1:32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B62" s="18"/>
      <c r="AC62" s="18"/>
      <c r="AD62" s="18"/>
      <c r="AE62" s="18"/>
      <c r="AF62" s="18"/>
    </row>
    <row r="64" spans="1:32" x14ac:dyDescent="0.25">
      <c r="A64" s="72">
        <v>19</v>
      </c>
      <c r="B64" s="72" t="str">
        <f>VLOOKUP(ColumnNumber,'Enter Work Orders'!L18:N38,3)</f>
        <v>Friday 1</v>
      </c>
      <c r="C64" s="73">
        <f ca="1">TODAY()</f>
        <v>44274</v>
      </c>
    </row>
  </sheetData>
  <mergeCells count="25">
    <mergeCell ref="AD24:AE32"/>
    <mergeCell ref="AD8:AE18"/>
    <mergeCell ref="A3:A6"/>
    <mergeCell ref="B3:B6"/>
    <mergeCell ref="C6:E6"/>
    <mergeCell ref="R3:T3"/>
    <mergeCell ref="U3:W3"/>
    <mergeCell ref="F4:H4"/>
    <mergeCell ref="I4:K4"/>
    <mergeCell ref="L4:N4"/>
    <mergeCell ref="O4:Q4"/>
    <mergeCell ref="R4:T4"/>
    <mergeCell ref="AB1:AC1"/>
    <mergeCell ref="X3:Z3"/>
    <mergeCell ref="AB3:AC3"/>
    <mergeCell ref="C3:C5"/>
    <mergeCell ref="D3:E3"/>
    <mergeCell ref="D4:E4"/>
    <mergeCell ref="U4:W4"/>
    <mergeCell ref="X4:Z4"/>
    <mergeCell ref="AB4:AC4"/>
    <mergeCell ref="F3:H3"/>
    <mergeCell ref="I3:K3"/>
    <mergeCell ref="L3:N3"/>
    <mergeCell ref="O3:Q3"/>
  </mergeCells>
  <phoneticPr fontId="82" type="noConversion"/>
  <dataValidations count="1">
    <dataValidation type="list" allowBlank="1" showInputMessage="1" showErrorMessage="1" sqref="C7:C14" xr:uid="{AB65B65E-DFA2-4C17-A432-BEC1CB68CA3E}">
      <formula1>FieldTest</formula1>
    </dataValidation>
  </dataValidations>
  <pageMargins left="0.25" right="0.25" top="0.75" bottom="0.5" header="0.3" footer="0.3"/>
  <pageSetup scale="68" orientation="landscape" r:id="rId1"/>
  <ignoredErrors>
    <ignoredError sqref="B64:C64 E7 E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30" r:id="rId4" name="Button 2">
              <controlPr defaultSize="0" print="0" autoFill="0" autoPict="0" macro="[0]!UpdateShift">
                <anchor moveWithCells="1" sizeWithCells="1">
                  <from>
                    <xdr:col>29</xdr:col>
                    <xdr:colOff>114300</xdr:colOff>
                    <xdr:row>0</xdr:row>
                    <xdr:rowOff>66675</xdr:rowOff>
                  </from>
                  <to>
                    <xdr:col>31</xdr:col>
                    <xdr:colOff>38100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5" name="Button 5">
              <controlPr defaultSize="0" print="0" autoFill="0" autoPict="0" macro="[0]!UnhideMT">
                <anchor moveWithCells="1" sizeWithCells="1">
                  <from>
                    <xdr:col>5</xdr:col>
                    <xdr:colOff>142875</xdr:colOff>
                    <xdr:row>4</xdr:row>
                    <xdr:rowOff>180975</xdr:rowOff>
                  </from>
                  <to>
                    <xdr:col>9</xdr:col>
                    <xdr:colOff>114300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6" name="Button 7">
              <controlPr defaultSize="0" print="0" autoFill="0" autoPict="0" macro="[0]!UnhideTW">
                <anchor moveWithCells="1" sizeWithCells="1">
                  <from>
                    <xdr:col>9</xdr:col>
                    <xdr:colOff>180975</xdr:colOff>
                    <xdr:row>4</xdr:row>
                    <xdr:rowOff>190500</xdr:rowOff>
                  </from>
                  <to>
                    <xdr:col>12</xdr:col>
                    <xdr:colOff>142875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7" name="Button 8">
              <controlPr defaultSize="0" print="0" autoFill="0" autoPict="0" macro="[0]!UnhideWT">
                <anchor moveWithCells="1" sizeWithCells="1">
                  <from>
                    <xdr:col>12</xdr:col>
                    <xdr:colOff>180975</xdr:colOff>
                    <xdr:row>4</xdr:row>
                    <xdr:rowOff>180975</xdr:rowOff>
                  </from>
                  <to>
                    <xdr:col>15</xdr:col>
                    <xdr:colOff>180975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8" name="Button 9">
              <controlPr defaultSize="0" print="0" autoFill="0" autoPict="0" macro="[0]!UnhideTF">
                <anchor moveWithCells="1" sizeWithCells="1">
                  <from>
                    <xdr:col>15</xdr:col>
                    <xdr:colOff>247650</xdr:colOff>
                    <xdr:row>4</xdr:row>
                    <xdr:rowOff>180975</xdr:rowOff>
                  </from>
                  <to>
                    <xdr:col>18</xdr:col>
                    <xdr:colOff>114300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9" name="Button 10">
              <controlPr defaultSize="0" print="0" autoFill="0" autoPict="0" macro="[0]!UnhideFS">
                <anchor moveWithCells="1" sizeWithCells="1">
                  <from>
                    <xdr:col>18</xdr:col>
                    <xdr:colOff>190500</xdr:colOff>
                    <xdr:row>4</xdr:row>
                    <xdr:rowOff>180975</xdr:rowOff>
                  </from>
                  <to>
                    <xdr:col>21</xdr:col>
                    <xdr:colOff>114300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0" name="Button 11">
              <controlPr defaultSize="0" print="0" autoFill="0" autoPict="0" macro="[0]!UnhideSS">
                <anchor moveWithCells="1" sizeWithCells="1">
                  <from>
                    <xdr:col>21</xdr:col>
                    <xdr:colOff>190500</xdr:colOff>
                    <xdr:row>4</xdr:row>
                    <xdr:rowOff>180975</xdr:rowOff>
                  </from>
                  <to>
                    <xdr:col>24</xdr:col>
                    <xdr:colOff>114300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1" name="Button 12">
              <controlPr defaultSize="0" print="0" autoFill="0" autoPict="0" macro="[0]!UnhideSM">
                <anchor moveWithCells="1" sizeWithCells="1">
                  <from>
                    <xdr:col>24</xdr:col>
                    <xdr:colOff>247650</xdr:colOff>
                    <xdr:row>4</xdr:row>
                    <xdr:rowOff>180975</xdr:rowOff>
                  </from>
                  <to>
                    <xdr:col>28</xdr:col>
                    <xdr:colOff>152400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2" name="Button 14">
              <controlPr defaultSize="0" print="0" autoFill="0" autoPict="0" macro="[0]!UnhideWeekend">
                <anchor moveWithCells="1" sizeWithCells="1">
                  <from>
                    <xdr:col>18</xdr:col>
                    <xdr:colOff>66675</xdr:colOff>
                    <xdr:row>0</xdr:row>
                    <xdr:rowOff>38100</xdr:rowOff>
                  </from>
                  <to>
                    <xdr:col>26</xdr:col>
                    <xdr:colOff>66675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1000000}">
          <x14:formula1>
            <xm:f>ProjectList!$B$3:$B$593</xm:f>
          </x14:formula1>
          <xm:sqref>C15:C45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P60"/>
  <sheetViews>
    <sheetView zoomScaleNormal="100" workbookViewId="0">
      <selection activeCell="A18" sqref="A18"/>
    </sheetView>
  </sheetViews>
  <sheetFormatPr defaultColWidth="9.28515625" defaultRowHeight="12.75" x14ac:dyDescent="0.2"/>
  <cols>
    <col min="1" max="1" width="10.28515625" style="44" customWidth="1"/>
    <col min="2" max="2" width="36.28515625" style="44" customWidth="1"/>
    <col min="3" max="3" width="18.28515625" style="44" customWidth="1"/>
    <col min="4" max="4" width="35.28515625" style="44" customWidth="1"/>
    <col min="5" max="5" width="15.28515625" style="44" customWidth="1"/>
    <col min="6" max="6" width="7.28515625" style="44" customWidth="1"/>
    <col min="7" max="7" width="3.28515625" style="44" customWidth="1"/>
    <col min="8" max="8" width="9.28515625" style="44" customWidth="1"/>
    <col min="9" max="11" width="4.28515625" style="44" customWidth="1"/>
    <col min="12" max="12" width="5.28515625" style="44" hidden="1" customWidth="1"/>
    <col min="13" max="15" width="9.28515625" style="44" hidden="1" customWidth="1"/>
    <col min="16" max="16" width="4.28515625" style="44" hidden="1" customWidth="1"/>
    <col min="17" max="16384" width="9.28515625" style="44"/>
  </cols>
  <sheetData>
    <row r="1" spans="1:11" x14ac:dyDescent="0.2">
      <c r="A1" s="44" t="s">
        <v>237</v>
      </c>
    </row>
    <row r="2" spans="1:11" x14ac:dyDescent="0.2">
      <c r="B2" s="44" t="s">
        <v>238</v>
      </c>
    </row>
    <row r="3" spans="1:11" x14ac:dyDescent="0.2">
      <c r="B3" s="44" t="s">
        <v>239</v>
      </c>
    </row>
    <row r="4" spans="1:11" x14ac:dyDescent="0.2">
      <c r="B4" s="44" t="s">
        <v>240</v>
      </c>
    </row>
    <row r="5" spans="1:11" x14ac:dyDescent="0.2">
      <c r="B5" s="44" t="s">
        <v>241</v>
      </c>
    </row>
    <row r="6" spans="1:11" ht="2.25" customHeight="1" x14ac:dyDescent="0.2"/>
    <row r="7" spans="1:11" x14ac:dyDescent="0.2">
      <c r="B7" s="46" t="s">
        <v>242</v>
      </c>
      <c r="C7" s="44" t="s">
        <v>1049</v>
      </c>
    </row>
    <row r="8" spans="1:11" x14ac:dyDescent="0.2">
      <c r="C8" s="44" t="s">
        <v>1050</v>
      </c>
    </row>
    <row r="9" spans="1:11" x14ac:dyDescent="0.2">
      <c r="C9" s="44" t="s">
        <v>1051</v>
      </c>
    </row>
    <row r="10" spans="1:11" ht="2.25" customHeight="1" x14ac:dyDescent="0.2"/>
    <row r="11" spans="1:11" x14ac:dyDescent="0.2">
      <c r="A11" s="44" t="s">
        <v>302</v>
      </c>
    </row>
    <row r="12" spans="1:11" x14ac:dyDescent="0.2">
      <c r="B12" s="44" t="s">
        <v>1052</v>
      </c>
    </row>
    <row r="13" spans="1:11" x14ac:dyDescent="0.2">
      <c r="B13" s="44" t="s">
        <v>303</v>
      </c>
    </row>
    <row r="14" spans="1:11" x14ac:dyDescent="0.2">
      <c r="B14" s="44" t="s">
        <v>304</v>
      </c>
    </row>
    <row r="16" spans="1:11" x14ac:dyDescent="0.2">
      <c r="I16" s="45" t="s">
        <v>252</v>
      </c>
      <c r="J16" s="45"/>
      <c r="K16" s="45"/>
    </row>
    <row r="17" spans="1:16" ht="25.5" x14ac:dyDescent="0.2">
      <c r="A17" s="68" t="s">
        <v>243</v>
      </c>
      <c r="B17" s="69" t="s">
        <v>7</v>
      </c>
      <c r="C17" s="69" t="s">
        <v>220</v>
      </c>
      <c r="D17" s="70" t="s">
        <v>4</v>
      </c>
      <c r="E17" s="70" t="s">
        <v>3</v>
      </c>
      <c r="G17" s="71"/>
      <c r="I17" s="48">
        <v>3</v>
      </c>
      <c r="J17" s="48">
        <v>1</v>
      </c>
      <c r="K17" s="48">
        <v>2</v>
      </c>
      <c r="M17" s="49" t="s">
        <v>87</v>
      </c>
      <c r="N17" s="50" t="s">
        <v>274</v>
      </c>
      <c r="O17" s="49" t="s">
        <v>276</v>
      </c>
      <c r="P17" s="51" t="s">
        <v>275</v>
      </c>
    </row>
    <row r="18" spans="1:16" x14ac:dyDescent="0.2">
      <c r="A18" s="446" t="s">
        <v>273</v>
      </c>
      <c r="B18" s="446" t="s">
        <v>1359</v>
      </c>
      <c r="C18" s="446">
        <v>21003202</v>
      </c>
      <c r="D18" s="446" t="s">
        <v>1555</v>
      </c>
      <c r="E18" s="446" t="s">
        <v>1554</v>
      </c>
      <c r="H18" s="47" t="s">
        <v>245</v>
      </c>
      <c r="I18" s="67"/>
      <c r="J18" s="67"/>
      <c r="K18" s="34"/>
      <c r="L18" s="65">
        <v>8</v>
      </c>
      <c r="M18" s="66" t="s">
        <v>253</v>
      </c>
      <c r="N18" s="66" t="s">
        <v>277</v>
      </c>
      <c r="O18" s="66" t="b">
        <v>0</v>
      </c>
      <c r="P18" s="65">
        <v>18</v>
      </c>
    </row>
    <row r="19" spans="1:16" x14ac:dyDescent="0.2">
      <c r="H19" s="47" t="s">
        <v>246</v>
      </c>
      <c r="I19" s="34" t="s">
        <v>482</v>
      </c>
      <c r="J19" s="34"/>
      <c r="K19" s="34"/>
      <c r="L19" s="65">
        <v>9</v>
      </c>
      <c r="M19" s="66" t="s">
        <v>254</v>
      </c>
      <c r="N19" s="66" t="s">
        <v>278</v>
      </c>
      <c r="O19" s="66" t="b">
        <v>0</v>
      </c>
      <c r="P19" s="65">
        <v>19</v>
      </c>
    </row>
    <row r="20" spans="1:16" x14ac:dyDescent="0.2">
      <c r="D20" s="64"/>
      <c r="E20" s="64"/>
      <c r="F20" s="64"/>
      <c r="H20" s="47" t="s">
        <v>247</v>
      </c>
      <c r="I20" s="34"/>
      <c r="J20" s="34"/>
      <c r="K20" s="34"/>
      <c r="L20" s="65">
        <v>10</v>
      </c>
      <c r="M20" s="66" t="s">
        <v>255</v>
      </c>
      <c r="N20" s="66" t="s">
        <v>279</v>
      </c>
      <c r="O20" s="66" t="b">
        <v>0</v>
      </c>
      <c r="P20" s="65">
        <v>20</v>
      </c>
    </row>
    <row r="21" spans="1:16" x14ac:dyDescent="0.2">
      <c r="D21" s="64"/>
      <c r="E21" s="64"/>
      <c r="F21" s="64"/>
      <c r="H21" s="47" t="s">
        <v>248</v>
      </c>
      <c r="I21" s="34"/>
      <c r="J21" s="34"/>
      <c r="K21" s="34"/>
      <c r="L21" s="65">
        <v>11</v>
      </c>
      <c r="M21" s="66" t="s">
        <v>256</v>
      </c>
      <c r="N21" s="66" t="s">
        <v>280</v>
      </c>
      <c r="O21" s="66" t="b">
        <v>0</v>
      </c>
      <c r="P21" s="65">
        <v>21</v>
      </c>
    </row>
    <row r="22" spans="1:16" x14ac:dyDescent="0.2">
      <c r="D22" s="64"/>
      <c r="E22" s="64"/>
      <c r="F22" s="64"/>
      <c r="H22" s="47" t="s">
        <v>249</v>
      </c>
      <c r="I22" s="34"/>
      <c r="J22" s="34"/>
      <c r="K22" s="34"/>
      <c r="L22" s="65">
        <v>12</v>
      </c>
      <c r="M22" s="66" t="s">
        <v>257</v>
      </c>
      <c r="N22" s="66" t="s">
        <v>281</v>
      </c>
      <c r="O22" s="66" t="b">
        <v>0</v>
      </c>
      <c r="P22" s="65">
        <v>22</v>
      </c>
    </row>
    <row r="23" spans="1:16" x14ac:dyDescent="0.2">
      <c r="D23" s="64"/>
      <c r="E23" s="64"/>
      <c r="F23" s="64"/>
      <c r="H23" s="47" t="s">
        <v>250</v>
      </c>
      <c r="I23" s="34"/>
      <c r="J23" s="34"/>
      <c r="K23" s="34"/>
      <c r="L23" s="65">
        <v>13</v>
      </c>
      <c r="M23" s="66" t="s">
        <v>258</v>
      </c>
      <c r="N23" s="66" t="s">
        <v>282</v>
      </c>
      <c r="O23" s="66" t="b">
        <v>0</v>
      </c>
      <c r="P23" s="65">
        <v>23</v>
      </c>
    </row>
    <row r="24" spans="1:16" x14ac:dyDescent="0.2">
      <c r="D24" s="64"/>
      <c r="E24" s="64"/>
      <c r="F24" s="64"/>
      <c r="H24" s="47" t="s">
        <v>251</v>
      </c>
      <c r="I24" s="34"/>
      <c r="J24" s="34"/>
      <c r="K24" s="34"/>
      <c r="L24" s="65">
        <v>14</v>
      </c>
      <c r="M24" s="66" t="s">
        <v>259</v>
      </c>
      <c r="N24" s="66" t="s">
        <v>283</v>
      </c>
      <c r="O24" s="66" t="b">
        <v>0</v>
      </c>
      <c r="P24" s="65">
        <v>24</v>
      </c>
    </row>
    <row r="25" spans="1:16" x14ac:dyDescent="0.2">
      <c r="D25" s="64"/>
      <c r="E25" s="64"/>
      <c r="F25" s="64"/>
      <c r="H25" s="47" t="s">
        <v>245</v>
      </c>
      <c r="I25" s="34"/>
      <c r="J25" s="34" t="s">
        <v>482</v>
      </c>
      <c r="K25" s="67"/>
      <c r="L25" s="65">
        <v>15</v>
      </c>
      <c r="M25" s="66" t="s">
        <v>260</v>
      </c>
      <c r="N25" s="66" t="s">
        <v>284</v>
      </c>
      <c r="O25" s="66" t="b">
        <v>0</v>
      </c>
      <c r="P25" s="65">
        <v>25</v>
      </c>
    </row>
    <row r="26" spans="1:16" x14ac:dyDescent="0.2">
      <c r="L26" s="65">
        <v>16</v>
      </c>
      <c r="M26" s="66" t="s">
        <v>261</v>
      </c>
      <c r="N26" s="66" t="s">
        <v>285</v>
      </c>
      <c r="O26" s="66" t="b">
        <v>0</v>
      </c>
      <c r="P26" s="65">
        <v>26</v>
      </c>
    </row>
    <row r="27" spans="1:16" x14ac:dyDescent="0.2">
      <c r="A27" s="44" t="s">
        <v>244</v>
      </c>
      <c r="L27" s="65">
        <v>17</v>
      </c>
      <c r="M27" s="66" t="s">
        <v>262</v>
      </c>
      <c r="N27" s="66" t="s">
        <v>286</v>
      </c>
      <c r="O27" s="66" t="b">
        <v>0</v>
      </c>
      <c r="P27" s="65">
        <v>27</v>
      </c>
    </row>
    <row r="28" spans="1:16" x14ac:dyDescent="0.2">
      <c r="L28" s="65">
        <v>18</v>
      </c>
      <c r="M28" s="66" t="s">
        <v>263</v>
      </c>
      <c r="N28" s="66" t="s">
        <v>287</v>
      </c>
      <c r="O28" s="66" t="b">
        <v>0</v>
      </c>
      <c r="P28" s="65">
        <v>28</v>
      </c>
    </row>
    <row r="29" spans="1:16" x14ac:dyDescent="0.2">
      <c r="L29" s="65">
        <v>19</v>
      </c>
      <c r="M29" s="66" t="s">
        <v>264</v>
      </c>
      <c r="N29" s="66" t="s">
        <v>288</v>
      </c>
      <c r="O29" s="66" t="b">
        <v>1</v>
      </c>
      <c r="P29" s="65">
        <v>29</v>
      </c>
    </row>
    <row r="30" spans="1:16" x14ac:dyDescent="0.2">
      <c r="L30" s="65">
        <v>20</v>
      </c>
      <c r="M30" s="66" t="s">
        <v>265</v>
      </c>
      <c r="N30" s="66" t="s">
        <v>289</v>
      </c>
      <c r="O30" s="66" t="b">
        <v>0</v>
      </c>
      <c r="P30" s="65">
        <v>30</v>
      </c>
    </row>
    <row r="31" spans="1:16" x14ac:dyDescent="0.2">
      <c r="L31" s="65">
        <v>21</v>
      </c>
      <c r="M31" s="66" t="s">
        <v>266</v>
      </c>
      <c r="N31" s="66" t="s">
        <v>290</v>
      </c>
      <c r="O31" s="66" t="b">
        <v>0</v>
      </c>
      <c r="P31" s="65">
        <v>31</v>
      </c>
    </row>
    <row r="32" spans="1:16" x14ac:dyDescent="0.2">
      <c r="L32" s="65">
        <v>22</v>
      </c>
      <c r="M32" s="66" t="s">
        <v>267</v>
      </c>
      <c r="N32" s="66" t="s">
        <v>291</v>
      </c>
      <c r="O32" s="66" t="b">
        <v>0</v>
      </c>
      <c r="P32" s="65">
        <v>32</v>
      </c>
    </row>
    <row r="33" spans="12:16" x14ac:dyDescent="0.2">
      <c r="L33" s="65">
        <v>23</v>
      </c>
      <c r="M33" s="66" t="s">
        <v>268</v>
      </c>
      <c r="N33" s="66" t="s">
        <v>292</v>
      </c>
      <c r="O33" s="66" t="b">
        <v>0</v>
      </c>
      <c r="P33" s="65">
        <v>33</v>
      </c>
    </row>
    <row r="34" spans="12:16" x14ac:dyDescent="0.2">
      <c r="L34" s="65">
        <v>24</v>
      </c>
      <c r="M34" s="66" t="s">
        <v>269</v>
      </c>
      <c r="N34" s="66" t="s">
        <v>293</v>
      </c>
      <c r="O34" s="66" t="b">
        <v>0</v>
      </c>
      <c r="P34" s="65">
        <v>34</v>
      </c>
    </row>
    <row r="35" spans="12:16" x14ac:dyDescent="0.2">
      <c r="L35" s="65">
        <v>25</v>
      </c>
      <c r="M35" s="66" t="s">
        <v>270</v>
      </c>
      <c r="N35" s="66" t="s">
        <v>294</v>
      </c>
      <c r="O35" s="66" t="b">
        <v>0</v>
      </c>
      <c r="P35" s="65">
        <v>35</v>
      </c>
    </row>
    <row r="36" spans="12:16" x14ac:dyDescent="0.2">
      <c r="L36" s="65">
        <v>26</v>
      </c>
      <c r="M36" s="66" t="s">
        <v>271</v>
      </c>
      <c r="N36" s="66" t="s">
        <v>295</v>
      </c>
      <c r="O36" s="66" t="b">
        <v>0</v>
      </c>
      <c r="P36" s="65">
        <v>36</v>
      </c>
    </row>
    <row r="37" spans="12:16" x14ac:dyDescent="0.2">
      <c r="L37" s="65">
        <v>28</v>
      </c>
      <c r="M37" s="66" t="s">
        <v>272</v>
      </c>
      <c r="N37" s="66" t="s">
        <v>296</v>
      </c>
      <c r="O37" s="66" t="b">
        <v>0</v>
      </c>
      <c r="P37" s="65">
        <v>37</v>
      </c>
    </row>
    <row r="38" spans="12:16" x14ac:dyDescent="0.2">
      <c r="L38" s="65">
        <v>29</v>
      </c>
      <c r="M38" s="66" t="s">
        <v>273</v>
      </c>
      <c r="N38" s="66" t="s">
        <v>297</v>
      </c>
      <c r="O38" s="66" t="b">
        <v>0</v>
      </c>
      <c r="P38" s="65">
        <v>38</v>
      </c>
    </row>
    <row r="60" spans="1:5" hidden="1" x14ac:dyDescent="0.2">
      <c r="A60" s="34" t="str">
        <f>A18</f>
        <v>M1</v>
      </c>
      <c r="B60" s="34" t="str">
        <f t="shared" ref="B60:E60" si="0">B18</f>
        <v>Meritor-Navistar Box Truck CH625176</v>
      </c>
      <c r="C60" s="34">
        <f t="shared" si="0"/>
        <v>21003202</v>
      </c>
      <c r="D60" s="34" t="str">
        <f t="shared" si="0"/>
        <v>Remove drive shaft and support for towing</v>
      </c>
      <c r="E60" s="34" t="str">
        <f t="shared" si="0"/>
        <v>20210319A MPN</v>
      </c>
    </row>
  </sheetData>
  <sheetProtection sheet="1" objects="1" scenarios="1"/>
  <conditionalFormatting sqref="A60:E60">
    <cfRule type="cellIs" dxfId="2992" priority="657" operator="equal">
      <formula>""</formula>
    </cfRule>
  </conditionalFormatting>
  <conditionalFormatting sqref="E18">
    <cfRule type="expression" dxfId="2991" priority="19">
      <formula>$H18="Complete"</formula>
    </cfRule>
  </conditionalFormatting>
  <conditionalFormatting sqref="A18 C18">
    <cfRule type="expression" dxfId="2990" priority="2">
      <formula>$H18="Complete"</formula>
    </cfRule>
  </conditionalFormatting>
  <conditionalFormatting sqref="D18">
    <cfRule type="expression" dxfId="2989" priority="1">
      <formula>$H18="Complete"</formula>
    </cfRule>
  </conditionalFormatting>
  <dataValidations xWindow="633" yWindow="451" count="4">
    <dataValidation allowBlank="1" showInputMessage="1" showErrorMessage="1" promptTitle="Enter Your Priority:" prompt="Enter priority of your respective projects (j1, j2, for 2 projects, for example)" sqref="A60:E60" xr:uid="{00000000-0002-0000-0200-000000000000}"/>
    <dataValidation allowBlank="1" showErrorMessage="1" promptTitle="Enter Work Request Number:" prompt="Enter work order number:_x000a_yyyymmddA FML_x000a__x000a_yyyy = year       (i.e. 2019)_x000a_mm = month   (from 01 to 12)_x000a_dd = day           (from 01 to 31)_x000a__x000a_A = 1st WO written that date by requestor_x000a_FML = first, middle, last initials of requestor" sqref="E18" xr:uid="{00000000-0002-0000-0200-000002000000}"/>
    <dataValidation allowBlank="1" showErrorMessage="1" promptTitle="Charge Number:" prompt="Enter the charge number for the work to be performed" sqref="C18:D18" xr:uid="{00000000-0002-0000-0200-000003000000}"/>
    <dataValidation allowBlank="1" showErrorMessage="1" promptTitle="Enter Your Priority:" prompt="Enter priority of your respective projects (j1, j2, for 2 projects, for example)" sqref="A18" xr:uid="{00000000-0002-0000-0200-000004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75" r:id="rId4" name="Check Box 7">
              <controlPr defaultSize="0" autoFill="0" autoLine="0" autoPict="0">
                <anchor moveWithCells="1">
                  <from>
                    <xdr:col>8</xdr:col>
                    <xdr:colOff>38100</xdr:colOff>
                    <xdr:row>17</xdr:row>
                    <xdr:rowOff>142875</xdr:rowOff>
                  </from>
                  <to>
                    <xdr:col>9</xdr:col>
                    <xdr:colOff>38100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7" r:id="rId5" name="Check Box 9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142875</xdr:rowOff>
                  </from>
                  <to>
                    <xdr:col>9</xdr:col>
                    <xdr:colOff>304800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8" r:id="rId6" name="Check Box 10">
              <controlPr defaultSize="0" autoFill="0" autoLine="0" autoPict="0">
                <anchor moveWithCells="1">
                  <from>
                    <xdr:col>10</xdr:col>
                    <xdr:colOff>38100</xdr:colOff>
                    <xdr:row>17</xdr:row>
                    <xdr:rowOff>142875</xdr:rowOff>
                  </from>
                  <to>
                    <xdr:col>16</xdr:col>
                    <xdr:colOff>38100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9" r:id="rId7" name="Check Box 11">
              <controlPr defaultSize="0" autoFill="0" autoLine="0" autoPict="0">
                <anchor moveWithCells="1">
                  <from>
                    <xdr:col>8</xdr:col>
                    <xdr:colOff>38100</xdr:colOff>
                    <xdr:row>18</xdr:row>
                    <xdr:rowOff>142875</xdr:rowOff>
                  </from>
                  <to>
                    <xdr:col>9</xdr:col>
                    <xdr:colOff>38100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0" r:id="rId8" name="Check Box 12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142875</xdr:rowOff>
                  </from>
                  <to>
                    <xdr:col>9</xdr:col>
                    <xdr:colOff>304800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1" r:id="rId9" name="Check Box 13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142875</xdr:rowOff>
                  </from>
                  <to>
                    <xdr:col>16</xdr:col>
                    <xdr:colOff>38100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2" r:id="rId10" name="Check Box 14">
              <controlPr defaultSize="0" autoFill="0" autoLine="0" autoPict="0">
                <anchor moveWithCells="1">
                  <from>
                    <xdr:col>8</xdr:col>
                    <xdr:colOff>38100</xdr:colOff>
                    <xdr:row>19</xdr:row>
                    <xdr:rowOff>142875</xdr:rowOff>
                  </from>
                  <to>
                    <xdr:col>9</xdr:col>
                    <xdr:colOff>38100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3" r:id="rId11" name="Check Box 15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142875</xdr:rowOff>
                  </from>
                  <to>
                    <xdr:col>9</xdr:col>
                    <xdr:colOff>304800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4" r:id="rId12" name="Check Box 16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142875</xdr:rowOff>
                  </from>
                  <to>
                    <xdr:col>16</xdr:col>
                    <xdr:colOff>38100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8" r:id="rId13" name="Check Box 20">
              <controlPr defaultSize="0" autoFill="0" autoLine="0" autoPict="0">
                <anchor moveWithCells="1">
                  <from>
                    <xdr:col>8</xdr:col>
                    <xdr:colOff>38100</xdr:colOff>
                    <xdr:row>21</xdr:row>
                    <xdr:rowOff>142875</xdr:rowOff>
                  </from>
                  <to>
                    <xdr:col>9</xdr:col>
                    <xdr:colOff>38100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9" r:id="rId14" name="Check Box 21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142875</xdr:rowOff>
                  </from>
                  <to>
                    <xdr:col>9</xdr:col>
                    <xdr:colOff>304800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0" r:id="rId15" name="Check Box 22">
              <controlPr defaultSize="0" autoFill="0" autoLine="0" autoPict="0">
                <anchor moveWithCells="1">
                  <from>
                    <xdr:col>10</xdr:col>
                    <xdr:colOff>38100</xdr:colOff>
                    <xdr:row>21</xdr:row>
                    <xdr:rowOff>142875</xdr:rowOff>
                  </from>
                  <to>
                    <xdr:col>16</xdr:col>
                    <xdr:colOff>38100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1" r:id="rId16" name="Check Box 23">
              <controlPr defaultSize="0" autoFill="0" autoLine="0" autoPict="0">
                <anchor moveWithCells="1">
                  <from>
                    <xdr:col>8</xdr:col>
                    <xdr:colOff>38100</xdr:colOff>
                    <xdr:row>22</xdr:row>
                    <xdr:rowOff>142875</xdr:rowOff>
                  </from>
                  <to>
                    <xdr:col>9</xdr:col>
                    <xdr:colOff>38100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2" r:id="rId17" name="Check Box 24">
              <controlPr defaultSize="0" autoFill="0" autoLine="0" autoPict="0">
                <anchor moveWithCells="1">
                  <from>
                    <xdr:col>9</xdr:col>
                    <xdr:colOff>38100</xdr:colOff>
                    <xdr:row>22</xdr:row>
                    <xdr:rowOff>142875</xdr:rowOff>
                  </from>
                  <to>
                    <xdr:col>9</xdr:col>
                    <xdr:colOff>304800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3" r:id="rId18" name="Check Box 25">
              <controlPr defaultSize="0" autoFill="0" autoLine="0" autoPict="0">
                <anchor moveWithCells="1">
                  <from>
                    <xdr:col>10</xdr:col>
                    <xdr:colOff>38100</xdr:colOff>
                    <xdr:row>22</xdr:row>
                    <xdr:rowOff>142875</xdr:rowOff>
                  </from>
                  <to>
                    <xdr:col>16</xdr:col>
                    <xdr:colOff>38100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4" r:id="rId19" name="Check Box 26">
              <controlPr defaultSize="0" autoFill="0" autoLine="0" autoPict="0">
                <anchor moveWithCells="1">
                  <from>
                    <xdr:col>8</xdr:col>
                    <xdr:colOff>38100</xdr:colOff>
                    <xdr:row>23</xdr:row>
                    <xdr:rowOff>142875</xdr:rowOff>
                  </from>
                  <to>
                    <xdr:col>9</xdr:col>
                    <xdr:colOff>66675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8" r:id="rId20" name="Check Box 30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142875</xdr:rowOff>
                  </from>
                  <to>
                    <xdr:col>10</xdr:col>
                    <xdr:colOff>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9" r:id="rId21" name="Check Box 3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304800</xdr:rowOff>
                  </from>
                  <to>
                    <xdr:col>16</xdr:col>
                    <xdr:colOff>38100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1" r:id="rId22" name="Button 33">
              <controlPr defaultSize="0" print="0" autoFill="0" autoPict="0" macro="[0]!EnterWO">
                <anchor moveWithCells="1" sizeWithCells="1">
                  <from>
                    <xdr:col>3</xdr:col>
                    <xdr:colOff>257175</xdr:colOff>
                    <xdr:row>19</xdr:row>
                    <xdr:rowOff>142875</xdr:rowOff>
                  </from>
                  <to>
                    <xdr:col>5</xdr:col>
                    <xdr:colOff>257175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2" r:id="rId23" name="Check Box 34">
              <controlPr defaultSize="0" autoFill="0" autoLine="0" autoPict="0">
                <anchor moveWithCells="1">
                  <from>
                    <xdr:col>8</xdr:col>
                    <xdr:colOff>38100</xdr:colOff>
                    <xdr:row>20</xdr:row>
                    <xdr:rowOff>142875</xdr:rowOff>
                  </from>
                  <to>
                    <xdr:col>9</xdr:col>
                    <xdr:colOff>38100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3" r:id="rId24" name="Check Box 35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142875</xdr:rowOff>
                  </from>
                  <to>
                    <xdr:col>10</xdr:col>
                    <xdr:colOff>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4" r:id="rId25" name="Check Box 36">
              <controlPr defaultSize="0" autoFill="0" autoLine="0" autoPict="0">
                <anchor moveWithCells="1">
                  <from>
                    <xdr:col>10</xdr:col>
                    <xdr:colOff>38100</xdr:colOff>
                    <xdr:row>20</xdr:row>
                    <xdr:rowOff>142875</xdr:rowOff>
                  </from>
                  <to>
                    <xdr:col>16</xdr:col>
                    <xdr:colOff>38100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633" yWindow="451" count="1">
        <x14:dataValidation type="list" allowBlank="1" showErrorMessage="1" promptTitle="Enter Project from dropdown list" prompt="Project names for drop-down list can be added in &quot;ProjectList&quot; tab (must be inserted in alphabetical order)" xr:uid="{00000000-0002-0000-0200-000005000000}">
          <x14:formula1>
            <xm:f>ProjectList!$B$3:$B$594</xm:f>
          </x14:formula1>
          <xm:sqref>B18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X88"/>
  <sheetViews>
    <sheetView tabSelected="1"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5" width="12.7109375" customWidth="1"/>
    <col min="6" max="7" width="9.28515625" customWidth="1"/>
    <col min="8" max="8" width="11.28515625" customWidth="1"/>
    <col min="9" max="9" width="14.7109375" customWidth="1"/>
    <col min="10" max="10" width="6.28515625" customWidth="1"/>
    <col min="11" max="11" width="15.28515625" bestFit="1" customWidth="1"/>
    <col min="12" max="12" width="14.28515625" customWidth="1"/>
    <col min="13" max="13" width="9.7109375" customWidth="1"/>
    <col min="16" max="16" width="9.28515625" customWidth="1"/>
    <col min="17" max="17" width="14.28515625" hidden="1" customWidth="1"/>
    <col min="18" max="18" width="9.28515625" hidden="1" customWidth="1"/>
    <col min="19" max="19" width="46.7109375" hidden="1" customWidth="1"/>
    <col min="20" max="20" width="39.28515625" hidden="1" customWidth="1"/>
    <col min="21" max="21" width="10.28515625" style="413" hidden="1" customWidth="1"/>
    <col min="22" max="22" width="38.28515625" hidden="1" customWidth="1"/>
    <col min="23" max="23" width="11.7109375" hidden="1" customWidth="1"/>
    <col min="24" max="24" width="9.28515625" hidden="1" customWidth="1"/>
    <col min="25" max="25" width="9.28515625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'Priorities &amp; Summary'!F3</f>
        <v>44270</v>
      </c>
      <c r="C2" s="172" t="s">
        <v>12</v>
      </c>
      <c r="D2" s="173"/>
      <c r="E2" s="171"/>
      <c r="F2" s="171"/>
      <c r="G2" s="171" t="s">
        <v>1</v>
      </c>
      <c r="H2" s="174" t="s">
        <v>672</v>
      </c>
      <c r="I2" s="175" t="str">
        <f>_xlfn.XLOOKUP(H2,Table2[Coordinator],Table2[Email],,0)</f>
        <v>Andrew.Karsten@navistar.com</v>
      </c>
      <c r="J2" s="176"/>
      <c r="K2" s="177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06"/>
      <c r="J3" s="507"/>
      <c r="K3" s="177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178" t="s">
        <v>187</v>
      </c>
      <c r="I4" s="266" t="s">
        <v>1263</v>
      </c>
      <c r="J4" s="390" t="s">
        <v>84</v>
      </c>
      <c r="K4" s="386" t="s">
        <v>85</v>
      </c>
      <c r="L4" s="282"/>
      <c r="M4" s="282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 t="s">
        <v>1258</v>
      </c>
      <c r="B5" s="179" t="s">
        <v>1242</v>
      </c>
      <c r="C5" s="147"/>
      <c r="D5" s="147"/>
      <c r="E5" s="363" t="s">
        <v>1062</v>
      </c>
      <c r="F5" s="147"/>
      <c r="G5" s="147">
        <v>331</v>
      </c>
      <c r="H5" s="408"/>
      <c r="I5" s="411" t="str">
        <f>IF(E5="","",_xlfn.XLOOKUP(S5,Table1[IDTrain],Table1[Approved],"Needs Trained",0,1))</f>
        <v>Signed off</v>
      </c>
      <c r="J5" s="391"/>
      <c r="K5" s="387" t="s">
        <v>721</v>
      </c>
      <c r="L5" s="284"/>
      <c r="M5" s="284"/>
      <c r="N5" s="177"/>
      <c r="R5" s="424"/>
      <c r="S5" s="418" t="str">
        <f>IF(E5="","",_xlfn.CONCAT(B5,E5))</f>
        <v>E39 LT, White, Field Test (ML310525)Casteel</v>
      </c>
      <c r="T5" s="418" t="str">
        <f>IF(S5="","",I2)</f>
        <v>Andrew.Karsten@navistar.com</v>
      </c>
      <c r="U5" s="419">
        <f>B2</f>
        <v>44270</v>
      </c>
      <c r="V5" s="418" t="str">
        <f>IF(E5="","",B5)</f>
        <v>E39 LT, White, Field Test (ML310525)</v>
      </c>
      <c r="W5" s="425" t="str">
        <f>IF(E5="","",E5)</f>
        <v>Casteel</v>
      </c>
    </row>
    <row r="6" spans="1:23" s="170" customFormat="1" ht="12.75" customHeight="1" x14ac:dyDescent="0.2">
      <c r="A6" s="268" t="s">
        <v>1284</v>
      </c>
      <c r="B6" s="179" t="s">
        <v>979</v>
      </c>
      <c r="C6" s="147"/>
      <c r="D6" s="147"/>
      <c r="E6" s="363" t="s">
        <v>225</v>
      </c>
      <c r="F6" s="147"/>
      <c r="G6" s="147"/>
      <c r="H6" s="408"/>
      <c r="I6" s="411" t="str">
        <f>IF(E6="","",_xlfn.XLOOKUP(S6,Table1[IDTrain],Table1[Approved],"Needs Trained",0,1))</f>
        <v>Signed off</v>
      </c>
      <c r="J6" s="391"/>
      <c r="K6" s="387" t="s">
        <v>1061</v>
      </c>
      <c r="L6" s="285"/>
      <c r="M6" s="285"/>
      <c r="N6" s="177"/>
      <c r="R6" s="424"/>
      <c r="S6" s="418" t="str">
        <f t="shared" ref="S6:S31" si="0">IF(E6="","",_xlfn.CONCAT(B6,E6))</f>
        <v>E39 HV, White, Field Test (MN408566)Did Not Run</v>
      </c>
      <c r="T6" s="418" t="str">
        <f>IF(S6="","",I2)</f>
        <v>Andrew.Karsten@navistar.com</v>
      </c>
      <c r="U6" s="419">
        <f>U5</f>
        <v>44270</v>
      </c>
      <c r="V6" s="418" t="str">
        <f t="shared" ref="V6:V31" si="1">IF(E6="","",B6)</f>
        <v>E39 HV, White, Field Test (MN408566)</v>
      </c>
      <c r="W6" s="425" t="str">
        <f t="shared" ref="W6:W31" si="2">IF(E6="","",E6)</f>
        <v>Did Not Run</v>
      </c>
    </row>
    <row r="7" spans="1:23" s="170" customFormat="1" ht="12.75" customHeight="1" x14ac:dyDescent="0.2">
      <c r="A7" s="268" t="s">
        <v>1261</v>
      </c>
      <c r="B7" s="179" t="s">
        <v>1082</v>
      </c>
      <c r="C7" s="147"/>
      <c r="D7" s="147"/>
      <c r="E7" s="363" t="s">
        <v>145</v>
      </c>
      <c r="F7" s="147"/>
      <c r="G7" s="147">
        <v>264</v>
      </c>
      <c r="H7" s="408"/>
      <c r="I7" s="411" t="str">
        <f>IF(E7="","",_xlfn.XLOOKUP(S7,Table1[IDTrain],Table1[Approved],"Needs Trained",0,1))</f>
        <v>Signed off</v>
      </c>
      <c r="J7" s="391"/>
      <c r="K7" s="387" t="s">
        <v>1186</v>
      </c>
      <c r="L7" s="285"/>
      <c r="M7" s="285"/>
      <c r="N7" s="177"/>
      <c r="R7" s="424"/>
      <c r="S7" s="418" t="str">
        <f t="shared" si="0"/>
        <v>E39 HV, White, Field Test (ML306105)Boone</v>
      </c>
      <c r="T7" s="418" t="str">
        <f>IF(S7="","",I2)</f>
        <v>Andrew.Karsten@navistar.com</v>
      </c>
      <c r="U7" s="419">
        <f t="shared" ref="U7:U31" si="3">U6</f>
        <v>44270</v>
      </c>
      <c r="V7" s="418" t="str">
        <f t="shared" si="1"/>
        <v>E39 HV, White, Field Test (ML306105)</v>
      </c>
      <c r="W7" s="425" t="str">
        <f t="shared" si="2"/>
        <v>Boone</v>
      </c>
    </row>
    <row r="8" spans="1:23" s="170" customFormat="1" ht="12.75" customHeight="1" x14ac:dyDescent="0.2">
      <c r="A8" s="268" t="s">
        <v>1323</v>
      </c>
      <c r="B8" s="179" t="s">
        <v>1237</v>
      </c>
      <c r="C8" s="147"/>
      <c r="D8" s="147"/>
      <c r="E8" s="363" t="s">
        <v>1197</v>
      </c>
      <c r="F8" s="147"/>
      <c r="G8" s="147">
        <v>116</v>
      </c>
      <c r="H8" s="408"/>
      <c r="I8" s="411" t="str">
        <f>IF(E8="","",_xlfn.XLOOKUP(S8,Table1[IDTrain],Table1[Approved],"Needs Trained",0,1))</f>
        <v>Signed off</v>
      </c>
      <c r="J8" s="391"/>
      <c r="K8" s="387" t="s">
        <v>1187</v>
      </c>
      <c r="L8" s="368"/>
      <c r="M8" s="285"/>
      <c r="N8" s="177"/>
      <c r="R8" s="424"/>
      <c r="S8" s="418" t="str">
        <f t="shared" si="0"/>
        <v>E36 MV, Green, ML652577, Field TestKlug</v>
      </c>
      <c r="T8" s="418" t="str">
        <f>IF(S8="","",I2)</f>
        <v>Andrew.Karsten@navistar.com</v>
      </c>
      <c r="U8" s="419">
        <f t="shared" si="3"/>
        <v>44270</v>
      </c>
      <c r="V8" s="418" t="str">
        <f t="shared" si="1"/>
        <v>E36 MV, Green, ML652577, Field Test</v>
      </c>
      <c r="W8" s="425" t="str">
        <f t="shared" si="2"/>
        <v>Klug</v>
      </c>
    </row>
    <row r="9" spans="1:23" s="170" customFormat="1" ht="12.75" customHeight="1" x14ac:dyDescent="0.2">
      <c r="A9" s="268" t="s">
        <v>1260</v>
      </c>
      <c r="B9" s="179" t="s">
        <v>1132</v>
      </c>
      <c r="C9" s="147"/>
      <c r="D9" s="147"/>
      <c r="E9" s="363" t="s">
        <v>929</v>
      </c>
      <c r="F9" s="147"/>
      <c r="G9" s="147">
        <v>116</v>
      </c>
      <c r="H9" s="408"/>
      <c r="I9" s="411" t="str">
        <f>IF(E9="","",_xlfn.XLOOKUP(S9,Table1[IDTrain],Table1[Approved],"Needs Trained",0,1))</f>
        <v>Signed off</v>
      </c>
      <c r="J9" s="391"/>
      <c r="K9" s="387" t="s">
        <v>1216</v>
      </c>
      <c r="L9" s="285"/>
      <c r="M9" s="285"/>
      <c r="N9" s="177"/>
      <c r="R9" s="424"/>
      <c r="S9" s="418" t="str">
        <f t="shared" si="0"/>
        <v>E36 MV, Green/White, ML652524, Field TestWestervelt</v>
      </c>
      <c r="T9" s="418" t="str">
        <f>IF(S9="","",I2)</f>
        <v>Andrew.Karsten@navistar.com</v>
      </c>
      <c r="U9" s="419">
        <f t="shared" si="3"/>
        <v>44270</v>
      </c>
      <c r="V9" s="418" t="str">
        <f t="shared" si="1"/>
        <v>E36 MV, Green/White, ML652524, Field Test</v>
      </c>
      <c r="W9" s="425" t="str">
        <f t="shared" si="2"/>
        <v>Westervelt</v>
      </c>
    </row>
    <row r="10" spans="1:23" s="170" customFormat="1" ht="12.75" customHeight="1" x14ac:dyDescent="0.2">
      <c r="A10" s="268" t="s">
        <v>1259</v>
      </c>
      <c r="B10" s="179" t="s">
        <v>1126</v>
      </c>
      <c r="C10" s="147"/>
      <c r="D10" s="147"/>
      <c r="E10" s="363" t="s">
        <v>1217</v>
      </c>
      <c r="F10" s="147"/>
      <c r="G10" s="147">
        <v>115</v>
      </c>
      <c r="H10" s="408"/>
      <c r="I10" s="411" t="str">
        <f>IF(E10="","",_xlfn.XLOOKUP(S10,Table1[IDTrain],Table1[Approved],"Needs Trained",0,1))</f>
        <v>Signed off</v>
      </c>
      <c r="J10" s="391"/>
      <c r="K10" s="387" t="s">
        <v>1477</v>
      </c>
      <c r="L10" s="285"/>
      <c r="M10" s="285"/>
      <c r="N10" s="177"/>
      <c r="R10" s="424"/>
      <c r="S10" s="418" t="str">
        <f t="shared" si="0"/>
        <v>E36 MV, Green, ML652257, Field TestSmith</v>
      </c>
      <c r="T10" s="418" t="str">
        <f>IF(S10="","",I2)</f>
        <v>Andrew.Karsten@navistar.com</v>
      </c>
      <c r="U10" s="419">
        <f t="shared" si="3"/>
        <v>44270</v>
      </c>
      <c r="V10" s="418" t="str">
        <f t="shared" si="1"/>
        <v>E36 MV, Green, ML652257, Field Test</v>
      </c>
      <c r="W10" s="425" t="str">
        <f t="shared" si="2"/>
        <v>Smith</v>
      </c>
    </row>
    <row r="11" spans="1:23" s="170" customFormat="1" ht="12.75" customHeight="1" x14ac:dyDescent="0.2">
      <c r="A11" s="268" t="s">
        <v>298</v>
      </c>
      <c r="B11" s="179" t="s">
        <v>298</v>
      </c>
      <c r="C11" s="147"/>
      <c r="D11" s="147"/>
      <c r="E11" s="147"/>
      <c r="F11" s="147"/>
      <c r="G11" s="147"/>
      <c r="H11" s="180"/>
      <c r="I11" s="411" t="str">
        <f>IF(E11="","",_xlfn.XLOOKUP(S11,Table1[IDTrain],Table1[Approved],"Needs Trained",0,1))</f>
        <v/>
      </c>
      <c r="J11" s="391"/>
      <c r="K11" s="387" t="s">
        <v>298</v>
      </c>
      <c r="L11" s="285"/>
      <c r="M11" s="285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44270</v>
      </c>
      <c r="V11" s="418" t="str">
        <f t="shared" si="1"/>
        <v/>
      </c>
      <c r="W11" s="425" t="str">
        <f t="shared" si="2"/>
        <v/>
      </c>
    </row>
    <row r="12" spans="1:23" s="170" customFormat="1" ht="12.75" customHeight="1" thickBot="1" x14ac:dyDescent="0.25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411" t="str">
        <f>IF(E12="","",_xlfn.XLOOKUP(S12,Table1[IDTrain],Table1[Approved],"Needs Trained",0,1))</f>
        <v/>
      </c>
      <c r="J12" s="391"/>
      <c r="K12" s="387" t="s">
        <v>298</v>
      </c>
      <c r="L12" s="285"/>
      <c r="M12" s="285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44270</v>
      </c>
      <c r="V12" s="418" t="str">
        <f t="shared" si="1"/>
        <v/>
      </c>
      <c r="W12" s="425" t="str">
        <f t="shared" si="2"/>
        <v/>
      </c>
    </row>
    <row r="13" spans="1:23" s="170" customFormat="1" ht="38.25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411"/>
      <c r="J13" s="392"/>
      <c r="K13" s="387" t="s">
        <v>298</v>
      </c>
      <c r="L13" s="285"/>
      <c r="M13" s="285"/>
      <c r="N13" s="177"/>
      <c r="R13" s="424"/>
      <c r="S13" s="418"/>
      <c r="T13" s="418"/>
      <c r="U13" s="419">
        <f t="shared" si="3"/>
        <v>44270</v>
      </c>
      <c r="V13" s="418"/>
      <c r="W13" s="425"/>
    </row>
    <row r="14" spans="1:23" s="182" customFormat="1" ht="12.75" customHeight="1" x14ac:dyDescent="0.2">
      <c r="A14" s="274"/>
      <c r="B14" s="183" t="s">
        <v>298</v>
      </c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/>
      </c>
      <c r="E14" s="147"/>
      <c r="F14" s="147"/>
      <c r="G14" s="147"/>
      <c r="H14" s="180"/>
      <c r="I14" s="411" t="str">
        <f>IF(E14="","",_xlfn.XLOOKUP(S14,Table1[IDTrain],Table1[Approved],"Needs Trained",0,1))</f>
        <v/>
      </c>
      <c r="J14" s="391"/>
      <c r="K14" s="387" t="s">
        <v>298</v>
      </c>
      <c r="L14" s="181"/>
      <c r="M14" s="181"/>
      <c r="N14" s="181"/>
      <c r="R14" s="424"/>
      <c r="S14" s="418" t="str">
        <f t="shared" si="0"/>
        <v/>
      </c>
      <c r="T14" s="418" t="str">
        <f>IF(S14="","",I2)</f>
        <v/>
      </c>
      <c r="U14" s="419">
        <f t="shared" si="3"/>
        <v>44270</v>
      </c>
      <c r="V14" s="418" t="str">
        <f t="shared" si="1"/>
        <v/>
      </c>
      <c r="W14" s="425" t="str">
        <f t="shared" si="2"/>
        <v/>
      </c>
    </row>
    <row r="15" spans="1:23" s="170" customFormat="1" ht="12.75" customHeight="1" x14ac:dyDescent="0.2">
      <c r="A15" s="274"/>
      <c r="B15" s="183" t="s">
        <v>298</v>
      </c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411" t="str">
        <f>IF(E15="","",_xlfn.XLOOKUP(S15,Table1[IDTrain],Table1[Approved],"Needs Trained",0,1))</f>
        <v/>
      </c>
      <c r="J15" s="391"/>
      <c r="K15" s="387" t="s">
        <v>298</v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44270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274"/>
      <c r="B16" s="183" t="s">
        <v>298</v>
      </c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411" t="str">
        <f>IF(E16="","",_xlfn.XLOOKUP(S16,Table1[IDTrain],Table1[Approved],"Needs Trained",0,1))</f>
        <v/>
      </c>
      <c r="J16" s="391"/>
      <c r="K16" s="387" t="s">
        <v>298</v>
      </c>
      <c r="L16" s="177"/>
      <c r="M16" s="177"/>
      <c r="N16" s="177"/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44270</v>
      </c>
      <c r="V16" s="418" t="str">
        <f t="shared" si="1"/>
        <v/>
      </c>
      <c r="W16" s="425" t="str">
        <f t="shared" si="2"/>
        <v/>
      </c>
    </row>
    <row r="17" spans="1:24" s="170" customFormat="1" ht="12.75" customHeight="1" x14ac:dyDescent="0.2">
      <c r="A17" s="274"/>
      <c r="B17" s="183" t="s">
        <v>298</v>
      </c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411" t="str">
        <f>IF(E17="","",_xlfn.XLOOKUP(S17,Table1[IDTrain],Table1[Approved],"Needs Trained",0,1))</f>
        <v/>
      </c>
      <c r="J17" s="391"/>
      <c r="K17" s="387" t="s">
        <v>298</v>
      </c>
      <c r="L17" s="177"/>
      <c r="M17" s="177"/>
      <c r="N17" s="177" t="s">
        <v>71</v>
      </c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44270</v>
      </c>
      <c r="V17" s="418" t="str">
        <f t="shared" si="1"/>
        <v/>
      </c>
      <c r="W17" s="425" t="str">
        <f t="shared" si="2"/>
        <v/>
      </c>
    </row>
    <row r="18" spans="1:24" s="170" customFormat="1" ht="12.75" customHeight="1" x14ac:dyDescent="0.2">
      <c r="A18" s="274"/>
      <c r="B18" s="183" t="s">
        <v>298</v>
      </c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411" t="str">
        <f>IF(E18="","",_xlfn.XLOOKUP(S18,Table1[IDTrain],Table1[Approved],"Needs Trained",0,1))</f>
        <v/>
      </c>
      <c r="J18" s="391"/>
      <c r="K18" s="387" t="s">
        <v>298</v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44270</v>
      </c>
      <c r="V18" s="418" t="str">
        <f t="shared" si="1"/>
        <v/>
      </c>
      <c r="W18" s="425" t="str">
        <f t="shared" si="2"/>
        <v/>
      </c>
    </row>
    <row r="19" spans="1:24" s="170" customFormat="1" ht="12.75" customHeight="1" x14ac:dyDescent="0.2">
      <c r="A19" s="274"/>
      <c r="B19" s="183" t="s">
        <v>298</v>
      </c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411" t="str">
        <f>IF(E19="","",_xlfn.XLOOKUP(S19,Table1[IDTrain],Table1[Approved],"Needs Trained",0,1))</f>
        <v/>
      </c>
      <c r="J19" s="391"/>
      <c r="K19" s="387" t="s">
        <v>298</v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44270</v>
      </c>
      <c r="V19" s="418" t="str">
        <f t="shared" si="1"/>
        <v/>
      </c>
      <c r="W19" s="425" t="str">
        <f t="shared" si="2"/>
        <v/>
      </c>
    </row>
    <row r="20" spans="1:24" s="170" customFormat="1" ht="12.75" customHeight="1" x14ac:dyDescent="0.2">
      <c r="A20" s="274"/>
      <c r="B20" s="183" t="s">
        <v>298</v>
      </c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411" t="str">
        <f>IF(E20="","",_xlfn.XLOOKUP(S20,Table1[IDTrain],Table1[Approved],"Needs Trained",0,1))</f>
        <v/>
      </c>
      <c r="J20" s="391"/>
      <c r="K20" s="387" t="s">
        <v>298</v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44270</v>
      </c>
      <c r="V20" s="418" t="str">
        <f t="shared" si="1"/>
        <v/>
      </c>
      <c r="W20" s="425" t="str">
        <f t="shared" si="2"/>
        <v/>
      </c>
    </row>
    <row r="21" spans="1:24" s="170" customFormat="1" ht="12.75" customHeight="1" x14ac:dyDescent="0.2">
      <c r="A21" s="274"/>
      <c r="B21" s="183" t="s">
        <v>298</v>
      </c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411" t="str">
        <f>IF(E21="","",_xlfn.XLOOKUP(S21,Table1[IDTrain],Table1[Approved],"Needs Trained",0,1))</f>
        <v/>
      </c>
      <c r="J21" s="391"/>
      <c r="K21" s="387" t="s">
        <v>298</v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44270</v>
      </c>
      <c r="V21" s="418" t="str">
        <f t="shared" si="1"/>
        <v/>
      </c>
      <c r="W21" s="425" t="str">
        <f t="shared" si="2"/>
        <v/>
      </c>
    </row>
    <row r="22" spans="1:24" s="170" customFormat="1" ht="12.75" customHeight="1" x14ac:dyDescent="0.2">
      <c r="A22" s="274"/>
      <c r="B22" s="183" t="s">
        <v>298</v>
      </c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411" t="str">
        <f>IF(E22="","",_xlfn.XLOOKUP(S22,Table1[IDTrain],Table1[Approved],"Needs Trained",0,1))</f>
        <v/>
      </c>
      <c r="J22" s="391"/>
      <c r="K22" s="387" t="s">
        <v>298</v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44270</v>
      </c>
      <c r="V22" s="418" t="str">
        <f t="shared" si="1"/>
        <v/>
      </c>
      <c r="W22" s="425" t="str">
        <f t="shared" si="2"/>
        <v/>
      </c>
    </row>
    <row r="23" spans="1:24" s="170" customFormat="1" ht="12.75" customHeight="1" x14ac:dyDescent="0.2">
      <c r="A23" s="274"/>
      <c r="B23" s="183" t="s">
        <v>298</v>
      </c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411" t="str">
        <f>IF(E23="","",_xlfn.XLOOKUP(S23,Table1[IDTrain],Table1[Approved],"Needs Trained",0,1))</f>
        <v/>
      </c>
      <c r="J23" s="391"/>
      <c r="K23" s="387" t="s">
        <v>298</v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44270</v>
      </c>
      <c r="V23" s="418" t="str">
        <f t="shared" si="1"/>
        <v/>
      </c>
      <c r="W23" s="425" t="str">
        <f t="shared" si="2"/>
        <v/>
      </c>
    </row>
    <row r="24" spans="1:24" s="170" customFormat="1" ht="12.75" customHeight="1" x14ac:dyDescent="0.2">
      <c r="A24" s="274"/>
      <c r="B24" s="183" t="s">
        <v>298</v>
      </c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411" t="str">
        <f>IF(E24="","",_xlfn.XLOOKUP(S24,Table1[IDTrain],Table1[Approved],"Needs Trained",0,1))</f>
        <v/>
      </c>
      <c r="J24" s="391"/>
      <c r="K24" s="387" t="s">
        <v>298</v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44270</v>
      </c>
      <c r="V24" s="418" t="str">
        <f t="shared" si="1"/>
        <v/>
      </c>
      <c r="W24" s="425" t="str">
        <f t="shared" si="2"/>
        <v/>
      </c>
    </row>
    <row r="25" spans="1:24" s="170" customFormat="1" ht="12.75" customHeight="1" x14ac:dyDescent="0.2">
      <c r="A25" s="274"/>
      <c r="B25" s="183" t="s">
        <v>298</v>
      </c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411" t="str">
        <f>IF(E25="","",_xlfn.XLOOKUP(S25,Table1[IDTrain],Table1[Approved],"Needs Trained",0,1))</f>
        <v/>
      </c>
      <c r="J25" s="391"/>
      <c r="K25" s="387" t="s">
        <v>298</v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44270</v>
      </c>
      <c r="V25" s="418" t="str">
        <f t="shared" si="1"/>
        <v/>
      </c>
      <c r="W25" s="425" t="str">
        <f t="shared" si="2"/>
        <v/>
      </c>
    </row>
    <row r="26" spans="1:24" s="170" customFormat="1" ht="12.75" customHeight="1" x14ac:dyDescent="0.2">
      <c r="A26" s="274"/>
      <c r="B26" s="183" t="s">
        <v>298</v>
      </c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411" t="str">
        <f>IF(E26="","",_xlfn.XLOOKUP(S26,Table1[IDTrain],Table1[Approved],"Needs Trained",0,1))</f>
        <v/>
      </c>
      <c r="J26" s="391"/>
      <c r="K26" s="387" t="s">
        <v>298</v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44270</v>
      </c>
      <c r="V26" s="418" t="str">
        <f t="shared" si="1"/>
        <v/>
      </c>
      <c r="W26" s="425" t="str">
        <f t="shared" si="2"/>
        <v/>
      </c>
    </row>
    <row r="27" spans="1:24" s="170" customFormat="1" ht="12.75" customHeight="1" x14ac:dyDescent="0.2">
      <c r="A27" s="274"/>
      <c r="B27" s="183" t="s">
        <v>298</v>
      </c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411" t="str">
        <f>IF(E27="","",_xlfn.XLOOKUP(S27,Table1[IDTrain],Table1[Approved],"Needs Trained",0,1))</f>
        <v/>
      </c>
      <c r="J27" s="391"/>
      <c r="K27" s="387" t="s">
        <v>298</v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44270</v>
      </c>
      <c r="V27" s="418" t="str">
        <f t="shared" si="1"/>
        <v/>
      </c>
      <c r="W27" s="425" t="str">
        <f t="shared" si="2"/>
        <v/>
      </c>
    </row>
    <row r="28" spans="1:24" s="170" customFormat="1" ht="12.75" customHeight="1" x14ac:dyDescent="0.2">
      <c r="A28" s="274"/>
      <c r="B28" s="183" t="s">
        <v>298</v>
      </c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411" t="str">
        <f>IF(E28="","",_xlfn.XLOOKUP(S28,Table1[IDTrain],Table1[Approved],"Needs Trained",0,1))</f>
        <v/>
      </c>
      <c r="J28" s="391"/>
      <c r="K28" s="387"/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44270</v>
      </c>
      <c r="V28" s="418" t="str">
        <f t="shared" si="1"/>
        <v/>
      </c>
      <c r="W28" s="425" t="str">
        <f t="shared" si="2"/>
        <v/>
      </c>
    </row>
    <row r="29" spans="1:24" s="170" customFormat="1" ht="12.75" customHeight="1" x14ac:dyDescent="0.2">
      <c r="A29" s="275"/>
      <c r="B29" s="184" t="s">
        <v>298</v>
      </c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411" t="str">
        <f>IF(E29="","",_xlfn.XLOOKUP(S29,Table1[IDTrain],Table1[Approved],"Needs Trained",0,1))</f>
        <v/>
      </c>
      <c r="J29" s="393"/>
      <c r="K29" s="387" t="s">
        <v>43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44270</v>
      </c>
      <c r="V29" s="418" t="str">
        <f t="shared" si="1"/>
        <v/>
      </c>
      <c r="W29" s="425" t="str">
        <f t="shared" si="2"/>
        <v/>
      </c>
    </row>
    <row r="30" spans="1:24" s="170" customFormat="1" ht="12.75" customHeight="1" x14ac:dyDescent="0.2">
      <c r="A30" s="274"/>
      <c r="B30" s="183" t="s">
        <v>298</v>
      </c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411" t="str">
        <f>IF(E30="","",_xlfn.XLOOKUP(S30,Table1[IDTrain],Table1[Approved],"Needs Trained",0,1))</f>
        <v/>
      </c>
      <c r="J30" s="391"/>
      <c r="K30" s="387" t="s">
        <v>672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44270</v>
      </c>
      <c r="V30" s="418" t="str">
        <f t="shared" si="1"/>
        <v/>
      </c>
      <c r="W30" s="425" t="str">
        <f t="shared" si="2"/>
        <v/>
      </c>
    </row>
    <row r="31" spans="1:24" s="170" customFormat="1" ht="12.75" customHeight="1" thickBot="1" x14ac:dyDescent="0.25">
      <c r="A31" s="276"/>
      <c r="B31" s="277" t="s">
        <v>298</v>
      </c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411" t="str">
        <f>IF(E31="","",_xlfn.XLOOKUP(S31,Table1[IDTrain],Table1[Approved],"Needs Trained",0,1))</f>
        <v/>
      </c>
      <c r="J31" s="394"/>
      <c r="K31" s="388" t="s">
        <v>1288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44270</v>
      </c>
      <c r="V31" s="416" t="str">
        <f t="shared" si="1"/>
        <v/>
      </c>
      <c r="W31" s="416" t="str">
        <f t="shared" si="2"/>
        <v/>
      </c>
      <c r="X31" s="418"/>
    </row>
    <row r="32" spans="1:24" s="170" customFormat="1" ht="38.25" x14ac:dyDescent="0.2">
      <c r="A32" s="266" t="s">
        <v>2</v>
      </c>
      <c r="B32" s="267" t="s">
        <v>999</v>
      </c>
      <c r="C32" s="406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08" t="s">
        <v>3</v>
      </c>
      <c r="J32" s="509"/>
      <c r="K32" s="177"/>
      <c r="L32" s="177"/>
      <c r="M32" s="412"/>
      <c r="N32" s="177"/>
      <c r="R32"/>
      <c r="U32" s="414"/>
    </row>
    <row r="33" spans="1:21" s="170" customFormat="1" ht="12.75" customHeight="1" x14ac:dyDescent="0.2">
      <c r="A33" s="274">
        <v>2</v>
      </c>
      <c r="B33" s="183" t="s">
        <v>1250</v>
      </c>
      <c r="C33" s="7">
        <v>91002101</v>
      </c>
      <c r="D33" s="7" t="s">
        <v>1287</v>
      </c>
      <c r="E33" s="363" t="s">
        <v>672</v>
      </c>
      <c r="F33" s="36" t="s">
        <v>1288</v>
      </c>
      <c r="G33" s="36"/>
      <c r="H33" s="438" t="s">
        <v>320</v>
      </c>
      <c r="I33" s="502" t="s">
        <v>1289</v>
      </c>
      <c r="J33" s="503"/>
      <c r="K33" s="177"/>
      <c r="L33" s="177"/>
      <c r="M33" s="177"/>
      <c r="N33" s="177"/>
      <c r="R33"/>
      <c r="U33" s="414"/>
    </row>
    <row r="34" spans="1:21" s="170" customFormat="1" ht="12.75" customHeight="1" x14ac:dyDescent="0.2">
      <c r="A34" s="274">
        <v>4</v>
      </c>
      <c r="B34" s="183" t="s">
        <v>495</v>
      </c>
      <c r="C34" s="7" t="s">
        <v>1290</v>
      </c>
      <c r="D34" s="7" t="s">
        <v>1291</v>
      </c>
      <c r="E34" s="439" t="s">
        <v>1288</v>
      </c>
      <c r="F34" s="440" t="s">
        <v>672</v>
      </c>
      <c r="G34" s="440"/>
      <c r="H34" s="438" t="s">
        <v>320</v>
      </c>
      <c r="I34" s="502" t="s">
        <v>1292</v>
      </c>
      <c r="J34" s="503"/>
      <c r="K34" s="177"/>
      <c r="L34" s="177"/>
      <c r="M34" s="177"/>
      <c r="N34" s="177"/>
      <c r="R34"/>
      <c r="U34" s="414"/>
    </row>
    <row r="35" spans="1:21" s="170" customFormat="1" ht="12.75" customHeight="1" x14ac:dyDescent="0.2">
      <c r="A35" s="274" t="s">
        <v>273</v>
      </c>
      <c r="B35" s="183" t="s">
        <v>1281</v>
      </c>
      <c r="C35" s="7">
        <v>21002802</v>
      </c>
      <c r="D35" s="7" t="s">
        <v>1293</v>
      </c>
      <c r="E35" s="439"/>
      <c r="F35" s="440"/>
      <c r="G35" s="440"/>
      <c r="H35" s="438" t="s">
        <v>320</v>
      </c>
      <c r="I35" s="502" t="s">
        <v>1294</v>
      </c>
      <c r="J35" s="503"/>
      <c r="K35" s="177"/>
      <c r="L35" s="177"/>
      <c r="M35" s="177"/>
      <c r="N35" s="177"/>
      <c r="R35"/>
      <c r="U35" s="414"/>
    </row>
    <row r="36" spans="1:21" s="170" customFormat="1" ht="27.75" customHeight="1" x14ac:dyDescent="0.2">
      <c r="A36" s="274">
        <v>3</v>
      </c>
      <c r="B36" s="183" t="s">
        <v>1295</v>
      </c>
      <c r="C36" s="441">
        <v>91004901</v>
      </c>
      <c r="D36" s="7" t="s">
        <v>1296</v>
      </c>
      <c r="E36" s="439"/>
      <c r="F36" s="440"/>
      <c r="G36" s="440"/>
      <c r="H36" s="438" t="s">
        <v>320</v>
      </c>
      <c r="I36" s="502" t="s">
        <v>1297</v>
      </c>
      <c r="J36" s="503"/>
      <c r="K36" s="177"/>
      <c r="L36" s="177"/>
      <c r="M36" s="177"/>
      <c r="N36" s="177"/>
      <c r="R36"/>
      <c r="U36" s="414"/>
    </row>
    <row r="37" spans="1:21" s="170" customFormat="1" ht="12.75" customHeight="1" x14ac:dyDescent="0.2">
      <c r="A37" s="274">
        <v>1</v>
      </c>
      <c r="B37" s="183" t="s">
        <v>1280</v>
      </c>
      <c r="C37" s="7">
        <v>21002901</v>
      </c>
      <c r="D37" s="7" t="s">
        <v>1298</v>
      </c>
      <c r="E37" s="439"/>
      <c r="F37" s="440"/>
      <c r="G37" s="440"/>
      <c r="H37" s="438" t="s">
        <v>323</v>
      </c>
      <c r="I37" s="502" t="s">
        <v>1299</v>
      </c>
      <c r="J37" s="503"/>
      <c r="K37" s="177"/>
      <c r="L37" s="177"/>
      <c r="M37" s="177"/>
      <c r="N37" s="177"/>
      <c r="R37"/>
      <c r="U37" s="414"/>
    </row>
    <row r="38" spans="1:21" s="170" customFormat="1" ht="12.75" customHeight="1" x14ac:dyDescent="0.2">
      <c r="A38" s="274">
        <v>3.2</v>
      </c>
      <c r="B38" s="183" t="s">
        <v>1300</v>
      </c>
      <c r="C38" s="7">
        <v>20011101</v>
      </c>
      <c r="D38" s="7" t="s">
        <v>1301</v>
      </c>
      <c r="E38" s="439"/>
      <c r="F38" s="440"/>
      <c r="G38" s="440"/>
      <c r="H38" s="438" t="s">
        <v>323</v>
      </c>
      <c r="I38" s="502" t="s">
        <v>1302</v>
      </c>
      <c r="J38" s="503"/>
      <c r="K38" s="177"/>
      <c r="L38" s="177"/>
      <c r="M38" s="177"/>
      <c r="N38" s="177"/>
      <c r="R38"/>
      <c r="U38" s="414"/>
    </row>
    <row r="39" spans="1:21" s="170" customFormat="1" ht="12.75" customHeight="1" x14ac:dyDescent="0.2">
      <c r="A39" s="274">
        <v>3.5</v>
      </c>
      <c r="B39" s="183" t="s">
        <v>1300</v>
      </c>
      <c r="C39" s="441">
        <v>20011101</v>
      </c>
      <c r="D39" s="7" t="s">
        <v>1303</v>
      </c>
      <c r="E39" s="439"/>
      <c r="F39" s="440"/>
      <c r="G39" s="440"/>
      <c r="H39" s="438" t="s">
        <v>323</v>
      </c>
      <c r="I39" s="502" t="s">
        <v>1302</v>
      </c>
      <c r="J39" s="503"/>
      <c r="K39" s="177"/>
      <c r="L39" s="177"/>
      <c r="M39" s="177"/>
      <c r="N39" s="177"/>
      <c r="R39"/>
      <c r="U39" s="414"/>
    </row>
    <row r="40" spans="1:21" s="170" customFormat="1" ht="12.75" customHeight="1" x14ac:dyDescent="0.2">
      <c r="A40" s="274">
        <v>3.7</v>
      </c>
      <c r="B40" s="183" t="s">
        <v>1114</v>
      </c>
      <c r="C40" s="441">
        <v>90012201</v>
      </c>
      <c r="D40" s="7" t="s">
        <v>1304</v>
      </c>
      <c r="E40" s="439"/>
      <c r="F40" s="440"/>
      <c r="G40" s="440"/>
      <c r="H40" s="438" t="s">
        <v>320</v>
      </c>
      <c r="I40" s="502" t="s">
        <v>1305</v>
      </c>
      <c r="J40" s="503"/>
      <c r="K40" s="177"/>
      <c r="L40" s="177"/>
      <c r="M40" s="177"/>
      <c r="N40" s="177"/>
      <c r="R40"/>
      <c r="U40" s="414"/>
    </row>
    <row r="41" spans="1:21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10"/>
      <c r="J41" s="511"/>
      <c r="R41"/>
      <c r="U41" s="414"/>
    </row>
    <row r="42" spans="1:21" s="170" customFormat="1" ht="12.75" customHeight="1" x14ac:dyDescent="0.2">
      <c r="A42" s="278"/>
      <c r="B42" s="179"/>
      <c r="C42" s="148"/>
      <c r="D42" s="149"/>
      <c r="E42" s="151"/>
      <c r="F42" s="147"/>
      <c r="G42" s="147"/>
      <c r="H42" s="150" t="s">
        <v>98</v>
      </c>
      <c r="I42" s="510"/>
      <c r="J42" s="511"/>
      <c r="R42"/>
      <c r="U42" s="414"/>
    </row>
    <row r="43" spans="1:21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10"/>
      <c r="J43" s="511"/>
      <c r="R43"/>
      <c r="U43" s="414"/>
    </row>
    <row r="44" spans="1:21" s="170" customForma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10"/>
      <c r="J44" s="511"/>
      <c r="R44"/>
      <c r="U44" s="414"/>
    </row>
    <row r="45" spans="1:21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10"/>
      <c r="J45" s="511"/>
      <c r="R45"/>
      <c r="U45" s="414"/>
    </row>
    <row r="46" spans="1:21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10"/>
      <c r="J46" s="511"/>
      <c r="R46"/>
      <c r="U46" s="414"/>
    </row>
    <row r="47" spans="1:21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512"/>
      <c r="J47" s="513"/>
      <c r="R47"/>
      <c r="U47" s="414"/>
    </row>
    <row r="48" spans="1:21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12"/>
      <c r="J48" s="513"/>
      <c r="R48"/>
      <c r="U48" s="414"/>
    </row>
    <row r="49" spans="1:2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12"/>
      <c r="J49" s="513"/>
      <c r="R49"/>
      <c r="U49" s="414"/>
    </row>
    <row r="50" spans="1:2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12"/>
      <c r="J50" s="513"/>
      <c r="R50"/>
      <c r="U50" s="414"/>
    </row>
    <row r="51" spans="1:2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12"/>
      <c r="J51" s="513"/>
    </row>
    <row r="52" spans="1:2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12"/>
      <c r="J52" s="513"/>
    </row>
    <row r="53" spans="1:2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512"/>
      <c r="J53" s="513"/>
    </row>
    <row r="54" spans="1:2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12"/>
      <c r="J54" s="513"/>
    </row>
    <row r="55" spans="1:2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14"/>
      <c r="J55" s="515"/>
    </row>
    <row r="58" spans="1:21" x14ac:dyDescent="0.2">
      <c r="A58" s="9" t="s">
        <v>101</v>
      </c>
    </row>
    <row r="59" spans="1:2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</row>
    <row r="60" spans="1:2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</row>
    <row r="61" spans="1:2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</row>
    <row r="62" spans="1:2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</row>
    <row r="63" spans="1:2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</row>
    <row r="64" spans="1:2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</row>
    <row r="65" spans="1:10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</row>
    <row r="66" spans="1:10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</row>
    <row r="67" spans="1:10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</row>
    <row r="68" spans="1:10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</row>
    <row r="69" spans="1:10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</row>
    <row r="70" spans="1:10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</row>
    <row r="71" spans="1:10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</row>
    <row r="72" spans="1:10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</row>
    <row r="73" spans="1:10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</row>
    <row r="74" spans="1:10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</row>
    <row r="75" spans="1:10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</row>
    <row r="76" spans="1:10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</row>
    <row r="77" spans="1:10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</row>
    <row r="78" spans="1:10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</row>
    <row r="79" spans="1:10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</row>
    <row r="80" spans="1:10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</row>
    <row r="81" spans="1:10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</row>
    <row r="82" spans="1:10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</row>
    <row r="83" spans="1:10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</row>
    <row r="84" spans="1:10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</row>
    <row r="85" spans="1:10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</row>
    <row r="86" spans="1:10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</row>
    <row r="87" spans="1:10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</row>
    <row r="88" spans="1:10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</row>
  </sheetData>
  <autoFilter ref="I4:I55" xr:uid="{DFB9BD26-7692-456A-882E-1D564845D7E5}"/>
  <sortState xmlns:xlrd2="http://schemas.microsoft.com/office/spreadsheetml/2017/richdata2" ref="A15:H26">
    <sortCondition ref="A15:A26"/>
  </sortState>
  <mergeCells count="26">
    <mergeCell ref="I55:J55"/>
    <mergeCell ref="I49:J49"/>
    <mergeCell ref="I50:J50"/>
    <mergeCell ref="I51:J51"/>
    <mergeCell ref="I52:J52"/>
    <mergeCell ref="I53:J53"/>
    <mergeCell ref="I45:J45"/>
    <mergeCell ref="I46:J46"/>
    <mergeCell ref="I47:J47"/>
    <mergeCell ref="I48:J48"/>
    <mergeCell ref="I54:J54"/>
    <mergeCell ref="I40:J40"/>
    <mergeCell ref="I41:J41"/>
    <mergeCell ref="I42:J42"/>
    <mergeCell ref="I43:J43"/>
    <mergeCell ref="I44:J44"/>
    <mergeCell ref="I36:J36"/>
    <mergeCell ref="I37:J37"/>
    <mergeCell ref="I38:J38"/>
    <mergeCell ref="I39:J39"/>
    <mergeCell ref="A1:J1"/>
    <mergeCell ref="C3:J3"/>
    <mergeCell ref="I32:J32"/>
    <mergeCell ref="I33:J33"/>
    <mergeCell ref="I34:J34"/>
    <mergeCell ref="I35:J35"/>
  </mergeCells>
  <conditionalFormatting sqref="D60:D64 D69:D70 D67">
    <cfRule type="expression" dxfId="2988" priority="3025">
      <formula>$H60=0</formula>
    </cfRule>
  </conditionalFormatting>
  <conditionalFormatting sqref="D68">
    <cfRule type="expression" dxfId="2987" priority="3024">
      <formula>$H68=0</formula>
    </cfRule>
  </conditionalFormatting>
  <conditionalFormatting sqref="D72">
    <cfRule type="expression" dxfId="2986" priority="3023">
      <formula>$H72=0</formula>
    </cfRule>
  </conditionalFormatting>
  <conditionalFormatting sqref="D74">
    <cfRule type="expression" dxfId="2985" priority="3022">
      <formula>$H74=0</formula>
    </cfRule>
  </conditionalFormatting>
  <conditionalFormatting sqref="D81">
    <cfRule type="expression" dxfId="2984" priority="3021">
      <formula>$H81=0</formula>
    </cfRule>
  </conditionalFormatting>
  <conditionalFormatting sqref="D75">
    <cfRule type="expression" dxfId="2983" priority="3020">
      <formula>$H75=0</formula>
    </cfRule>
  </conditionalFormatting>
  <conditionalFormatting sqref="D71">
    <cfRule type="expression" dxfId="2982" priority="3019">
      <formula>$H71=0</formula>
    </cfRule>
  </conditionalFormatting>
  <conditionalFormatting sqref="D83">
    <cfRule type="expression" dxfId="2981" priority="3018">
      <formula>$H83=0</formula>
    </cfRule>
  </conditionalFormatting>
  <conditionalFormatting sqref="D84">
    <cfRule type="expression" dxfId="2980" priority="3017">
      <formula>$H84=0</formula>
    </cfRule>
  </conditionalFormatting>
  <conditionalFormatting sqref="D85">
    <cfRule type="expression" dxfId="2979" priority="3016">
      <formula>$H85=0</formula>
    </cfRule>
  </conditionalFormatting>
  <conditionalFormatting sqref="D86">
    <cfRule type="expression" dxfId="2978" priority="3015">
      <formula>$H86=0</formula>
    </cfRule>
  </conditionalFormatting>
  <conditionalFormatting sqref="D87">
    <cfRule type="expression" dxfId="2977" priority="3014">
      <formula>$H87=0</formula>
    </cfRule>
  </conditionalFormatting>
  <conditionalFormatting sqref="D88">
    <cfRule type="expression" dxfId="2976" priority="3013">
      <formula>$H88=0</formula>
    </cfRule>
  </conditionalFormatting>
  <conditionalFormatting sqref="D82">
    <cfRule type="expression" dxfId="2975" priority="3012">
      <formula>$H82=0</formula>
    </cfRule>
  </conditionalFormatting>
  <conditionalFormatting sqref="D66">
    <cfRule type="expression" dxfId="2974" priority="3011">
      <formula>$H66=0</formula>
    </cfRule>
  </conditionalFormatting>
  <conditionalFormatting sqref="D65">
    <cfRule type="expression" dxfId="2973" priority="3010">
      <formula>$H65=0</formula>
    </cfRule>
  </conditionalFormatting>
  <conditionalFormatting sqref="D69">
    <cfRule type="expression" dxfId="2972" priority="3009">
      <formula>$H69=0</formula>
    </cfRule>
  </conditionalFormatting>
  <conditionalFormatting sqref="D70">
    <cfRule type="expression" dxfId="2971" priority="3008">
      <formula>$H70=0</formula>
    </cfRule>
  </conditionalFormatting>
  <conditionalFormatting sqref="D71">
    <cfRule type="expression" dxfId="2970" priority="3007">
      <formula>$H71=0</formula>
    </cfRule>
  </conditionalFormatting>
  <conditionalFormatting sqref="D74">
    <cfRule type="expression" dxfId="2969" priority="3006">
      <formula>$H74=0</formula>
    </cfRule>
  </conditionalFormatting>
  <conditionalFormatting sqref="D72">
    <cfRule type="expression" dxfId="2968" priority="3005">
      <formula>$H72=0</formula>
    </cfRule>
  </conditionalFormatting>
  <conditionalFormatting sqref="D68">
    <cfRule type="expression" dxfId="2967" priority="3004">
      <formula>$H68=0</formula>
    </cfRule>
  </conditionalFormatting>
  <conditionalFormatting sqref="D76">
    <cfRule type="expression" dxfId="2966" priority="3003">
      <formula>$H76=0</formula>
    </cfRule>
  </conditionalFormatting>
  <conditionalFormatting sqref="D77">
    <cfRule type="expression" dxfId="2965" priority="3002">
      <formula>$H77=0</formula>
    </cfRule>
  </conditionalFormatting>
  <conditionalFormatting sqref="D78">
    <cfRule type="expression" dxfId="2964" priority="3001">
      <formula>$H78=0</formula>
    </cfRule>
  </conditionalFormatting>
  <conditionalFormatting sqref="D79">
    <cfRule type="expression" dxfId="2963" priority="3000">
      <formula>$H79=0</formula>
    </cfRule>
  </conditionalFormatting>
  <conditionalFormatting sqref="D80">
    <cfRule type="expression" dxfId="2962" priority="2999">
      <formula>$H80=0</formula>
    </cfRule>
  </conditionalFormatting>
  <conditionalFormatting sqref="A53">
    <cfRule type="expression" dxfId="2961" priority="141">
      <formula>$H53="Complete"</formula>
    </cfRule>
  </conditionalFormatting>
  <conditionalFormatting sqref="D47">
    <cfRule type="expression" dxfId="2960" priority="129">
      <formula>$H47="Complete"</formula>
    </cfRule>
  </conditionalFormatting>
  <conditionalFormatting sqref="A48">
    <cfRule type="expression" dxfId="2959" priority="128">
      <formula>$H48="Complete"</formula>
    </cfRule>
  </conditionalFormatting>
  <conditionalFormatting sqref="A48">
    <cfRule type="expression" dxfId="2958" priority="127">
      <formula>$H48="Complete"</formula>
    </cfRule>
  </conditionalFormatting>
  <conditionalFormatting sqref="D48 D50 D52">
    <cfRule type="expression" dxfId="2957" priority="126">
      <formula>$H48="Complete"</formula>
    </cfRule>
  </conditionalFormatting>
  <conditionalFormatting sqref="C48 C50 C52">
    <cfRule type="expression" dxfId="2956" priority="125">
      <formula>$H48="Complete"</formula>
    </cfRule>
  </conditionalFormatting>
  <conditionalFormatting sqref="C48 C50 C52">
    <cfRule type="expression" dxfId="2955" priority="124">
      <formula>$H48="Complete"</formula>
    </cfRule>
  </conditionalFormatting>
  <conditionalFormatting sqref="A46">
    <cfRule type="expression" dxfId="2954" priority="123">
      <formula>$H46="Complete"</formula>
    </cfRule>
  </conditionalFormatting>
  <conditionalFormatting sqref="A46">
    <cfRule type="expression" dxfId="2953" priority="122">
      <formula>$H46="Complete"</formula>
    </cfRule>
  </conditionalFormatting>
  <conditionalFormatting sqref="D46">
    <cfRule type="expression" dxfId="2952" priority="121">
      <formula>$H46="Complete"</formula>
    </cfRule>
  </conditionalFormatting>
  <conditionalFormatting sqref="C46">
    <cfRule type="expression" dxfId="2951" priority="120">
      <formula>$H46="Complete"</formula>
    </cfRule>
  </conditionalFormatting>
  <conditionalFormatting sqref="A49">
    <cfRule type="expression" dxfId="2950" priority="114">
      <formula>$H49="Complete"</formula>
    </cfRule>
  </conditionalFormatting>
  <conditionalFormatting sqref="C49">
    <cfRule type="expression" dxfId="2949" priority="113">
      <formula>$H49="Complete"</formula>
    </cfRule>
  </conditionalFormatting>
  <conditionalFormatting sqref="A45">
    <cfRule type="expression" dxfId="2948" priority="110">
      <formula>$H45="Complete"</formula>
    </cfRule>
  </conditionalFormatting>
  <conditionalFormatting sqref="C49">
    <cfRule type="expression" dxfId="2947" priority="112">
      <formula>$H49="Complete"</formula>
    </cfRule>
  </conditionalFormatting>
  <conditionalFormatting sqref="D49">
    <cfRule type="expression" dxfId="2946" priority="111">
      <formula>$H49="Complete"</formula>
    </cfRule>
  </conditionalFormatting>
  <conditionalFormatting sqref="A45">
    <cfRule type="expression" dxfId="2945" priority="109">
      <formula>$H45="Complete"</formula>
    </cfRule>
  </conditionalFormatting>
  <conditionalFormatting sqref="A42">
    <cfRule type="expression" dxfId="2944" priority="108">
      <formula>$H42="Complete"</formula>
    </cfRule>
  </conditionalFormatting>
  <conditionalFormatting sqref="A42">
    <cfRule type="expression" dxfId="2943" priority="107">
      <formula>$H42="Complete"</formula>
    </cfRule>
  </conditionalFormatting>
  <conditionalFormatting sqref="C42">
    <cfRule type="expression" dxfId="2942" priority="106">
      <formula>$H42="Complete"</formula>
    </cfRule>
  </conditionalFormatting>
  <conditionalFormatting sqref="D42">
    <cfRule type="expression" dxfId="2941" priority="105">
      <formula>$H42="Complete"</formula>
    </cfRule>
  </conditionalFormatting>
  <conditionalFormatting sqref="D42">
    <cfRule type="expression" dxfId="2940" priority="104">
      <formula>$H42="Complete"</formula>
    </cfRule>
  </conditionalFormatting>
  <conditionalFormatting sqref="D42">
    <cfRule type="expression" dxfId="2939" priority="103">
      <formula>$H42="Complete"</formula>
    </cfRule>
  </conditionalFormatting>
  <conditionalFormatting sqref="A43">
    <cfRule type="expression" dxfId="2938" priority="102">
      <formula>$H43="Complete"</formula>
    </cfRule>
  </conditionalFormatting>
  <conditionalFormatting sqref="D43 D45">
    <cfRule type="expression" dxfId="2937" priority="100">
      <formula>$H43="Complete"</formula>
    </cfRule>
  </conditionalFormatting>
  <conditionalFormatting sqref="C43 C45">
    <cfRule type="expression" dxfId="2936" priority="99">
      <formula>$H43="Complete"</formula>
    </cfRule>
  </conditionalFormatting>
  <conditionalFormatting sqref="C43 C45">
    <cfRule type="expression" dxfId="2935" priority="98">
      <formula>$H43="Complete"</formula>
    </cfRule>
  </conditionalFormatting>
  <conditionalFormatting sqref="A44">
    <cfRule type="expression" dxfId="2934" priority="97">
      <formula>$H44="Complete"</formula>
    </cfRule>
  </conditionalFormatting>
  <conditionalFormatting sqref="A44">
    <cfRule type="expression" dxfId="2933" priority="96">
      <formula>$H44="Complete"</formula>
    </cfRule>
  </conditionalFormatting>
  <conditionalFormatting sqref="C44">
    <cfRule type="expression" dxfId="2932" priority="95">
      <formula>$H44="Complete"</formula>
    </cfRule>
  </conditionalFormatting>
  <conditionalFormatting sqref="C44">
    <cfRule type="expression" dxfId="2931" priority="94">
      <formula>$H44="Complete"</formula>
    </cfRule>
  </conditionalFormatting>
  <conditionalFormatting sqref="D44">
    <cfRule type="expression" dxfId="2930" priority="93">
      <formula>$H44="Complete"</formula>
    </cfRule>
  </conditionalFormatting>
  <conditionalFormatting sqref="A51:A52 A54:A55">
    <cfRule type="expression" dxfId="2929" priority="148">
      <formula>$H51="Complete"</formula>
    </cfRule>
  </conditionalFormatting>
  <conditionalFormatting sqref="A51:A52 A54:A55">
    <cfRule type="expression" dxfId="2928" priority="147">
      <formula>$H51="Complete"</formula>
    </cfRule>
  </conditionalFormatting>
  <conditionalFormatting sqref="C54:C55">
    <cfRule type="expression" dxfId="2927" priority="146">
      <formula>$H54="Complete"</formula>
    </cfRule>
  </conditionalFormatting>
  <conditionalFormatting sqref="D54:D55">
    <cfRule type="expression" dxfId="2926" priority="145">
      <formula>$H54="Complete"</formula>
    </cfRule>
  </conditionalFormatting>
  <conditionalFormatting sqref="A50">
    <cfRule type="expression" dxfId="2925" priority="144">
      <formula>$H50="Complete"</formula>
    </cfRule>
  </conditionalFormatting>
  <conditionalFormatting sqref="A50">
    <cfRule type="expression" dxfId="2924" priority="143">
      <formula>$H50="Complete"</formula>
    </cfRule>
  </conditionalFormatting>
  <conditionalFormatting sqref="A53">
    <cfRule type="expression" dxfId="2923" priority="142">
      <formula>$H53="Complete"</formula>
    </cfRule>
  </conditionalFormatting>
  <conditionalFormatting sqref="D53">
    <cfRule type="expression" dxfId="2922" priority="140">
      <formula>$H53="Complete"</formula>
    </cfRule>
  </conditionalFormatting>
  <conditionalFormatting sqref="C53">
    <cfRule type="expression" dxfId="2921" priority="139">
      <formula>$H53="Complete"</formula>
    </cfRule>
  </conditionalFormatting>
  <conditionalFormatting sqref="C53">
    <cfRule type="expression" dxfId="2920" priority="138">
      <formula>$H53="Complete"</formula>
    </cfRule>
  </conditionalFormatting>
  <conditionalFormatting sqref="C51">
    <cfRule type="expression" dxfId="2919" priority="137">
      <formula>$H51="Complete"</formula>
    </cfRule>
  </conditionalFormatting>
  <conditionalFormatting sqref="C51">
    <cfRule type="expression" dxfId="2918" priority="136">
      <formula>$H51="Complete"</formula>
    </cfRule>
  </conditionalFormatting>
  <conditionalFormatting sqref="D51">
    <cfRule type="expression" dxfId="2917" priority="135">
      <formula>$H51="Complete"</formula>
    </cfRule>
  </conditionalFormatting>
  <conditionalFormatting sqref="C47">
    <cfRule type="expression" dxfId="2916" priority="132">
      <formula>$H47="Complete"</formula>
    </cfRule>
  </conditionalFormatting>
  <conditionalFormatting sqref="A47">
    <cfRule type="expression" dxfId="2915" priority="134">
      <formula>$H47="Complete"</formula>
    </cfRule>
  </conditionalFormatting>
  <conditionalFormatting sqref="A47">
    <cfRule type="expression" dxfId="2914" priority="133">
      <formula>$H47="Complete"</formula>
    </cfRule>
  </conditionalFormatting>
  <conditionalFormatting sqref="D47">
    <cfRule type="expression" dxfId="2913" priority="131">
      <formula>$H47="Complete"</formula>
    </cfRule>
  </conditionalFormatting>
  <conditionalFormatting sqref="D47">
    <cfRule type="expression" dxfId="2912" priority="130">
      <formula>$H47="Complete"</formula>
    </cfRule>
  </conditionalFormatting>
  <conditionalFormatting sqref="A41">
    <cfRule type="expression" dxfId="2911" priority="119">
      <formula>$H41="Complete"</formula>
    </cfRule>
  </conditionalFormatting>
  <conditionalFormatting sqref="A41">
    <cfRule type="expression" dxfId="2910" priority="118">
      <formula>$H41="Complete"</formula>
    </cfRule>
  </conditionalFormatting>
  <conditionalFormatting sqref="C41">
    <cfRule type="expression" dxfId="2909" priority="117">
      <formula>$H41="Complete"</formula>
    </cfRule>
  </conditionalFormatting>
  <conditionalFormatting sqref="D41">
    <cfRule type="expression" dxfId="2908" priority="116">
      <formula>$H41="Complete"</formula>
    </cfRule>
  </conditionalFormatting>
  <conditionalFormatting sqref="A49">
    <cfRule type="expression" dxfId="2907" priority="115">
      <formula>$H49="Complete"</formula>
    </cfRule>
  </conditionalFormatting>
  <conditionalFormatting sqref="A43">
    <cfRule type="expression" dxfId="2906" priority="101">
      <formula>$H43="Complete"</formula>
    </cfRule>
  </conditionalFormatting>
  <conditionalFormatting sqref="I46:I49 I41">
    <cfRule type="expression" dxfId="2905" priority="92">
      <formula>$H41="Complete"</formula>
    </cfRule>
  </conditionalFormatting>
  <conditionalFormatting sqref="I50:I55">
    <cfRule type="expression" dxfId="2904" priority="91">
      <formula>$H50="Complete"</formula>
    </cfRule>
  </conditionalFormatting>
  <conditionalFormatting sqref="I42:I44">
    <cfRule type="expression" dxfId="2903" priority="90">
      <formula>$H42="Complete"</formula>
    </cfRule>
  </conditionalFormatting>
  <conditionalFormatting sqref="I45">
    <cfRule type="expression" dxfId="2902" priority="89">
      <formula>$H45="Complete"</formula>
    </cfRule>
  </conditionalFormatting>
  <conditionalFormatting sqref="B41:B55">
    <cfRule type="expression" dxfId="2901" priority="88">
      <formula>$H41="Complete"</formula>
    </cfRule>
  </conditionalFormatting>
  <conditionalFormatting sqref="H41:H55">
    <cfRule type="expression" dxfId="2900" priority="61">
      <formula>$H41="Complete"</formula>
    </cfRule>
  </conditionalFormatting>
  <conditionalFormatting sqref="I6:I31">
    <cfRule type="cellIs" dxfId="2899" priority="52" operator="equal">
      <formula>"Needs Trained"</formula>
    </cfRule>
  </conditionalFormatting>
  <conditionalFormatting sqref="I6:I31">
    <cfRule type="cellIs" dxfId="2898" priority="51" operator="equal">
      <formula>"Signed Off"</formula>
    </cfRule>
  </conditionalFormatting>
  <conditionalFormatting sqref="I5:I31">
    <cfRule type="cellIs" dxfId="2897" priority="50" operator="equal">
      <formula>"Needs Trained"</formula>
    </cfRule>
  </conditionalFormatting>
  <conditionalFormatting sqref="I5:I31">
    <cfRule type="cellIs" dxfId="2896" priority="49" operator="equal">
      <formula>"Signed Off"</formula>
    </cfRule>
  </conditionalFormatting>
  <conditionalFormatting sqref="A40 C40:D40">
    <cfRule type="expression" dxfId="2895" priority="48">
      <formula>$H40="Complete"</formula>
    </cfRule>
  </conditionalFormatting>
  <conditionalFormatting sqref="I40">
    <cfRule type="expression" dxfId="2894" priority="47">
      <formula>$H40="Complete"</formula>
    </cfRule>
  </conditionalFormatting>
  <conditionalFormatting sqref="B40">
    <cfRule type="expression" dxfId="2893" priority="46">
      <formula>$H40="Complete"</formula>
    </cfRule>
  </conditionalFormatting>
  <conditionalFormatting sqref="I35">
    <cfRule type="expression" dxfId="2892" priority="45">
      <formula>$H35="Complete"</formula>
    </cfRule>
  </conditionalFormatting>
  <conditionalFormatting sqref="H35:H37 H40">
    <cfRule type="expression" dxfId="2891" priority="44">
      <formula>$H35="Complete"</formula>
    </cfRule>
  </conditionalFormatting>
  <conditionalFormatting sqref="I36">
    <cfRule type="expression" dxfId="2890" priority="43">
      <formula>$H36="Complete"</formula>
    </cfRule>
  </conditionalFormatting>
  <conditionalFormatting sqref="D36">
    <cfRule type="expression" dxfId="2889" priority="42">
      <formula>$H36="Complete"</formula>
    </cfRule>
  </conditionalFormatting>
  <conditionalFormatting sqref="A36">
    <cfRule type="expression" dxfId="2888" priority="41">
      <formula>$H36="Complete"</formula>
    </cfRule>
  </conditionalFormatting>
  <conditionalFormatting sqref="B36">
    <cfRule type="expression" dxfId="2887" priority="40">
      <formula>$H36="Complete"</formula>
    </cfRule>
  </conditionalFormatting>
  <conditionalFormatting sqref="C36">
    <cfRule type="expression" dxfId="2886" priority="39">
      <formula>$H36="Complete"</formula>
    </cfRule>
  </conditionalFormatting>
  <conditionalFormatting sqref="H33">
    <cfRule type="expression" dxfId="2885" priority="38">
      <formula>$H33="Complete"</formula>
    </cfRule>
  </conditionalFormatting>
  <conditionalFormatting sqref="A33">
    <cfRule type="expression" dxfId="2884" priority="37">
      <formula>$H33="Complete"</formula>
    </cfRule>
  </conditionalFormatting>
  <conditionalFormatting sqref="B33">
    <cfRule type="expression" dxfId="2883" priority="36">
      <formula>$H33="Complete"</formula>
    </cfRule>
  </conditionalFormatting>
  <conditionalFormatting sqref="I33">
    <cfRule type="expression" dxfId="2882" priority="35">
      <formula>$H33="Complete"</formula>
    </cfRule>
  </conditionalFormatting>
  <conditionalFormatting sqref="C33">
    <cfRule type="expression" dxfId="2881" priority="34">
      <formula>$H33="Complete"</formula>
    </cfRule>
  </conditionalFormatting>
  <conditionalFormatting sqref="C33">
    <cfRule type="expression" dxfId="2880" priority="33">
      <formula>$H33="Complete"</formula>
    </cfRule>
  </conditionalFormatting>
  <conditionalFormatting sqref="D33">
    <cfRule type="expression" dxfId="2879" priority="32">
      <formula>$H33="Complete"</formula>
    </cfRule>
  </conditionalFormatting>
  <conditionalFormatting sqref="A34">
    <cfRule type="expression" dxfId="2878" priority="31">
      <formula>$H34="Complete"</formula>
    </cfRule>
  </conditionalFormatting>
  <conditionalFormatting sqref="H34">
    <cfRule type="expression" dxfId="2877" priority="30">
      <formula>$H34="Complete"</formula>
    </cfRule>
  </conditionalFormatting>
  <conditionalFormatting sqref="D34">
    <cfRule type="expression" dxfId="2876" priority="27">
      <formula>$H34="Complete"</formula>
    </cfRule>
  </conditionalFormatting>
  <conditionalFormatting sqref="D34">
    <cfRule type="expression" dxfId="2875" priority="29">
      <formula>$H34="Complete"</formula>
    </cfRule>
  </conditionalFormatting>
  <conditionalFormatting sqref="D34">
    <cfRule type="expression" dxfId="2874" priority="28">
      <formula>$H34="Complete"</formula>
    </cfRule>
  </conditionalFormatting>
  <conditionalFormatting sqref="I34">
    <cfRule type="expression" dxfId="2873" priority="26">
      <formula>$H34="Complete"</formula>
    </cfRule>
  </conditionalFormatting>
  <conditionalFormatting sqref="B34">
    <cfRule type="expression" dxfId="2872" priority="25">
      <formula>$H34="Complete"</formula>
    </cfRule>
  </conditionalFormatting>
  <conditionalFormatting sqref="C34">
    <cfRule type="expression" dxfId="2871" priority="24">
      <formula>$H34="Complete"</formula>
    </cfRule>
  </conditionalFormatting>
  <conditionalFormatting sqref="D35">
    <cfRule type="expression" dxfId="2870" priority="23">
      <formula>$H35="Complete"</formula>
    </cfRule>
  </conditionalFormatting>
  <conditionalFormatting sqref="A35">
    <cfRule type="expression" dxfId="2869" priority="22">
      <formula>$H35="Complete"</formula>
    </cfRule>
  </conditionalFormatting>
  <conditionalFormatting sqref="B35">
    <cfRule type="expression" dxfId="2868" priority="21">
      <formula>$H35="Complete"</formula>
    </cfRule>
  </conditionalFormatting>
  <conditionalFormatting sqref="C35">
    <cfRule type="expression" dxfId="2867" priority="20">
      <formula>$H35="Complete"</formula>
    </cfRule>
  </conditionalFormatting>
  <conditionalFormatting sqref="A37">
    <cfRule type="expression" dxfId="2866" priority="19">
      <formula>$H37="Complete"</formula>
    </cfRule>
  </conditionalFormatting>
  <conditionalFormatting sqref="D37">
    <cfRule type="expression" dxfId="2865" priority="18">
      <formula>$H37="Complete"</formula>
    </cfRule>
  </conditionalFormatting>
  <conditionalFormatting sqref="B37">
    <cfRule type="expression" dxfId="2864" priority="17">
      <formula>$H37="Complete"</formula>
    </cfRule>
  </conditionalFormatting>
  <conditionalFormatting sqref="C37">
    <cfRule type="expression" dxfId="2863" priority="16">
      <formula>$H37="Complete"</formula>
    </cfRule>
  </conditionalFormatting>
  <conditionalFormatting sqref="C37">
    <cfRule type="expression" dxfId="2862" priority="15">
      <formula>$H37="Complete"</formula>
    </cfRule>
  </conditionalFormatting>
  <conditionalFormatting sqref="I37">
    <cfRule type="expression" dxfId="2861" priority="14">
      <formula>$H37="Complete"</formula>
    </cfRule>
  </conditionalFormatting>
  <conditionalFormatting sqref="H38:H39">
    <cfRule type="expression" dxfId="2860" priority="13">
      <formula>$H38="Complete"</formula>
    </cfRule>
  </conditionalFormatting>
  <conditionalFormatting sqref="A38">
    <cfRule type="expression" dxfId="2859" priority="12">
      <formula>$H38="Complete"</formula>
    </cfRule>
  </conditionalFormatting>
  <conditionalFormatting sqref="D38">
    <cfRule type="expression" dxfId="2858" priority="9">
      <formula>$H38="Complete"</formula>
    </cfRule>
  </conditionalFormatting>
  <conditionalFormatting sqref="D38">
    <cfRule type="expression" dxfId="2857" priority="11">
      <formula>$H38="Complete"</formula>
    </cfRule>
  </conditionalFormatting>
  <conditionalFormatting sqref="D38">
    <cfRule type="expression" dxfId="2856" priority="10">
      <formula>$H38="Complete"</formula>
    </cfRule>
  </conditionalFormatting>
  <conditionalFormatting sqref="I38">
    <cfRule type="expression" dxfId="2855" priority="8">
      <formula>$H38="Complete"</formula>
    </cfRule>
  </conditionalFormatting>
  <conditionalFormatting sqref="B38">
    <cfRule type="expression" dxfId="2854" priority="7">
      <formula>$H38="Complete"</formula>
    </cfRule>
  </conditionalFormatting>
  <conditionalFormatting sqref="C38">
    <cfRule type="expression" dxfId="2853" priority="6">
      <formula>$H38="Complete"</formula>
    </cfRule>
  </conditionalFormatting>
  <conditionalFormatting sqref="I39">
    <cfRule type="expression" dxfId="2852" priority="5">
      <formula>$H39="Complete"</formula>
    </cfRule>
  </conditionalFormatting>
  <conditionalFormatting sqref="D39">
    <cfRule type="expression" dxfId="2851" priority="4">
      <formula>$H39="Complete"</formula>
    </cfRule>
  </conditionalFormatting>
  <conditionalFormatting sqref="A39">
    <cfRule type="expression" dxfId="2850" priority="3">
      <formula>$H39="Complete"</formula>
    </cfRule>
  </conditionalFormatting>
  <conditionalFormatting sqref="B39">
    <cfRule type="expression" dxfId="2849" priority="2">
      <formula>$H39="Complete"</formula>
    </cfRule>
  </conditionalFormatting>
  <conditionalFormatting sqref="C39">
    <cfRule type="expression" dxfId="2848" priority="1">
      <formula>$H39="Complete"</formula>
    </cfRule>
  </conditionalFormatting>
  <dataValidations count="1">
    <dataValidation type="list" allowBlank="1" showInputMessage="1" showErrorMessage="1" sqref="E5:F12 E42:G55 E33:G37 E38 E39:G40 E14:F31" xr:uid="{14ECD752-F46B-4E87-9CE1-81C2BCBD15CF}">
      <formula1>Drivers3</formula1>
    </dataValidation>
  </dataValidations>
  <printOptions horizontalCentered="1"/>
  <pageMargins left="0.5" right="0.5" top="0.25" bottom="0.25" header="0.3" footer="0.3"/>
  <pageSetup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400050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0" r:id="rId5" name="Button 10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3" r:id="rId6" name="Button 23">
              <controlPr defaultSize="0" print="0" autoFill="0" autoPict="0" macro="[0]!ErrorDriver">
                <anchor moveWithCells="1" sizeWithCells="1">
                  <from>
                    <xdr:col>11</xdr:col>
                    <xdr:colOff>95250</xdr:colOff>
                    <xdr:row>5</xdr:row>
                    <xdr:rowOff>133350</xdr:rowOff>
                  </from>
                  <to>
                    <xdr:col>12</xdr:col>
                    <xdr:colOff>247650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B53547C-8578-41E1-8035-C14FABF1382A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2B96CD0-0CAE-496F-B92A-6BB3F97F156F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A1A31A0-E388-47FE-AB6A-618C3882B39D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0400-000005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pageSetUpPr fitToPage="1"/>
  </sheetPr>
  <dimension ref="A1:X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6" max="16" width="9.28515625" customWidth="1"/>
    <col min="17" max="22" width="14.28515625" hidden="1" customWidth="1"/>
    <col min="23" max="23" width="36.28515625" hidden="1" customWidth="1"/>
    <col min="24" max="24" width="15.28515625" hidden="1" customWidth="1"/>
    <col min="25" max="25" width="28.28515625" customWidth="1"/>
    <col min="26" max="26" width="14" customWidth="1"/>
    <col min="27" max="27" width="13.28515625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79"/>
      <c r="R1" s="420">
        <f>COUNTIF(I5:I31,"Needs Trained")</f>
        <v>2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</f>
        <v>44270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_xlfn.XLOOKUP(H2,Table2[Coordinator],Table2[Email],,0)</f>
        <v>andy.brinkhoff@navistar.com</v>
      </c>
      <c r="J2" s="176"/>
      <c r="K2" s="176"/>
      <c r="L2" s="177"/>
      <c r="M2" s="177"/>
      <c r="N2" s="177"/>
      <c r="R2" s="424" t="str">
        <f>IF(R1 &gt; 1,"Yes","")</f>
        <v>Yes</v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6"/>
      <c r="J3" s="517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5" t="s">
        <v>84</v>
      </c>
      <c r="K4" s="178" t="s">
        <v>86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 t="s">
        <v>1344</v>
      </c>
      <c r="B5" s="179" t="s">
        <v>1242</v>
      </c>
      <c r="C5" s="147">
        <v>205475</v>
      </c>
      <c r="D5" s="147"/>
      <c r="E5" s="363" t="s">
        <v>112</v>
      </c>
      <c r="F5" s="147"/>
      <c r="G5" s="147">
        <v>329</v>
      </c>
      <c r="H5" s="408" t="s">
        <v>186</v>
      </c>
      <c r="I5" s="411" t="str">
        <f>IF(E5="","",_xlfn.XLOOKUP(S5,Table1[IDTrain],Table1[Approved],"Needs Trained",0,1))</f>
        <v>Signed off</v>
      </c>
      <c r="J5" s="391" t="s">
        <v>1348</v>
      </c>
      <c r="K5" s="399" t="s">
        <v>427</v>
      </c>
      <c r="L5" s="177"/>
      <c r="M5" s="177"/>
      <c r="N5" s="177"/>
      <c r="R5" s="424"/>
      <c r="S5" s="418" t="str">
        <f>IF(E5="","",_xlfn.CONCAT(B5,E5))</f>
        <v>E39 LT, White, Field Test (ML310525)Letherman</v>
      </c>
      <c r="T5" s="418" t="str">
        <f>IF(S5="","",I2)</f>
        <v>andy.brinkhoff@navistar.com</v>
      </c>
      <c r="U5" s="419">
        <f>B2</f>
        <v>44270</v>
      </c>
      <c r="V5" s="418" t="str">
        <f>IF(E5="","",B5)</f>
        <v>E39 LT, White, Field Test (ML310525)</v>
      </c>
      <c r="W5" s="425" t="str">
        <f>IF(E5="","",E5)</f>
        <v>Letherman</v>
      </c>
    </row>
    <row r="6" spans="1:23" s="170" customFormat="1" ht="12.75" customHeight="1" x14ac:dyDescent="0.2">
      <c r="A6" s="268" t="s">
        <v>1344</v>
      </c>
      <c r="B6" s="179" t="s">
        <v>1082</v>
      </c>
      <c r="C6" s="147">
        <v>196679</v>
      </c>
      <c r="D6" s="147"/>
      <c r="E6" s="363" t="s">
        <v>28</v>
      </c>
      <c r="F6" s="147"/>
      <c r="G6" s="147"/>
      <c r="H6" s="408" t="s">
        <v>186</v>
      </c>
      <c r="I6" s="411" t="str">
        <f>IF(E6="","",_xlfn.XLOOKUP(S6,Table1[IDTrain],Table1[Approved],"Needs Trained",0,1))</f>
        <v>Signed off</v>
      </c>
      <c r="J6" s="391" t="s">
        <v>1348</v>
      </c>
      <c r="K6" s="399" t="s">
        <v>537</v>
      </c>
      <c r="L6" s="177"/>
      <c r="M6" s="177"/>
      <c r="N6" s="177"/>
      <c r="R6" s="424"/>
      <c r="S6" s="418" t="str">
        <f t="shared" ref="S6:S31" si="0">IF(E6="","",_xlfn.CONCAT(B6,E6))</f>
        <v>E39 HV, White, Field Test (ML306105)Suffern</v>
      </c>
      <c r="T6" s="418" t="str">
        <f>IF(S6="","",I2)</f>
        <v>andy.brinkhoff@navistar.com</v>
      </c>
      <c r="U6" s="419">
        <f>U5</f>
        <v>44270</v>
      </c>
      <c r="V6" s="418" t="str">
        <f t="shared" ref="V6:V31" si="1">IF(E6="","",B6)</f>
        <v>E39 HV, White, Field Test (ML306105)</v>
      </c>
      <c r="W6" s="425" t="str">
        <f t="shared" ref="W6:W31" si="2">IF(E6="","",E6)</f>
        <v>Suffern</v>
      </c>
    </row>
    <row r="7" spans="1:23" s="170" customFormat="1" ht="12.75" customHeight="1" x14ac:dyDescent="0.2">
      <c r="A7" s="268" t="s">
        <v>1344</v>
      </c>
      <c r="B7" s="179" t="s">
        <v>1237</v>
      </c>
      <c r="C7" s="147">
        <v>208023</v>
      </c>
      <c r="D7" s="147"/>
      <c r="E7" s="363" t="s">
        <v>1017</v>
      </c>
      <c r="F7" s="147"/>
      <c r="G7" s="147">
        <v>95</v>
      </c>
      <c r="H7" s="408" t="s">
        <v>186</v>
      </c>
      <c r="I7" s="411" t="str">
        <f>IF(E7="","",_xlfn.XLOOKUP(S7,Table1[IDTrain],Table1[Approved],"Needs Trained",0,1))</f>
        <v>Signed off</v>
      </c>
      <c r="J7" s="391"/>
      <c r="K7" s="399" t="s">
        <v>538</v>
      </c>
      <c r="L7" s="177"/>
      <c r="M7" s="177"/>
      <c r="N7" s="177"/>
      <c r="R7" s="424"/>
      <c r="S7" s="418" t="str">
        <f t="shared" si="0"/>
        <v>E36 MV, Green, ML652577, Field TestBraziel</v>
      </c>
      <c r="T7" s="418" t="str">
        <f>IF(S7="","",I2)</f>
        <v>andy.brinkhoff@navistar.com</v>
      </c>
      <c r="U7" s="419">
        <f t="shared" ref="U7:U31" si="3">U6</f>
        <v>44270</v>
      </c>
      <c r="V7" s="418" t="str">
        <f t="shared" si="1"/>
        <v>E36 MV, Green, ML652577, Field Test</v>
      </c>
      <c r="W7" s="425" t="str">
        <f t="shared" si="2"/>
        <v>Braziel</v>
      </c>
    </row>
    <row r="8" spans="1:23" s="170" customFormat="1" ht="12.75" customHeight="1" x14ac:dyDescent="0.2">
      <c r="A8" s="268" t="s">
        <v>298</v>
      </c>
      <c r="B8" s="179" t="s">
        <v>298</v>
      </c>
      <c r="C8" s="147"/>
      <c r="D8" s="147"/>
      <c r="E8" s="147"/>
      <c r="F8" s="147"/>
      <c r="G8" s="147"/>
      <c r="H8" s="180"/>
      <c r="I8" s="411" t="str">
        <f>IF(E8="","",_xlfn.XLOOKUP(S8,Table1[IDTrain],Table1[Approved],"Needs Trained",0,1))</f>
        <v/>
      </c>
      <c r="J8" s="391"/>
      <c r="K8" s="399" t="s">
        <v>539</v>
      </c>
      <c r="L8" s="177"/>
      <c r="M8" s="177"/>
      <c r="N8" s="177"/>
      <c r="R8" s="424"/>
      <c r="S8" s="418" t="str">
        <f t="shared" si="0"/>
        <v/>
      </c>
      <c r="T8" s="418" t="str">
        <f>IF(S8="","",I2)</f>
        <v/>
      </c>
      <c r="U8" s="419">
        <f t="shared" si="3"/>
        <v>44270</v>
      </c>
      <c r="V8" s="418" t="str">
        <f t="shared" si="1"/>
        <v/>
      </c>
      <c r="W8" s="425" t="str">
        <f t="shared" si="2"/>
        <v/>
      </c>
    </row>
    <row r="9" spans="1:23" s="170" customFormat="1" ht="12.75" customHeight="1" x14ac:dyDescent="0.2">
      <c r="A9" s="268" t="s">
        <v>298</v>
      </c>
      <c r="B9" s="179" t="s">
        <v>298</v>
      </c>
      <c r="C9" s="147"/>
      <c r="D9" s="147"/>
      <c r="E9" s="147"/>
      <c r="F9" s="147"/>
      <c r="G9" s="147"/>
      <c r="H9" s="180"/>
      <c r="I9" s="411" t="str">
        <f>IF(E9="","",_xlfn.XLOOKUP(S9,Table1[IDTrain],Table1[Approved],"Needs Trained",0,1))</f>
        <v/>
      </c>
      <c r="J9" s="391"/>
      <c r="K9" s="399" t="s">
        <v>872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44270</v>
      </c>
      <c r="V9" s="418" t="str">
        <f t="shared" si="1"/>
        <v/>
      </c>
      <c r="W9" s="425" t="str">
        <f t="shared" si="2"/>
        <v/>
      </c>
    </row>
    <row r="10" spans="1:23" s="170" customFormat="1" ht="12.75" customHeight="1" x14ac:dyDescent="0.2">
      <c r="A10" s="268" t="s">
        <v>298</v>
      </c>
      <c r="B10" s="179" t="s">
        <v>298</v>
      </c>
      <c r="C10" s="147"/>
      <c r="D10" s="147"/>
      <c r="E10" s="147"/>
      <c r="F10" s="147"/>
      <c r="G10" s="147"/>
      <c r="H10" s="180"/>
      <c r="I10" s="411" t="str">
        <f>IF(E10="","",_xlfn.XLOOKUP(S10,Table1[IDTrain],Table1[Approved],"Needs Trained",0,1))</f>
        <v/>
      </c>
      <c r="J10" s="391"/>
      <c r="K10" s="399" t="s">
        <v>1019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44270</v>
      </c>
      <c r="V10" s="418" t="str">
        <f t="shared" si="1"/>
        <v/>
      </c>
      <c r="W10" s="425" t="str">
        <f t="shared" si="2"/>
        <v/>
      </c>
    </row>
    <row r="11" spans="1:23" s="170" customFormat="1" ht="12.75" customHeight="1" x14ac:dyDescent="0.2">
      <c r="A11" s="268" t="s">
        <v>298</v>
      </c>
      <c r="B11" s="179" t="s">
        <v>298</v>
      </c>
      <c r="C11" s="147"/>
      <c r="D11" s="147"/>
      <c r="E11" s="147"/>
      <c r="F11" s="147"/>
      <c r="G11" s="147"/>
      <c r="H11" s="180"/>
      <c r="I11" s="411" t="str">
        <f>IF(E11="","",_xlfn.XLOOKUP(S11,Table1[IDTrain],Table1[Approved],"Needs Trained",0,1))</f>
        <v/>
      </c>
      <c r="J11" s="391"/>
      <c r="K11" s="399" t="s">
        <v>1032</v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44270</v>
      </c>
      <c r="V11" s="418" t="str">
        <f t="shared" si="1"/>
        <v/>
      </c>
      <c r="W11" s="425" t="str">
        <f t="shared" si="2"/>
        <v/>
      </c>
    </row>
    <row r="12" spans="1:23" s="170" customFormat="1" ht="12.75" customHeight="1" thickBot="1" x14ac:dyDescent="0.25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411" t="str">
        <f>IF(E12="","",_xlfn.XLOOKUP(S12,Table1[IDTrain],Table1[Approved],"Needs Trained",0,1))</f>
        <v/>
      </c>
      <c r="J12" s="391"/>
      <c r="K12" s="399" t="s">
        <v>298</v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44270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411"/>
      <c r="J13" s="391"/>
      <c r="K13" s="399" t="s">
        <v>298</v>
      </c>
      <c r="L13" s="181"/>
      <c r="M13" s="181"/>
      <c r="N13" s="181"/>
      <c r="R13" s="424"/>
      <c r="S13" s="418"/>
      <c r="T13" s="418"/>
      <c r="U13" s="419">
        <f t="shared" si="3"/>
        <v>44270</v>
      </c>
      <c r="V13" s="418"/>
      <c r="W13" s="425"/>
    </row>
    <row r="14" spans="1:23" s="170" customFormat="1" ht="12.75" customHeight="1" x14ac:dyDescent="0.2">
      <c r="A14" s="274" t="s">
        <v>1285</v>
      </c>
      <c r="B14" s="183" t="s">
        <v>1279</v>
      </c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>Possibly Driver Support - Late AM</v>
      </c>
      <c r="E14" s="363" t="s">
        <v>225</v>
      </c>
      <c r="F14" s="147"/>
      <c r="G14" s="147"/>
      <c r="H14" s="408" t="s">
        <v>186</v>
      </c>
      <c r="I14" s="411" t="str">
        <f>IF(E14="","",_xlfn.XLOOKUP(S14,Table1[IDTrain],Table1[Approved],"Needs Trained",0,1))</f>
        <v>Needs Trained</v>
      </c>
      <c r="J14" s="391"/>
      <c r="K14" s="399" t="s">
        <v>298</v>
      </c>
      <c r="L14" s="177"/>
      <c r="M14" s="177"/>
      <c r="N14" s="177"/>
      <c r="R14" s="424"/>
      <c r="S14" s="418" t="str">
        <f t="shared" si="0"/>
        <v>Nicola TractorDid Not Run</v>
      </c>
      <c r="T14" s="418" t="str">
        <f>IF(S14="","",I2)</f>
        <v>andy.brinkhoff@navistar.com</v>
      </c>
      <c r="U14" s="419">
        <f t="shared" si="3"/>
        <v>44270</v>
      </c>
      <c r="V14" s="418" t="str">
        <f t="shared" si="1"/>
        <v>Nicola Tractor</v>
      </c>
      <c r="W14" s="425" t="str">
        <f t="shared" si="2"/>
        <v>Did Not Run</v>
      </c>
    </row>
    <row r="15" spans="1:23" s="170" customFormat="1" ht="12.75" customHeight="1" x14ac:dyDescent="0.2">
      <c r="A15" s="274" t="s">
        <v>1286</v>
      </c>
      <c r="B15" s="183" t="s">
        <v>1280</v>
      </c>
      <c r="C15" s="8" t="str">
        <f>IF(B15="","",IF(VLOOKUP($B15,ProjectList!$B$2:$D$593,2)="","",VLOOKUP($B15,ProjectList!$B$2:$D$593,2)))</f>
        <v>Recharge at 15%</v>
      </c>
      <c r="D15" s="28" t="str">
        <f>IF(B15="","",IF(VLOOKUP($B15,ProjectList!$B$2:$D$593,3)="","",VLOOKUP($B15,ProjectList!$B$2:$D$593,3)))</f>
        <v>Run 1-2 hrs max, do not run below 25 deg F</v>
      </c>
      <c r="E15" s="363" t="s">
        <v>225</v>
      </c>
      <c r="F15" s="147"/>
      <c r="G15" s="147"/>
      <c r="H15" s="408" t="s">
        <v>186</v>
      </c>
      <c r="I15" s="411" t="str">
        <f>IF(E15="","",_xlfn.XLOOKUP(S15,Table1[IDTrain],Table1[Approved],"Needs Trained",0,1))</f>
        <v>Needs Trained</v>
      </c>
      <c r="J15" s="391"/>
      <c r="K15" s="399" t="s">
        <v>298</v>
      </c>
      <c r="L15" s="177"/>
      <c r="M15" s="177"/>
      <c r="N15" s="177"/>
      <c r="R15" s="424"/>
      <c r="S15" s="418" t="str">
        <f t="shared" si="0"/>
        <v>Rivian Ford F150 - VIN: LFC41078Did Not Run</v>
      </c>
      <c r="T15" s="418" t="str">
        <f>IF(S15="","",I2)</f>
        <v>andy.brinkhoff@navistar.com</v>
      </c>
      <c r="U15" s="419">
        <f t="shared" si="3"/>
        <v>44270</v>
      </c>
      <c r="V15" s="418" t="str">
        <f t="shared" si="1"/>
        <v>Rivian Ford F150 - VIN: LFC41078</v>
      </c>
      <c r="W15" s="425" t="str">
        <f t="shared" si="2"/>
        <v>Did Not Run</v>
      </c>
    </row>
    <row r="16" spans="1:23" s="170" customFormat="1" ht="12.75" customHeight="1" x14ac:dyDescent="0.2">
      <c r="A16" s="274"/>
      <c r="B16" s="183" t="s">
        <v>298</v>
      </c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411" t="str">
        <f>IF(E16="","",_xlfn.XLOOKUP(S16,Table1[IDTrain],Table1[Approved],"Needs Trained",0,1))</f>
        <v/>
      </c>
      <c r="J16" s="391"/>
      <c r="K16" s="399" t="s">
        <v>298</v>
      </c>
      <c r="L16" s="177"/>
      <c r="M16" s="177"/>
      <c r="N16" s="177" t="s">
        <v>71</v>
      </c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44270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274"/>
      <c r="B17" s="183" t="s">
        <v>298</v>
      </c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411" t="str">
        <f>IF(E17="","",_xlfn.XLOOKUP(S17,Table1[IDTrain],Table1[Approved],"Needs Trained",0,1))</f>
        <v/>
      </c>
      <c r="J17" s="391"/>
      <c r="K17" s="399" t="s">
        <v>298</v>
      </c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44270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274"/>
      <c r="B18" s="183" t="s">
        <v>298</v>
      </c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411" t="str">
        <f>IF(E18="","",_xlfn.XLOOKUP(S18,Table1[IDTrain],Table1[Approved],"Needs Trained",0,1))</f>
        <v/>
      </c>
      <c r="J18" s="391"/>
      <c r="K18" s="399" t="s">
        <v>298</v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44270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 t="s">
        <v>298</v>
      </c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411" t="str">
        <f>IF(E19="","",_xlfn.XLOOKUP(S19,Table1[IDTrain],Table1[Approved],"Needs Trained",0,1))</f>
        <v/>
      </c>
      <c r="J19" s="391"/>
      <c r="K19" s="399" t="s">
        <v>298</v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44270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 t="s">
        <v>298</v>
      </c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411" t="str">
        <f>IF(E20="","",_xlfn.XLOOKUP(S20,Table1[IDTrain],Table1[Approved],"Needs Trained",0,1))</f>
        <v/>
      </c>
      <c r="J20" s="391"/>
      <c r="K20" s="399" t="s">
        <v>298</v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44270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 t="s">
        <v>298</v>
      </c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411" t="str">
        <f>IF(E21="","",_xlfn.XLOOKUP(S21,Table1[IDTrain],Table1[Approved],"Needs Trained",0,1))</f>
        <v/>
      </c>
      <c r="J21" s="391"/>
      <c r="K21" s="399" t="s">
        <v>298</v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44270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 t="s">
        <v>298</v>
      </c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411" t="str">
        <f>IF(E22="","",_xlfn.XLOOKUP(S22,Table1[IDTrain],Table1[Approved],"Needs Trained",0,1))</f>
        <v/>
      </c>
      <c r="J22" s="391"/>
      <c r="K22" s="399" t="s">
        <v>298</v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44270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 t="s">
        <v>298</v>
      </c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411" t="str">
        <f>IF(E23="","",_xlfn.XLOOKUP(S23,Table1[IDTrain],Table1[Approved],"Needs Trained",0,1))</f>
        <v/>
      </c>
      <c r="J23" s="391"/>
      <c r="K23" s="399" t="s">
        <v>298</v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44270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 t="s">
        <v>298</v>
      </c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411" t="str">
        <f>IF(E24="","",_xlfn.XLOOKUP(S24,Table1[IDTrain],Table1[Approved],"Needs Trained",0,1))</f>
        <v/>
      </c>
      <c r="J24" s="391"/>
      <c r="K24" s="399" t="s">
        <v>298</v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44270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 t="s">
        <v>298</v>
      </c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411" t="str">
        <f>IF(E25="","",_xlfn.XLOOKUP(S25,Table1[IDTrain],Table1[Approved],"Needs Trained",0,1))</f>
        <v/>
      </c>
      <c r="J25" s="391"/>
      <c r="K25" s="399" t="s">
        <v>298</v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44270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 t="s">
        <v>298</v>
      </c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411" t="str">
        <f>IF(E26="","",_xlfn.XLOOKUP(S26,Table1[IDTrain],Table1[Approved],"Needs Trained",0,1))</f>
        <v/>
      </c>
      <c r="J26" s="391"/>
      <c r="K26" s="399" t="s">
        <v>298</v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44270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 t="s">
        <v>298</v>
      </c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411" t="str">
        <f>IF(E27="","",_xlfn.XLOOKUP(S27,Table1[IDTrain],Table1[Approved],"Needs Trained",0,1))</f>
        <v/>
      </c>
      <c r="J27" s="391"/>
      <c r="K27" s="399" t="s">
        <v>298</v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44270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 t="s">
        <v>298</v>
      </c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411" t="str">
        <f>IF(E28="","",_xlfn.XLOOKUP(S28,Table1[IDTrain],Table1[Approved],"Needs Trained",0,1))</f>
        <v/>
      </c>
      <c r="J28" s="391"/>
      <c r="K28" s="399" t="s">
        <v>298</v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44270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4"/>
      <c r="B29" s="183" t="s">
        <v>298</v>
      </c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411" t="str">
        <f>IF(E29="","",_xlfn.XLOOKUP(S29,Table1[IDTrain],Table1[Approved],"Needs Trained",0,1))</f>
        <v/>
      </c>
      <c r="J29" s="391"/>
      <c r="K29" s="399" t="s">
        <v>298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44270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 t="s">
        <v>298</v>
      </c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411" t="str">
        <f>IF(E30="","",_xlfn.XLOOKUP(S30,Table1[IDTrain],Table1[Approved],"Needs Trained",0,1))</f>
        <v/>
      </c>
      <c r="J30" s="391"/>
      <c r="K30" s="399" t="s">
        <v>298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44270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 t="s">
        <v>298</v>
      </c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411" t="str">
        <f>IF(E31="","",_xlfn.XLOOKUP(S31,Table1[IDTrain],Table1[Approved],"Needs Trained",0,1))</f>
        <v/>
      </c>
      <c r="J31" s="391"/>
      <c r="K31" s="400" t="s">
        <v>298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44270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406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4" t="s">
        <v>1306</v>
      </c>
      <c r="B33" s="183" t="s">
        <v>1307</v>
      </c>
      <c r="C33" s="7">
        <v>91004501</v>
      </c>
      <c r="D33" s="7" t="s">
        <v>1308</v>
      </c>
      <c r="E33" s="363" t="s">
        <v>53</v>
      </c>
      <c r="F33" s="36"/>
      <c r="G33" s="36"/>
      <c r="H33" s="438" t="s">
        <v>320</v>
      </c>
      <c r="I33" s="502" t="s">
        <v>1309</v>
      </c>
      <c r="J33" s="503"/>
      <c r="K33" s="382"/>
      <c r="L33" s="177"/>
      <c r="M33" s="177"/>
      <c r="N33" s="177"/>
    </row>
    <row r="34" spans="1:14" s="170" customFormat="1" ht="12.75" customHeight="1" x14ac:dyDescent="0.2">
      <c r="A34" s="274" t="s">
        <v>1310</v>
      </c>
      <c r="B34" s="183" t="s">
        <v>1250</v>
      </c>
      <c r="C34" s="7">
        <v>91002101</v>
      </c>
      <c r="D34" s="7" t="s">
        <v>1311</v>
      </c>
      <c r="E34" s="363"/>
      <c r="F34" s="36"/>
      <c r="G34" s="36"/>
      <c r="H34" s="438" t="s">
        <v>320</v>
      </c>
      <c r="I34" s="502" t="s">
        <v>1289</v>
      </c>
      <c r="J34" s="503"/>
      <c r="K34" s="382"/>
      <c r="L34" s="177"/>
      <c r="M34" s="177"/>
      <c r="N34" s="177"/>
    </row>
    <row r="35" spans="1:14" s="170" customFormat="1" ht="12.75" customHeight="1" x14ac:dyDescent="0.2">
      <c r="A35" s="274" t="s">
        <v>1312</v>
      </c>
      <c r="B35" s="183" t="s">
        <v>1300</v>
      </c>
      <c r="C35" s="441">
        <v>20011101</v>
      </c>
      <c r="D35" s="7" t="s">
        <v>1313</v>
      </c>
      <c r="E35" s="439"/>
      <c r="F35" s="36"/>
      <c r="G35" s="36"/>
      <c r="H35" s="438" t="s">
        <v>323</v>
      </c>
      <c r="I35" s="502" t="s">
        <v>1314</v>
      </c>
      <c r="J35" s="503"/>
      <c r="K35" s="381"/>
      <c r="L35" s="177"/>
      <c r="M35" s="177"/>
      <c r="N35" s="177"/>
    </row>
    <row r="36" spans="1:14" s="170" customFormat="1" ht="12.75" customHeight="1" x14ac:dyDescent="0.2">
      <c r="A36" s="274" t="s">
        <v>1286</v>
      </c>
      <c r="B36" s="183" t="s">
        <v>1279</v>
      </c>
      <c r="C36" s="7">
        <v>21002101</v>
      </c>
      <c r="D36" s="7" t="s">
        <v>1315</v>
      </c>
      <c r="E36" s="439" t="s">
        <v>417</v>
      </c>
      <c r="F36" s="440"/>
      <c r="G36" s="440"/>
      <c r="H36" s="438" t="s">
        <v>323</v>
      </c>
      <c r="I36" s="502" t="s">
        <v>1316</v>
      </c>
      <c r="J36" s="503"/>
      <c r="K36" s="381"/>
      <c r="L36" s="177"/>
      <c r="M36" s="177"/>
      <c r="N36" s="177"/>
    </row>
    <row r="37" spans="1:14" s="170" customFormat="1" ht="12.75" customHeight="1" x14ac:dyDescent="0.2">
      <c r="A37" s="274" t="s">
        <v>1285</v>
      </c>
      <c r="B37" s="183" t="s">
        <v>1280</v>
      </c>
      <c r="C37" s="7">
        <v>21002901</v>
      </c>
      <c r="D37" s="7" t="s">
        <v>1317</v>
      </c>
      <c r="E37" s="439" t="s">
        <v>108</v>
      </c>
      <c r="F37" s="440"/>
      <c r="G37" s="440"/>
      <c r="H37" s="438" t="s">
        <v>321</v>
      </c>
      <c r="I37" s="502" t="s">
        <v>1299</v>
      </c>
      <c r="J37" s="503"/>
      <c r="K37" s="381"/>
      <c r="L37" s="177"/>
      <c r="M37" s="177"/>
      <c r="N37" s="177"/>
    </row>
    <row r="38" spans="1:14" s="170" customFormat="1" ht="12.75" customHeight="1" x14ac:dyDescent="0.2">
      <c r="A38" s="274" t="s">
        <v>1318</v>
      </c>
      <c r="B38" s="183" t="s">
        <v>602</v>
      </c>
      <c r="C38" s="7">
        <v>605115754</v>
      </c>
      <c r="D38" s="7" t="s">
        <v>1319</v>
      </c>
      <c r="E38" s="439" t="s">
        <v>785</v>
      </c>
      <c r="F38" s="36"/>
      <c r="G38" s="36"/>
      <c r="H38" s="438" t="s">
        <v>321</v>
      </c>
      <c r="I38" s="502" t="s">
        <v>1320</v>
      </c>
      <c r="J38" s="503"/>
      <c r="K38" s="381"/>
      <c r="L38" s="177"/>
      <c r="M38" s="177"/>
      <c r="N38" s="177"/>
    </row>
    <row r="39" spans="1:14" s="170" customFormat="1" ht="12.75" customHeight="1" x14ac:dyDescent="0.2">
      <c r="A39" s="274" t="s">
        <v>273</v>
      </c>
      <c r="B39" s="183" t="s">
        <v>1282</v>
      </c>
      <c r="C39" s="441">
        <v>21000702</v>
      </c>
      <c r="D39" s="7" t="s">
        <v>1296</v>
      </c>
      <c r="E39" s="363" t="s">
        <v>108</v>
      </c>
      <c r="F39" s="36"/>
      <c r="G39" s="36"/>
      <c r="H39" s="438" t="s">
        <v>320</v>
      </c>
      <c r="I39" s="502" t="s">
        <v>1321</v>
      </c>
      <c r="J39" s="503"/>
      <c r="K39" s="381"/>
      <c r="L39" s="177"/>
      <c r="M39" s="177"/>
      <c r="N39" s="177"/>
    </row>
    <row r="40" spans="1:14" s="170" customFormat="1" ht="12.75" customHeight="1" x14ac:dyDescent="0.2">
      <c r="A40" s="274" t="s">
        <v>1322</v>
      </c>
      <c r="B40" s="183" t="s">
        <v>1114</v>
      </c>
      <c r="C40" s="7">
        <v>90012201</v>
      </c>
      <c r="D40" s="7" t="s">
        <v>1304</v>
      </c>
      <c r="E40" s="363"/>
      <c r="F40" s="36"/>
      <c r="G40" s="36"/>
      <c r="H40" s="438" t="s">
        <v>320</v>
      </c>
      <c r="I40" s="502" t="s">
        <v>1305</v>
      </c>
      <c r="J40" s="503"/>
      <c r="K40" s="382"/>
      <c r="L40" s="177"/>
      <c r="M40" s="177"/>
      <c r="N40" s="177"/>
    </row>
    <row r="41" spans="1:14" s="170" customFormat="1" ht="12.75" customHeight="1" x14ac:dyDescent="0.2">
      <c r="A41" s="278" t="s">
        <v>1312</v>
      </c>
      <c r="B41" s="183" t="s">
        <v>1300</v>
      </c>
      <c r="C41" s="7">
        <v>20011101</v>
      </c>
      <c r="D41" s="7" t="s">
        <v>1301</v>
      </c>
      <c r="E41" s="439" t="s">
        <v>105</v>
      </c>
      <c r="F41" s="440"/>
      <c r="G41" s="440"/>
      <c r="H41" s="438" t="s">
        <v>321</v>
      </c>
      <c r="I41" s="502" t="s">
        <v>1302</v>
      </c>
      <c r="J41" s="503"/>
      <c r="K41" s="381"/>
      <c r="L41" s="177"/>
      <c r="M41" s="177"/>
      <c r="N41" s="177"/>
    </row>
    <row r="42" spans="1:14" s="170" customFormat="1" ht="12.75" customHeight="1" x14ac:dyDescent="0.2">
      <c r="A42" s="274" t="s">
        <v>1324</v>
      </c>
      <c r="B42" s="183" t="s">
        <v>1325</v>
      </c>
      <c r="C42" s="7">
        <v>91004101</v>
      </c>
      <c r="D42" s="7" t="s">
        <v>1326</v>
      </c>
      <c r="E42" s="363" t="s">
        <v>53</v>
      </c>
      <c r="F42" s="36"/>
      <c r="G42" s="36"/>
      <c r="H42" s="438" t="s">
        <v>323</v>
      </c>
      <c r="I42" s="502" t="s">
        <v>1327</v>
      </c>
      <c r="J42" s="503"/>
      <c r="K42" s="382"/>
      <c r="L42" s="177"/>
      <c r="M42" s="177"/>
      <c r="N42" s="177"/>
    </row>
    <row r="43" spans="1:14" s="170" customFormat="1" ht="12.75" customHeight="1" x14ac:dyDescent="0.2">
      <c r="A43" s="274" t="s">
        <v>1328</v>
      </c>
      <c r="B43" s="183" t="s">
        <v>727</v>
      </c>
      <c r="C43" s="441">
        <v>90016501</v>
      </c>
      <c r="D43" s="7" t="s">
        <v>1329</v>
      </c>
      <c r="E43" s="439" t="s">
        <v>53</v>
      </c>
      <c r="F43" s="440"/>
      <c r="G43" s="440"/>
      <c r="H43" s="438" t="s">
        <v>320</v>
      </c>
      <c r="I43" s="502" t="s">
        <v>1330</v>
      </c>
      <c r="J43" s="503"/>
      <c r="K43" s="382"/>
      <c r="L43" s="177"/>
      <c r="M43" s="177"/>
      <c r="N43" s="177"/>
    </row>
    <row r="44" spans="1:14" s="170" customFormat="1" ht="12.75" customHeight="1" x14ac:dyDescent="0.2">
      <c r="A44" s="278" t="s">
        <v>1331</v>
      </c>
      <c r="B44" s="179" t="s">
        <v>979</v>
      </c>
      <c r="C44" s="148">
        <v>90011801</v>
      </c>
      <c r="D44" s="149" t="s">
        <v>1332</v>
      </c>
      <c r="E44" s="439" t="s">
        <v>785</v>
      </c>
      <c r="F44" s="151" t="s">
        <v>108</v>
      </c>
      <c r="G44" s="151"/>
      <c r="H44" s="438" t="s">
        <v>320</v>
      </c>
      <c r="I44" s="510" t="s">
        <v>1333</v>
      </c>
      <c r="J44" s="511"/>
      <c r="K44" s="382"/>
    </row>
    <row r="45" spans="1:14" s="170" customFormat="1" ht="12.75" customHeight="1" x14ac:dyDescent="0.2">
      <c r="A45" s="278" t="s">
        <v>253</v>
      </c>
      <c r="B45" s="179" t="s">
        <v>908</v>
      </c>
      <c r="C45" s="149">
        <v>20005802</v>
      </c>
      <c r="D45" s="149" t="s">
        <v>1358</v>
      </c>
      <c r="E45" s="147" t="s">
        <v>108</v>
      </c>
      <c r="F45" s="147"/>
      <c r="G45" s="147"/>
      <c r="H45" s="150" t="s">
        <v>321</v>
      </c>
      <c r="I45" s="510" t="s">
        <v>1357</v>
      </c>
      <c r="J45" s="511"/>
      <c r="K45" s="382"/>
    </row>
    <row r="46" spans="1:14" s="170" customFormat="1" ht="12.75" customHeight="1" x14ac:dyDescent="0.2">
      <c r="A46" s="278" t="s">
        <v>272</v>
      </c>
      <c r="B46" s="179" t="s">
        <v>1359</v>
      </c>
      <c r="C46" s="149">
        <v>21003202</v>
      </c>
      <c r="D46" s="149" t="s">
        <v>1362</v>
      </c>
      <c r="E46" s="147" t="s">
        <v>417</v>
      </c>
      <c r="F46" s="151"/>
      <c r="G46" s="151"/>
      <c r="H46" s="150" t="s">
        <v>322</v>
      </c>
      <c r="I46" s="512" t="s">
        <v>1361</v>
      </c>
      <c r="J46" s="513"/>
      <c r="K46" s="382"/>
    </row>
    <row r="47" spans="1:14" s="170" customFormat="1" ht="12.75" customHeight="1" thickBot="1" x14ac:dyDescent="0.25">
      <c r="A47" s="279" t="s">
        <v>1322</v>
      </c>
      <c r="B47" s="179" t="s">
        <v>1353</v>
      </c>
      <c r="C47" s="148">
        <v>91004801</v>
      </c>
      <c r="D47" s="149" t="s">
        <v>1363</v>
      </c>
      <c r="E47" s="147" t="s">
        <v>417</v>
      </c>
      <c r="F47" s="147"/>
      <c r="G47" s="147"/>
      <c r="H47" s="150" t="s">
        <v>322</v>
      </c>
      <c r="I47" s="510" t="s">
        <v>1364</v>
      </c>
      <c r="J47" s="511"/>
      <c r="K47" s="382"/>
    </row>
    <row r="48" spans="1:14" s="170" customFormat="1" ht="12.75" customHeight="1" x14ac:dyDescent="0.2">
      <c r="A48" s="278" t="s">
        <v>1286</v>
      </c>
      <c r="B48" s="179" t="s">
        <v>1365</v>
      </c>
      <c r="C48" s="149">
        <v>21001802</v>
      </c>
      <c r="D48" s="149" t="s">
        <v>1366</v>
      </c>
      <c r="E48" s="147" t="s">
        <v>417</v>
      </c>
      <c r="F48" s="151"/>
      <c r="G48" s="151"/>
      <c r="H48" s="150" t="s">
        <v>322</v>
      </c>
      <c r="I48" s="512" t="s">
        <v>1367</v>
      </c>
      <c r="J48" s="513"/>
      <c r="K48" s="382"/>
    </row>
    <row r="49" spans="1:11" s="170" customFormat="1" ht="12.75" customHeight="1" x14ac:dyDescent="0.2">
      <c r="A49" s="278" t="s">
        <v>1306</v>
      </c>
      <c r="B49" s="179" t="s">
        <v>1072</v>
      </c>
      <c r="C49" s="148">
        <v>91002401</v>
      </c>
      <c r="D49" s="149" t="s">
        <v>1377</v>
      </c>
      <c r="E49" s="151" t="s">
        <v>53</v>
      </c>
      <c r="F49" s="151"/>
      <c r="G49" s="151"/>
      <c r="H49" s="150" t="s">
        <v>320</v>
      </c>
      <c r="I49" s="510" t="s">
        <v>1379</v>
      </c>
      <c r="J49" s="511"/>
      <c r="K49" s="382"/>
    </row>
    <row r="50" spans="1:11" s="170" customFormat="1" ht="12.75" customHeight="1" x14ac:dyDescent="0.2">
      <c r="A50" s="278"/>
      <c r="B50" s="179"/>
      <c r="C50" s="148"/>
      <c r="D50" s="149"/>
      <c r="E50" s="147"/>
      <c r="F50" s="147"/>
      <c r="G50" s="147"/>
      <c r="H50" s="150" t="s">
        <v>98</v>
      </c>
      <c r="I50" s="510"/>
      <c r="J50" s="511"/>
      <c r="K50" s="382"/>
    </row>
    <row r="51" spans="1:11" s="170" customFormat="1" ht="12.75" customHeight="1" x14ac:dyDescent="0.2">
      <c r="A51" s="278"/>
      <c r="B51" s="179"/>
      <c r="C51" s="148"/>
      <c r="D51" s="149"/>
      <c r="E51" s="151"/>
      <c r="F51" s="151"/>
      <c r="G51" s="151"/>
      <c r="H51" s="150" t="s">
        <v>98</v>
      </c>
      <c r="I51" s="510"/>
      <c r="J51" s="511"/>
      <c r="K51" s="382"/>
    </row>
    <row r="52" spans="1:11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512"/>
      <c r="J52" s="513"/>
      <c r="K52" s="382"/>
    </row>
    <row r="53" spans="1:11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512"/>
      <c r="J53" s="513"/>
      <c r="K53" s="382"/>
    </row>
    <row r="54" spans="1:11" s="170" customFormat="1" ht="12.75" customHeight="1" x14ac:dyDescent="0.2">
      <c r="A54" s="278"/>
      <c r="B54" s="179"/>
      <c r="C54" s="149"/>
      <c r="D54" s="149"/>
      <c r="E54" s="147"/>
      <c r="F54" s="151"/>
      <c r="G54" s="151"/>
      <c r="H54" s="150" t="s">
        <v>98</v>
      </c>
      <c r="I54" s="512"/>
      <c r="J54" s="513"/>
      <c r="K54" s="382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514"/>
      <c r="J55" s="515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autoFilter ref="I4:I55" xr:uid="{9B83D913-4CAD-4BBA-BCA6-9832BB227FC9}"/>
  <sortState xmlns:xlrd2="http://schemas.microsoft.com/office/spreadsheetml/2017/richdata2" ref="A14:H29">
    <sortCondition ref="A14:A29"/>
  </sortState>
  <mergeCells count="26">
    <mergeCell ref="I32:J32"/>
    <mergeCell ref="A1:J1"/>
    <mergeCell ref="C3:J3"/>
    <mergeCell ref="I33:J33"/>
    <mergeCell ref="I36:J36"/>
    <mergeCell ref="I35:J35"/>
    <mergeCell ref="I34:J34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phoneticPr fontId="82" type="noConversion"/>
  <conditionalFormatting sqref="D60:D64 D69:D70 D67">
    <cfRule type="expression" dxfId="2847" priority="15220">
      <formula>$H60=0</formula>
    </cfRule>
  </conditionalFormatting>
  <conditionalFormatting sqref="D68">
    <cfRule type="expression" dxfId="2846" priority="15209">
      <formula>$H68=0</formula>
    </cfRule>
  </conditionalFormatting>
  <conditionalFormatting sqref="D72">
    <cfRule type="expression" dxfId="2845" priority="15206">
      <formula>$H72=0</formula>
    </cfRule>
  </conditionalFormatting>
  <conditionalFormatting sqref="D74">
    <cfRule type="expression" dxfId="2844" priority="15205">
      <formula>$H74=0</formula>
    </cfRule>
  </conditionalFormatting>
  <conditionalFormatting sqref="D81">
    <cfRule type="expression" dxfId="2843" priority="15204">
      <formula>$H81=0</formula>
    </cfRule>
  </conditionalFormatting>
  <conditionalFormatting sqref="D75">
    <cfRule type="expression" dxfId="2842" priority="15203">
      <formula>$H75=0</formula>
    </cfRule>
  </conditionalFormatting>
  <conditionalFormatting sqref="D71">
    <cfRule type="expression" dxfId="2841" priority="15202">
      <formula>$H71=0</formula>
    </cfRule>
  </conditionalFormatting>
  <conditionalFormatting sqref="D83">
    <cfRule type="expression" dxfId="2840" priority="15201">
      <formula>$H83=0</formula>
    </cfRule>
  </conditionalFormatting>
  <conditionalFormatting sqref="D84">
    <cfRule type="expression" dxfId="2839" priority="15200">
      <formula>$H84=0</formula>
    </cfRule>
  </conditionalFormatting>
  <conditionalFormatting sqref="D85">
    <cfRule type="expression" dxfId="2838" priority="15199">
      <formula>$H85=0</formula>
    </cfRule>
  </conditionalFormatting>
  <conditionalFormatting sqref="D86">
    <cfRule type="expression" dxfId="2837" priority="15198">
      <formula>$H86=0</formula>
    </cfRule>
  </conditionalFormatting>
  <conditionalFormatting sqref="D87">
    <cfRule type="expression" dxfId="2836" priority="15197">
      <formula>$H87=0</formula>
    </cfRule>
  </conditionalFormatting>
  <conditionalFormatting sqref="D88">
    <cfRule type="expression" dxfId="2835" priority="15196">
      <formula>$H88=0</formula>
    </cfRule>
  </conditionalFormatting>
  <conditionalFormatting sqref="D82">
    <cfRule type="expression" dxfId="2834" priority="15195">
      <formula>$H82=0</formula>
    </cfRule>
  </conditionalFormatting>
  <conditionalFormatting sqref="D66">
    <cfRule type="expression" dxfId="2833" priority="15194">
      <formula>$H66=0</formula>
    </cfRule>
  </conditionalFormatting>
  <conditionalFormatting sqref="D65">
    <cfRule type="expression" dxfId="2832" priority="15193">
      <formula>$H65=0</formula>
    </cfRule>
  </conditionalFormatting>
  <conditionalFormatting sqref="D69">
    <cfRule type="expression" dxfId="2831" priority="15192">
      <formula>$H69=0</formula>
    </cfRule>
  </conditionalFormatting>
  <conditionalFormatting sqref="D70">
    <cfRule type="expression" dxfId="2830" priority="15191">
      <formula>$H70=0</formula>
    </cfRule>
  </conditionalFormatting>
  <conditionalFormatting sqref="D71">
    <cfRule type="expression" dxfId="2829" priority="15190">
      <formula>$H71=0</formula>
    </cfRule>
  </conditionalFormatting>
  <conditionalFormatting sqref="D74">
    <cfRule type="expression" dxfId="2828" priority="15189">
      <formula>$H74=0</formula>
    </cfRule>
  </conditionalFormatting>
  <conditionalFormatting sqref="D72">
    <cfRule type="expression" dxfId="2827" priority="15188">
      <formula>$H72=0</formula>
    </cfRule>
  </conditionalFormatting>
  <conditionalFormatting sqref="D68">
    <cfRule type="expression" dxfId="2826" priority="15187">
      <formula>$H68=0</formula>
    </cfRule>
  </conditionalFormatting>
  <conditionalFormatting sqref="D76">
    <cfRule type="expression" dxfId="2825" priority="15186">
      <formula>$H76=0</formula>
    </cfRule>
  </conditionalFormatting>
  <conditionalFormatting sqref="D77">
    <cfRule type="expression" dxfId="2824" priority="15185">
      <formula>$H77=0</formula>
    </cfRule>
  </conditionalFormatting>
  <conditionalFormatting sqref="D78">
    <cfRule type="expression" dxfId="2823" priority="15184">
      <formula>$H78=0</formula>
    </cfRule>
  </conditionalFormatting>
  <conditionalFormatting sqref="D79">
    <cfRule type="expression" dxfId="2822" priority="15183">
      <formula>$H79=0</formula>
    </cfRule>
  </conditionalFormatting>
  <conditionalFormatting sqref="D80">
    <cfRule type="expression" dxfId="2821" priority="15182">
      <formula>$H80=0</formula>
    </cfRule>
  </conditionalFormatting>
  <conditionalFormatting sqref="D52:D55">
    <cfRule type="expression" dxfId="2820" priority="174">
      <formula>$H52="Complete"</formula>
    </cfRule>
  </conditionalFormatting>
  <conditionalFormatting sqref="C52:C55">
    <cfRule type="expression" dxfId="2819" priority="173">
      <formula>$H52="Complete"</formula>
    </cfRule>
  </conditionalFormatting>
  <conditionalFormatting sqref="C52:C55">
    <cfRule type="expression" dxfId="2818" priority="172">
      <formula>$H52="Complete"</formula>
    </cfRule>
  </conditionalFormatting>
  <conditionalFormatting sqref="A44">
    <cfRule type="expression" dxfId="2817" priority="170">
      <formula>$H44="Complete"</formula>
    </cfRule>
  </conditionalFormatting>
  <conditionalFormatting sqref="A52:A55">
    <cfRule type="expression" dxfId="2816" priority="176">
      <formula>$H52="Complete"</formula>
    </cfRule>
  </conditionalFormatting>
  <conditionalFormatting sqref="A52:A55">
    <cfRule type="expression" dxfId="2815" priority="175">
      <formula>$H52="Complete"</formula>
    </cfRule>
  </conditionalFormatting>
  <conditionalFormatting sqref="A44">
    <cfRule type="expression" dxfId="2814" priority="171">
      <formula>$H44="Complete"</formula>
    </cfRule>
  </conditionalFormatting>
  <conditionalFormatting sqref="I52:I55">
    <cfRule type="expression" dxfId="2813" priority="169">
      <formula>$H52="Complete"</formula>
    </cfRule>
  </conditionalFormatting>
  <conditionalFormatting sqref="B52:B55">
    <cfRule type="expression" dxfId="2812" priority="168">
      <formula>$H52="Complete"</formula>
    </cfRule>
  </conditionalFormatting>
  <conditionalFormatting sqref="C44">
    <cfRule type="expression" dxfId="2811" priority="167">
      <formula>$H44="Complete"</formula>
    </cfRule>
  </conditionalFormatting>
  <conditionalFormatting sqref="D44">
    <cfRule type="expression" dxfId="2810" priority="164">
      <formula>$H44="Complete"</formula>
    </cfRule>
  </conditionalFormatting>
  <conditionalFormatting sqref="D44">
    <cfRule type="expression" dxfId="2809" priority="166">
      <formula>$H44="Complete"</formula>
    </cfRule>
  </conditionalFormatting>
  <conditionalFormatting sqref="D44">
    <cfRule type="expression" dxfId="2808" priority="165">
      <formula>$H44="Complete"</formula>
    </cfRule>
  </conditionalFormatting>
  <conditionalFormatting sqref="I44">
    <cfRule type="expression" dxfId="2807" priority="163">
      <formula>$H44="Complete"</formula>
    </cfRule>
  </conditionalFormatting>
  <conditionalFormatting sqref="B44">
    <cfRule type="expression" dxfId="2806" priority="162">
      <formula>$H44="Complete"</formula>
    </cfRule>
  </conditionalFormatting>
  <conditionalFormatting sqref="D45">
    <cfRule type="expression" dxfId="2805" priority="161">
      <formula>$H45="Complete"</formula>
    </cfRule>
  </conditionalFormatting>
  <conditionalFormatting sqref="I45">
    <cfRule type="expression" dxfId="2804" priority="160">
      <formula>$H45="Complete"</formula>
    </cfRule>
  </conditionalFormatting>
  <conditionalFormatting sqref="B45">
    <cfRule type="expression" dxfId="2803" priority="159">
      <formula>$H45="Complete"</formula>
    </cfRule>
  </conditionalFormatting>
  <conditionalFormatting sqref="A45">
    <cfRule type="expression" dxfId="2802" priority="158">
      <formula>$H45="Complete"</formula>
    </cfRule>
  </conditionalFormatting>
  <conditionalFormatting sqref="A45">
    <cfRule type="expression" dxfId="2801" priority="157">
      <formula>$H45="Complete"</formula>
    </cfRule>
  </conditionalFormatting>
  <conditionalFormatting sqref="C45">
    <cfRule type="expression" dxfId="2800" priority="156">
      <formula>$H45="Complete"</formula>
    </cfRule>
  </conditionalFormatting>
  <conditionalFormatting sqref="A46">
    <cfRule type="expression" dxfId="2799" priority="155">
      <formula>$H46="Complete"</formula>
    </cfRule>
  </conditionalFormatting>
  <conditionalFormatting sqref="A46">
    <cfRule type="expression" dxfId="2798" priority="154">
      <formula>$H46="Complete"</formula>
    </cfRule>
  </conditionalFormatting>
  <conditionalFormatting sqref="D46">
    <cfRule type="expression" dxfId="2797" priority="153">
      <formula>$H46="Complete"</formula>
    </cfRule>
  </conditionalFormatting>
  <conditionalFormatting sqref="C46">
    <cfRule type="expression" dxfId="2796" priority="152">
      <formula>$H46="Complete"</formula>
    </cfRule>
  </conditionalFormatting>
  <conditionalFormatting sqref="C46">
    <cfRule type="expression" dxfId="2795" priority="151">
      <formula>$H46="Complete"</formula>
    </cfRule>
  </conditionalFormatting>
  <conditionalFormatting sqref="I46">
    <cfRule type="expression" dxfId="2794" priority="150">
      <formula>$H46="Complete"</formula>
    </cfRule>
  </conditionalFormatting>
  <conditionalFormatting sqref="B46">
    <cfRule type="expression" dxfId="2793" priority="149">
      <formula>$H46="Complete"</formula>
    </cfRule>
  </conditionalFormatting>
  <conditionalFormatting sqref="A47">
    <cfRule type="expression" dxfId="2792" priority="148">
      <formula>$H47="Complete"</formula>
    </cfRule>
  </conditionalFormatting>
  <conditionalFormatting sqref="A47">
    <cfRule type="expression" dxfId="2791" priority="147">
      <formula>$H47="Complete"</formula>
    </cfRule>
  </conditionalFormatting>
  <conditionalFormatting sqref="C47:D47">
    <cfRule type="expression" dxfId="2790" priority="146">
      <formula>$H47="Complete"</formula>
    </cfRule>
  </conditionalFormatting>
  <conditionalFormatting sqref="B47">
    <cfRule type="expression" dxfId="2789" priority="145">
      <formula>$H47="Complete"</formula>
    </cfRule>
  </conditionalFormatting>
  <conditionalFormatting sqref="I47">
    <cfRule type="expression" dxfId="2788" priority="144">
      <formula>$H47="Complete"</formula>
    </cfRule>
  </conditionalFormatting>
  <conditionalFormatting sqref="A48">
    <cfRule type="expression" dxfId="2787" priority="143">
      <formula>$H48="Complete"</formula>
    </cfRule>
  </conditionalFormatting>
  <conditionalFormatting sqref="A48">
    <cfRule type="expression" dxfId="2786" priority="142">
      <formula>$H48="Complete"</formula>
    </cfRule>
  </conditionalFormatting>
  <conditionalFormatting sqref="D48">
    <cfRule type="expression" dxfId="2785" priority="141">
      <formula>$H48="Complete"</formula>
    </cfRule>
  </conditionalFormatting>
  <conditionalFormatting sqref="C48">
    <cfRule type="expression" dxfId="2784" priority="140">
      <formula>$H48="Complete"</formula>
    </cfRule>
  </conditionalFormatting>
  <conditionalFormatting sqref="C48">
    <cfRule type="expression" dxfId="2783" priority="139">
      <formula>$H48="Complete"</formula>
    </cfRule>
  </conditionalFormatting>
  <conditionalFormatting sqref="I48">
    <cfRule type="expression" dxfId="2782" priority="138">
      <formula>$H48="Complete"</formula>
    </cfRule>
  </conditionalFormatting>
  <conditionalFormatting sqref="B48">
    <cfRule type="expression" dxfId="2781" priority="137">
      <formula>$H48="Complete"</formula>
    </cfRule>
  </conditionalFormatting>
  <conditionalFormatting sqref="I49">
    <cfRule type="expression" dxfId="2780" priority="136">
      <formula>$H49="Complete"</formula>
    </cfRule>
  </conditionalFormatting>
  <conditionalFormatting sqref="D49">
    <cfRule type="expression" dxfId="2779" priority="135">
      <formula>$H49="Complete"</formula>
    </cfRule>
  </conditionalFormatting>
  <conditionalFormatting sqref="A49 C49">
    <cfRule type="expression" dxfId="2778" priority="134">
      <formula>$H49="Complete"</formula>
    </cfRule>
  </conditionalFormatting>
  <conditionalFormatting sqref="B49">
    <cfRule type="expression" dxfId="2777" priority="133">
      <formula>$H49="Complete"</formula>
    </cfRule>
  </conditionalFormatting>
  <conditionalFormatting sqref="A50">
    <cfRule type="expression" dxfId="2776" priority="132">
      <formula>$H50="Complete"</formula>
    </cfRule>
  </conditionalFormatting>
  <conditionalFormatting sqref="C50:D50">
    <cfRule type="expression" dxfId="2775" priority="131">
      <formula>$H50="Complete"</formula>
    </cfRule>
  </conditionalFormatting>
  <conditionalFormatting sqref="I50">
    <cfRule type="expression" dxfId="2774" priority="130">
      <formula>$H50="Complete"</formula>
    </cfRule>
  </conditionalFormatting>
  <conditionalFormatting sqref="B50">
    <cfRule type="expression" dxfId="2773" priority="129">
      <formula>$H50="Complete"</formula>
    </cfRule>
  </conditionalFormatting>
  <conditionalFormatting sqref="A51">
    <cfRule type="expression" dxfId="2772" priority="128">
      <formula>$H51="Complete"</formula>
    </cfRule>
  </conditionalFormatting>
  <conditionalFormatting sqref="A51">
    <cfRule type="expression" dxfId="2771" priority="127">
      <formula>$H51="Complete"</formula>
    </cfRule>
  </conditionalFormatting>
  <conditionalFormatting sqref="C51">
    <cfRule type="expression" dxfId="2770" priority="126">
      <formula>$H51="Complete"</formula>
    </cfRule>
  </conditionalFormatting>
  <conditionalFormatting sqref="C51">
    <cfRule type="expression" dxfId="2769" priority="125">
      <formula>$H51="Complete"</formula>
    </cfRule>
  </conditionalFormatting>
  <conditionalFormatting sqref="D51">
    <cfRule type="expression" dxfId="2768" priority="124">
      <formula>$H51="Complete"</formula>
    </cfRule>
  </conditionalFormatting>
  <conditionalFormatting sqref="I51">
    <cfRule type="expression" dxfId="2767" priority="123">
      <formula>$H51="Complete"</formula>
    </cfRule>
  </conditionalFormatting>
  <conditionalFormatting sqref="B51">
    <cfRule type="expression" dxfId="2766" priority="122">
      <formula>$H51="Complete"</formula>
    </cfRule>
  </conditionalFormatting>
  <conditionalFormatting sqref="H44:H55">
    <cfRule type="expression" dxfId="2765" priority="109">
      <formula>$H44="Complete"</formula>
    </cfRule>
  </conditionalFormatting>
  <conditionalFormatting sqref="A41">
    <cfRule type="expression" dxfId="2764" priority="80">
      <formula>$H41="Complete"</formula>
    </cfRule>
  </conditionalFormatting>
  <conditionalFormatting sqref="H33">
    <cfRule type="expression" dxfId="2763" priority="65">
      <formula>$H33="Complete"</formula>
    </cfRule>
  </conditionalFormatting>
  <conditionalFormatting sqref="A33:B33">
    <cfRule type="expression" dxfId="2762" priority="64">
      <formula>$H33="Complete"</formula>
    </cfRule>
  </conditionalFormatting>
  <conditionalFormatting sqref="D33">
    <cfRule type="expression" dxfId="2761" priority="63">
      <formula>$H33="Complete"</formula>
    </cfRule>
  </conditionalFormatting>
  <conditionalFormatting sqref="C33">
    <cfRule type="expression" dxfId="2760" priority="62">
      <formula>$H33="Complete"</formula>
    </cfRule>
  </conditionalFormatting>
  <conditionalFormatting sqref="I33">
    <cfRule type="expression" dxfId="2759" priority="61">
      <formula>$H33="Complete"</formula>
    </cfRule>
  </conditionalFormatting>
  <conditionalFormatting sqref="H34">
    <cfRule type="expression" dxfId="2758" priority="60">
      <formula>$H34="Complete"</formula>
    </cfRule>
  </conditionalFormatting>
  <conditionalFormatting sqref="A34">
    <cfRule type="expression" dxfId="2757" priority="59">
      <formula>$H34="Complete"</formula>
    </cfRule>
  </conditionalFormatting>
  <conditionalFormatting sqref="B34">
    <cfRule type="expression" dxfId="2756" priority="58">
      <formula>$H34="Complete"</formula>
    </cfRule>
  </conditionalFormatting>
  <conditionalFormatting sqref="I34">
    <cfRule type="expression" dxfId="2755" priority="57">
      <formula>$H34="Complete"</formula>
    </cfRule>
  </conditionalFormatting>
  <conditionalFormatting sqref="C34">
    <cfRule type="expression" dxfId="2754" priority="56">
      <formula>$H34="Complete"</formula>
    </cfRule>
  </conditionalFormatting>
  <conditionalFormatting sqref="C34">
    <cfRule type="expression" dxfId="2753" priority="55">
      <formula>$H34="Complete"</formula>
    </cfRule>
  </conditionalFormatting>
  <conditionalFormatting sqref="D34">
    <cfRule type="expression" dxfId="2752" priority="54">
      <formula>$H34="Complete"</formula>
    </cfRule>
  </conditionalFormatting>
  <conditionalFormatting sqref="H35:H37 H39:H40">
    <cfRule type="expression" dxfId="2751" priority="53">
      <formula>$H35="Complete"</formula>
    </cfRule>
  </conditionalFormatting>
  <conditionalFormatting sqref="D35">
    <cfRule type="expression" dxfId="2750" priority="50">
      <formula>$H35="Complete"</formula>
    </cfRule>
  </conditionalFormatting>
  <conditionalFormatting sqref="C35">
    <cfRule type="expression" dxfId="2749" priority="49">
      <formula>$H35="Complete"</formula>
    </cfRule>
  </conditionalFormatting>
  <conditionalFormatting sqref="C35">
    <cfRule type="expression" dxfId="2748" priority="48">
      <formula>$H35="Complete"</formula>
    </cfRule>
  </conditionalFormatting>
  <conditionalFormatting sqref="A35">
    <cfRule type="expression" dxfId="2747" priority="52">
      <formula>$H35="Complete"</formula>
    </cfRule>
  </conditionalFormatting>
  <conditionalFormatting sqref="A35">
    <cfRule type="expression" dxfId="2746" priority="51">
      <formula>$H35="Complete"</formula>
    </cfRule>
  </conditionalFormatting>
  <conditionalFormatting sqref="B35">
    <cfRule type="expression" dxfId="2745" priority="47">
      <formula>$H35="Complete"</formula>
    </cfRule>
  </conditionalFormatting>
  <conditionalFormatting sqref="I35">
    <cfRule type="expression" dxfId="2744" priority="46">
      <formula>$H35="Complete"</formula>
    </cfRule>
  </conditionalFormatting>
  <conditionalFormatting sqref="I37">
    <cfRule type="expression" dxfId="2743" priority="45">
      <formula>$H37="Complete"</formula>
    </cfRule>
  </conditionalFormatting>
  <conditionalFormatting sqref="A37">
    <cfRule type="expression" dxfId="2742" priority="44">
      <formula>$H37="Complete"</formula>
    </cfRule>
  </conditionalFormatting>
  <conditionalFormatting sqref="D37">
    <cfRule type="expression" dxfId="2741" priority="43">
      <formula>$H37="Complete"</formula>
    </cfRule>
  </conditionalFormatting>
  <conditionalFormatting sqref="B37">
    <cfRule type="expression" dxfId="2740" priority="42">
      <formula>$H37="Complete"</formula>
    </cfRule>
  </conditionalFormatting>
  <conditionalFormatting sqref="C37">
    <cfRule type="expression" dxfId="2739" priority="41">
      <formula>$H37="Complete"</formula>
    </cfRule>
  </conditionalFormatting>
  <conditionalFormatting sqref="C37">
    <cfRule type="expression" dxfId="2738" priority="40">
      <formula>$H37="Complete"</formula>
    </cfRule>
  </conditionalFormatting>
  <conditionalFormatting sqref="B39">
    <cfRule type="expression" dxfId="2737" priority="36">
      <formula>$H39="Complete"</formula>
    </cfRule>
  </conditionalFormatting>
  <conditionalFormatting sqref="A39">
    <cfRule type="expression" dxfId="2736" priority="39">
      <formula>$H39="Complete"</formula>
    </cfRule>
  </conditionalFormatting>
  <conditionalFormatting sqref="C39">
    <cfRule type="expression" dxfId="2735" priority="38">
      <formula>$H39="Complete"</formula>
    </cfRule>
  </conditionalFormatting>
  <conditionalFormatting sqref="C39">
    <cfRule type="expression" dxfId="2734" priority="37">
      <formula>$H39="Complete"</formula>
    </cfRule>
  </conditionalFormatting>
  <conditionalFormatting sqref="I39">
    <cfRule type="expression" dxfId="2733" priority="35">
      <formula>$H39="Complete"</formula>
    </cfRule>
  </conditionalFormatting>
  <conditionalFormatting sqref="A40">
    <cfRule type="expression" dxfId="2732" priority="34">
      <formula>$H40="Complete"</formula>
    </cfRule>
  </conditionalFormatting>
  <conditionalFormatting sqref="B40">
    <cfRule type="expression" dxfId="2731" priority="33">
      <formula>$H40="Complete"</formula>
    </cfRule>
  </conditionalFormatting>
  <conditionalFormatting sqref="I40">
    <cfRule type="expression" dxfId="2730" priority="32">
      <formula>$H40="Complete"</formula>
    </cfRule>
  </conditionalFormatting>
  <conditionalFormatting sqref="C40">
    <cfRule type="expression" dxfId="2729" priority="31">
      <formula>$H40="Complete"</formula>
    </cfRule>
  </conditionalFormatting>
  <conditionalFormatting sqref="C40">
    <cfRule type="expression" dxfId="2728" priority="30">
      <formula>$H40="Complete"</formula>
    </cfRule>
  </conditionalFormatting>
  <conditionalFormatting sqref="D40">
    <cfRule type="expression" dxfId="2727" priority="29">
      <formula>$H40="Complete"</formula>
    </cfRule>
  </conditionalFormatting>
  <conditionalFormatting sqref="D39">
    <cfRule type="expression" dxfId="2726" priority="28">
      <formula>$H39="Complete"</formula>
    </cfRule>
  </conditionalFormatting>
  <conditionalFormatting sqref="A36">
    <cfRule type="expression" dxfId="2725" priority="27">
      <formula>$H36="Complete"</formula>
    </cfRule>
  </conditionalFormatting>
  <conditionalFormatting sqref="D36">
    <cfRule type="expression" dxfId="2724" priority="26">
      <formula>$H36="Complete"</formula>
    </cfRule>
  </conditionalFormatting>
  <conditionalFormatting sqref="B36">
    <cfRule type="expression" dxfId="2723" priority="25">
      <formula>$H36="Complete"</formula>
    </cfRule>
  </conditionalFormatting>
  <conditionalFormatting sqref="C36">
    <cfRule type="expression" dxfId="2722" priority="24">
      <formula>$H36="Complete"</formula>
    </cfRule>
  </conditionalFormatting>
  <conditionalFormatting sqref="C36">
    <cfRule type="expression" dxfId="2721" priority="23">
      <formula>$H36="Complete"</formula>
    </cfRule>
  </conditionalFormatting>
  <conditionalFormatting sqref="I36">
    <cfRule type="expression" dxfId="2720" priority="22">
      <formula>$H36="Complete"</formula>
    </cfRule>
  </conditionalFormatting>
  <conditionalFormatting sqref="A38">
    <cfRule type="expression" dxfId="2719" priority="21">
      <formula>$H38="Complete"</formula>
    </cfRule>
  </conditionalFormatting>
  <conditionalFormatting sqref="B38:D38 H38:I38">
    <cfRule type="expression" dxfId="2718" priority="20">
      <formula>$H38="Complete"</formula>
    </cfRule>
  </conditionalFormatting>
  <conditionalFormatting sqref="H41">
    <cfRule type="expression" dxfId="2717" priority="19">
      <formula>$H41="Complete"</formula>
    </cfRule>
  </conditionalFormatting>
  <conditionalFormatting sqref="D41">
    <cfRule type="expression" dxfId="2716" priority="16">
      <formula>$H41="Complete"</formula>
    </cfRule>
  </conditionalFormatting>
  <conditionalFormatting sqref="D41">
    <cfRule type="expression" dxfId="2715" priority="18">
      <formula>$H41="Complete"</formula>
    </cfRule>
  </conditionalFormatting>
  <conditionalFormatting sqref="D41">
    <cfRule type="expression" dxfId="2714" priority="17">
      <formula>$H41="Complete"</formula>
    </cfRule>
  </conditionalFormatting>
  <conditionalFormatting sqref="I41">
    <cfRule type="expression" dxfId="2713" priority="15">
      <formula>$H41="Complete"</formula>
    </cfRule>
  </conditionalFormatting>
  <conditionalFormatting sqref="B41">
    <cfRule type="expression" dxfId="2712" priority="14">
      <formula>$H41="Complete"</formula>
    </cfRule>
  </conditionalFormatting>
  <conditionalFormatting sqref="C41">
    <cfRule type="expression" dxfId="2711" priority="13">
      <formula>$H41="Complete"</formula>
    </cfRule>
  </conditionalFormatting>
  <conditionalFormatting sqref="H42">
    <cfRule type="expression" dxfId="2710" priority="12">
      <formula>$H42="Complete"</formula>
    </cfRule>
  </conditionalFormatting>
  <conditionalFormatting sqref="A42:B42">
    <cfRule type="expression" dxfId="2709" priority="11">
      <formula>$H42="Complete"</formula>
    </cfRule>
  </conditionalFormatting>
  <conditionalFormatting sqref="D42">
    <cfRule type="expression" dxfId="2708" priority="10">
      <formula>$H42="Complete"</formula>
    </cfRule>
  </conditionalFormatting>
  <conditionalFormatting sqref="C42">
    <cfRule type="expression" dxfId="2707" priority="9">
      <formula>$H42="Complete"</formula>
    </cfRule>
  </conditionalFormatting>
  <conditionalFormatting sqref="I42">
    <cfRule type="expression" dxfId="2706" priority="8">
      <formula>$H42="Complete"</formula>
    </cfRule>
  </conditionalFormatting>
  <conditionalFormatting sqref="I43">
    <cfRule type="expression" dxfId="2705" priority="7">
      <formula>$H43="Complete"</formula>
    </cfRule>
  </conditionalFormatting>
  <conditionalFormatting sqref="D43">
    <cfRule type="expression" dxfId="2704" priority="6">
      <formula>$H43="Complete"</formula>
    </cfRule>
  </conditionalFormatting>
  <conditionalFormatting sqref="A43 C43">
    <cfRule type="expression" dxfId="2703" priority="5">
      <formula>$H43="Complete"</formula>
    </cfRule>
  </conditionalFormatting>
  <conditionalFormatting sqref="B43">
    <cfRule type="expression" dxfId="2702" priority="4">
      <formula>$H43="Complete"</formula>
    </cfRule>
  </conditionalFormatting>
  <conditionalFormatting sqref="H43">
    <cfRule type="expression" dxfId="2701" priority="3">
      <formula>$H43="Complete"</formula>
    </cfRule>
  </conditionalFormatting>
  <conditionalFormatting sqref="I5:I31">
    <cfRule type="cellIs" dxfId="2700" priority="2" operator="equal">
      <formula>"Needs Trained"</formula>
    </cfRule>
  </conditionalFormatting>
  <conditionalFormatting sqref="I5:I31">
    <cfRule type="cellIs" dxfId="2699" priority="1" operator="equal">
      <formula>"Signed Off"</formula>
    </cfRule>
  </conditionalFormatting>
  <dataValidations count="2">
    <dataValidation type="list" allowBlank="1" showInputMessage="1" showErrorMessage="1" sqref="F39:G40" xr:uid="{FB880230-EE59-468C-AB7E-687AA7515A64}">
      <formula1>Drivers3</formula1>
    </dataValidation>
    <dataValidation type="list" allowBlank="1" showInputMessage="1" showErrorMessage="1" sqref="F34:G37 E5:F12 F42:G55 E33:G33 E14:F31 E40:G40 E34:E39 E41:E55" xr:uid="{A2825F71-3052-48E9-961E-8C082D5F855E}">
      <formula1>Drivers1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7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152400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82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57150</xdr:colOff>
                    <xdr:row>3</xdr:row>
                    <xdr:rowOff>304800</xdr:rowOff>
                  </from>
                  <to>
                    <xdr:col>12</xdr:col>
                    <xdr:colOff>590550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74E24CC-73AD-4F75-B10D-5A1AEDCEDCB3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64DD5272-66C8-4924-894A-D640EC82B4C1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CCB788CA-2598-4BD5-BF21-3EE64CF7D48F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0500-000008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pageSetUpPr fitToPage="1"/>
  </sheetPr>
  <dimension ref="A1:X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6" max="16" width="9.28515625" customWidth="1"/>
    <col min="17" max="17" width="14.28515625" hidden="1" customWidth="1"/>
    <col min="18" max="24" width="9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79"/>
      <c r="R1" s="420">
        <f>COUNTIF(I5:I31,"Needs Trained")</f>
        <v>1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</f>
        <v>44270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1351</v>
      </c>
      <c r="I2" s="175" t="str">
        <f>_xlfn.XLOOKUP(H2,Table2[Coordinator],Table2[Email],,0)</f>
        <v>robert.price@navistar.com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6"/>
      <c r="J3" s="507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1053</v>
      </c>
      <c r="K4" s="178" t="s">
        <v>83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x14ac:dyDescent="0.2">
      <c r="A5" s="179" t="s">
        <v>1261</v>
      </c>
      <c r="B5" s="179" t="s">
        <v>1253</v>
      </c>
      <c r="C5" s="147">
        <v>2077478</v>
      </c>
      <c r="D5" s="147">
        <v>90018801</v>
      </c>
      <c r="E5" s="363" t="s">
        <v>1059</v>
      </c>
      <c r="F5" s="147"/>
      <c r="G5" s="147">
        <v>325</v>
      </c>
      <c r="H5" s="408" t="s">
        <v>186</v>
      </c>
      <c r="I5" s="411" t="str">
        <f>IF(E5="","",_xlfn.XLOOKUP(S5,Table1[IDTrain],Table1[Approved],"Needs Trained",0,1))</f>
        <v>Signed off</v>
      </c>
      <c r="J5" s="391" t="s">
        <v>1430</v>
      </c>
      <c r="K5" s="401" t="s">
        <v>1188</v>
      </c>
      <c r="L5" s="177"/>
      <c r="M5" s="177"/>
      <c r="N5" s="177"/>
      <c r="R5" s="424"/>
      <c r="S5" s="418" t="str">
        <f>IF(E5="","",_xlfn.CONCAT(B5,E5))</f>
        <v>E39 RH, White, Field Test (MN296210)Carbon</v>
      </c>
      <c r="T5" s="418" t="str">
        <f>IF(S5="","",I2)</f>
        <v>robert.price@navistar.com</v>
      </c>
      <c r="U5" s="419">
        <f>B2</f>
        <v>44270</v>
      </c>
      <c r="V5" s="418" t="str">
        <f>IF(E5="","",B5)</f>
        <v>E39 RH, White, Field Test (MN296210)</v>
      </c>
      <c r="W5" s="425" t="str">
        <f>IF(E5="","",E5)</f>
        <v>Carbon</v>
      </c>
    </row>
    <row r="6" spans="1:23" s="170" customFormat="1" x14ac:dyDescent="0.2">
      <c r="A6" s="179" t="s">
        <v>1382</v>
      </c>
      <c r="B6" s="179" t="s">
        <v>1242</v>
      </c>
      <c r="C6" s="147"/>
      <c r="D6" s="147"/>
      <c r="E6" s="363" t="s">
        <v>225</v>
      </c>
      <c r="F6" s="147"/>
      <c r="G6" s="147"/>
      <c r="H6" s="408" t="s">
        <v>186</v>
      </c>
      <c r="I6" s="385" t="str">
        <f>IF(E6="","",_xlfn.XLOOKUP(S6,Table1[IDTrain],Table1[Approved],"Needs Trained",0,1))</f>
        <v>Signed off</v>
      </c>
      <c r="J6" s="391" t="s">
        <v>1431</v>
      </c>
      <c r="K6" s="401" t="s">
        <v>1189</v>
      </c>
      <c r="L6" s="177"/>
      <c r="M6" s="177"/>
      <c r="N6" s="177"/>
      <c r="R6" s="424"/>
      <c r="S6" s="418" t="str">
        <f t="shared" ref="S6:S31" si="0">IF(E6="","",_xlfn.CONCAT(B6,E6))</f>
        <v>E39 LT, White, Field Test (ML310525)Did Not Run</v>
      </c>
      <c r="T6" s="418" t="str">
        <f>IF(S6="","",I2)</f>
        <v>robert.price@navistar.com</v>
      </c>
      <c r="U6" s="419">
        <f>U5</f>
        <v>44270</v>
      </c>
      <c r="V6" s="418" t="str">
        <f t="shared" ref="V6:V31" si="1">IF(E6="","",B6)</f>
        <v>E39 LT, White, Field Test (ML310525)</v>
      </c>
      <c r="W6" s="425" t="str">
        <f t="shared" ref="W6:W31" si="2">IF(E6="","",E6)</f>
        <v>Did Not Run</v>
      </c>
    </row>
    <row r="7" spans="1:23" s="170" customFormat="1" x14ac:dyDescent="0.2">
      <c r="A7" s="179" t="s">
        <v>1259</v>
      </c>
      <c r="B7" s="179" t="s">
        <v>979</v>
      </c>
      <c r="C7" s="147" t="s">
        <v>1416</v>
      </c>
      <c r="D7" s="147">
        <v>90011801</v>
      </c>
      <c r="E7" s="363" t="s">
        <v>1167</v>
      </c>
      <c r="F7" s="147"/>
      <c r="G7" s="147" t="s">
        <v>1433</v>
      </c>
      <c r="H7" s="408" t="s">
        <v>186</v>
      </c>
      <c r="I7" s="385" t="str">
        <f>IF(E7="","",_xlfn.XLOOKUP(S7,Table1[IDTrain],Table1[Approved],"Needs Trained",0,1))</f>
        <v>Signed off</v>
      </c>
      <c r="J7" s="391" t="s">
        <v>1430</v>
      </c>
      <c r="K7" s="401" t="s">
        <v>1190</v>
      </c>
      <c r="L7" s="177"/>
      <c r="M7" s="177"/>
      <c r="N7" s="177"/>
      <c r="R7" s="424"/>
      <c r="S7" s="418" t="str">
        <f t="shared" si="0"/>
        <v>E39 HV, White, Field Test (MN408566)Perry</v>
      </c>
      <c r="T7" s="418" t="str">
        <f>IF(S7="","",I2)</f>
        <v>robert.price@navistar.com</v>
      </c>
      <c r="U7" s="419">
        <f t="shared" ref="U7:U31" si="3">U6</f>
        <v>44270</v>
      </c>
      <c r="V7" s="418" t="str">
        <f t="shared" si="1"/>
        <v>E39 HV, White, Field Test (MN408566)</v>
      </c>
      <c r="W7" s="425" t="str">
        <f t="shared" si="2"/>
        <v>Perry</v>
      </c>
    </row>
    <row r="8" spans="1:23" s="170" customFormat="1" x14ac:dyDescent="0.2">
      <c r="A8" s="179" t="s">
        <v>1383</v>
      </c>
      <c r="B8" s="179" t="s">
        <v>1082</v>
      </c>
      <c r="C8" s="147"/>
      <c r="D8" s="147"/>
      <c r="E8" s="363" t="s">
        <v>225</v>
      </c>
      <c r="F8" s="147"/>
      <c r="G8" s="147"/>
      <c r="H8" s="408" t="s">
        <v>186</v>
      </c>
      <c r="I8" s="385" t="str">
        <f>IF(E8="","",_xlfn.XLOOKUP(S8,Table1[IDTrain],Table1[Approved],"Needs Trained",0,1))</f>
        <v>Signed off</v>
      </c>
      <c r="J8" s="391" t="s">
        <v>1432</v>
      </c>
      <c r="K8" s="401" t="s">
        <v>1191</v>
      </c>
      <c r="L8" s="177"/>
      <c r="M8" s="177"/>
      <c r="N8" s="177"/>
      <c r="R8" s="424"/>
      <c r="S8" s="418" t="str">
        <f t="shared" si="0"/>
        <v>E39 HV, White, Field Test (ML306105)Did Not Run</v>
      </c>
      <c r="T8" s="418" t="str">
        <f>IF(S8="","",I2)</f>
        <v>robert.price@navistar.com</v>
      </c>
      <c r="U8" s="419">
        <f t="shared" si="3"/>
        <v>44270</v>
      </c>
      <c r="V8" s="418" t="str">
        <f t="shared" si="1"/>
        <v>E39 HV, White, Field Test (ML306105)</v>
      </c>
      <c r="W8" s="425" t="str">
        <f t="shared" si="2"/>
        <v>Did Not Run</v>
      </c>
    </row>
    <row r="9" spans="1:23" s="170" customFormat="1" x14ac:dyDescent="0.2">
      <c r="A9" s="179" t="s">
        <v>1384</v>
      </c>
      <c r="B9" s="179" t="s">
        <v>1237</v>
      </c>
      <c r="C9" s="147">
        <v>208024</v>
      </c>
      <c r="D9" s="147">
        <v>91000901</v>
      </c>
      <c r="E9" s="363" t="s">
        <v>1165</v>
      </c>
      <c r="F9" s="147"/>
      <c r="G9" s="147">
        <v>100</v>
      </c>
      <c r="H9" s="408" t="s">
        <v>186</v>
      </c>
      <c r="I9" s="385" t="str">
        <f>IF(E9="","",_xlfn.XLOOKUP(S9,Table1[IDTrain],Table1[Approved],"Needs Trained",0,1))</f>
        <v>Signed off</v>
      </c>
      <c r="J9" s="391" t="s">
        <v>1430</v>
      </c>
      <c r="K9" s="401" t="s">
        <v>1192</v>
      </c>
      <c r="L9" s="177"/>
      <c r="M9" s="177"/>
      <c r="N9" s="177"/>
      <c r="R9" s="424"/>
      <c r="S9" s="418" t="str">
        <f t="shared" si="0"/>
        <v>E36 MV, Green, ML652577, Field TestLondon</v>
      </c>
      <c r="T9" s="418" t="str">
        <f>IF(S9="","",I2)</f>
        <v>robert.price@navistar.com</v>
      </c>
      <c r="U9" s="419">
        <f t="shared" si="3"/>
        <v>44270</v>
      </c>
      <c r="V9" s="418" t="str">
        <f t="shared" si="1"/>
        <v>E36 MV, Green, ML652577, Field Test</v>
      </c>
      <c r="W9" s="425" t="str">
        <f t="shared" si="2"/>
        <v>London</v>
      </c>
    </row>
    <row r="10" spans="1:23" s="170" customFormat="1" x14ac:dyDescent="0.2">
      <c r="A10" s="179" t="s">
        <v>1323</v>
      </c>
      <c r="B10" s="179" t="s">
        <v>1132</v>
      </c>
      <c r="C10" s="147">
        <v>208010</v>
      </c>
      <c r="D10" s="147">
        <v>90017001</v>
      </c>
      <c r="E10" s="363" t="s">
        <v>861</v>
      </c>
      <c r="F10" s="147"/>
      <c r="G10" s="147">
        <v>109</v>
      </c>
      <c r="H10" s="408" t="s">
        <v>186</v>
      </c>
      <c r="I10" s="385" t="str">
        <f>IF(E10="","",_xlfn.XLOOKUP(S10,Table1[IDTrain],Table1[Approved],"Needs Trained",0,1))</f>
        <v>Signed off</v>
      </c>
      <c r="J10" s="391" t="s">
        <v>1430</v>
      </c>
      <c r="K10" s="401" t="s">
        <v>1193</v>
      </c>
      <c r="L10" s="177"/>
      <c r="M10" s="177"/>
      <c r="N10" s="177"/>
      <c r="R10" s="424"/>
      <c r="S10" s="418" t="str">
        <f t="shared" si="0"/>
        <v>E36 MV, Green/White, ML652524, Field TestLula</v>
      </c>
      <c r="T10" s="418" t="str">
        <f>IF(S10="","",I2)</f>
        <v>robert.price@navistar.com</v>
      </c>
      <c r="U10" s="419">
        <f t="shared" si="3"/>
        <v>44270</v>
      </c>
      <c r="V10" s="418" t="str">
        <f t="shared" si="1"/>
        <v>E36 MV, Green/White, ML652524, Field Test</v>
      </c>
      <c r="W10" s="425" t="str">
        <f t="shared" si="2"/>
        <v>Lula</v>
      </c>
    </row>
    <row r="11" spans="1:23" s="170" customFormat="1" x14ac:dyDescent="0.2">
      <c r="A11" s="179" t="s">
        <v>1260</v>
      </c>
      <c r="B11" s="179" t="s">
        <v>1126</v>
      </c>
      <c r="C11" s="147"/>
      <c r="D11" s="147"/>
      <c r="E11" s="363" t="s">
        <v>225</v>
      </c>
      <c r="F11" s="147"/>
      <c r="G11" s="147"/>
      <c r="H11" s="408" t="s">
        <v>186</v>
      </c>
      <c r="I11" s="385" t="str">
        <f>IF(E11="","",_xlfn.XLOOKUP(S11,Table1[IDTrain],Table1[Approved],"Needs Trained",0,1))</f>
        <v>Needs Trained</v>
      </c>
      <c r="J11" s="391"/>
      <c r="K11" s="401"/>
      <c r="L11" s="177"/>
      <c r="M11" s="177"/>
      <c r="N11" s="177"/>
      <c r="R11" s="424"/>
      <c r="S11" s="418" t="str">
        <f t="shared" si="0"/>
        <v>E36 MV, Green, ML652257, Field TestDid Not Run</v>
      </c>
      <c r="T11" s="418" t="str">
        <f>IF(S11="","",I2)</f>
        <v>robert.price@navistar.com</v>
      </c>
      <c r="U11" s="419">
        <f t="shared" si="3"/>
        <v>44270</v>
      </c>
      <c r="V11" s="418" t="str">
        <f t="shared" si="1"/>
        <v>E36 MV, Green, ML652257, Field Test</v>
      </c>
      <c r="W11" s="425" t="str">
        <f t="shared" si="2"/>
        <v>Did Not Run</v>
      </c>
    </row>
    <row r="12" spans="1:23" s="170" customFormat="1" ht="13.5" thickBot="1" x14ac:dyDescent="0.25">
      <c r="A12" s="179" t="s">
        <v>298</v>
      </c>
      <c r="B12" s="179" t="s">
        <v>298</v>
      </c>
      <c r="C12" s="147"/>
      <c r="D12" s="147"/>
      <c r="E12" s="147"/>
      <c r="F12" s="147"/>
      <c r="G12" s="147"/>
      <c r="H12" s="180"/>
      <c r="I12" s="385" t="str">
        <f>IF(E12="","",_xlfn.XLOOKUP(S12,Table1[IDTrain],Table1[Approved],"Needs Trained",0,1))</f>
        <v/>
      </c>
      <c r="J12" s="391"/>
      <c r="K12" s="401"/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44270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407"/>
      <c r="J13" s="392"/>
      <c r="K13" s="402"/>
      <c r="L13" s="181"/>
      <c r="M13" s="181"/>
      <c r="N13" s="181"/>
      <c r="R13" s="424"/>
      <c r="S13" s="418"/>
      <c r="T13" s="418"/>
      <c r="U13" s="419">
        <f t="shared" si="3"/>
        <v>44270</v>
      </c>
      <c r="V13" s="418"/>
      <c r="W13" s="425"/>
    </row>
    <row r="14" spans="1:23" s="170" customFormat="1" ht="12.75" customHeight="1" x14ac:dyDescent="0.2">
      <c r="A14" s="36" t="s">
        <v>1381</v>
      </c>
      <c r="B14" s="183" t="s">
        <v>1280</v>
      </c>
      <c r="C14" s="8" t="str">
        <f>IF(B14="","",IF(VLOOKUP($B14,ProjectList!$B$2:$D$593,2)="","",VLOOKUP($B14,ProjectList!$B$2:$D$593,2)))</f>
        <v>Recharge at 15%</v>
      </c>
      <c r="D14" s="28" t="str">
        <f>IF(B14="","",IF(VLOOKUP($B14,ProjectList!$B$2:$D$593,3)="","",VLOOKUP($B14,ProjectList!$B$2:$D$593,3)))</f>
        <v>Run 1-2 hrs max, do not run below 25 deg F</v>
      </c>
      <c r="E14" s="363" t="s">
        <v>334</v>
      </c>
      <c r="F14" s="147" t="s">
        <v>56</v>
      </c>
      <c r="G14" s="147"/>
      <c r="H14" s="408" t="s">
        <v>186</v>
      </c>
      <c r="I14" s="385" t="str">
        <f>IF(E14="","",_xlfn.XLOOKUP(S14,Table1[IDTrain],Table1[Approved],"Needs Trained",0,1))</f>
        <v>Signed off</v>
      </c>
      <c r="J14" s="391"/>
      <c r="K14" s="401"/>
      <c r="L14" s="177"/>
      <c r="M14" s="177"/>
      <c r="N14" s="177"/>
      <c r="R14" s="424"/>
      <c r="S14" s="418" t="str">
        <f t="shared" si="0"/>
        <v>Rivian Ford F150 - VIN: LFC41078Lord</v>
      </c>
      <c r="T14" s="418" t="str">
        <f>IF(S14="","",I2)</f>
        <v>robert.price@navistar.com</v>
      </c>
      <c r="U14" s="419">
        <f t="shared" si="3"/>
        <v>44270</v>
      </c>
      <c r="V14" s="418" t="str">
        <f t="shared" si="1"/>
        <v>Rivian Ford F150 - VIN: LFC41078</v>
      </c>
      <c r="W14" s="425" t="str">
        <f t="shared" si="2"/>
        <v>Lord</v>
      </c>
    </row>
    <row r="15" spans="1:23" s="170" customFormat="1" ht="12.75" customHeight="1" x14ac:dyDescent="0.2">
      <c r="A15" s="36" t="s">
        <v>1380</v>
      </c>
      <c r="B15" s="183" t="s">
        <v>1282</v>
      </c>
      <c r="C15" s="8" t="str">
        <f>IF(B15="","",IF(VLOOKUP($B15,ProjectList!$B$2:$D$593,2)="","",VLOOKUP($B15,ProjectList!$B$2:$D$593,2)))</f>
        <v xml:space="preserve">500 Mile break in on oval </v>
      </c>
      <c r="D15" s="28" t="str">
        <f>IF(B15="","",IF(VLOOKUP($B15,ProjectList!$B$2:$D$593,3)="","",VLOOKUP($B15,ProjectList!$B$2:$D$593,3)))</f>
        <v>High Priority truck leave 3/19, Stop ODO</v>
      </c>
      <c r="E15" s="363" t="s">
        <v>334</v>
      </c>
      <c r="F15" s="147" t="s">
        <v>1243</v>
      </c>
      <c r="G15" s="147">
        <v>109</v>
      </c>
      <c r="H15" s="408" t="s">
        <v>186</v>
      </c>
      <c r="I15" s="385" t="str">
        <f>IF(E15="","",_xlfn.XLOOKUP(S15,Table1[IDTrain],Table1[Approved],"Needs Trained",0,1))</f>
        <v>Signed off</v>
      </c>
      <c r="J15" s="391"/>
      <c r="K15" s="444"/>
      <c r="L15" s="177"/>
      <c r="M15" s="177"/>
      <c r="N15" s="177"/>
      <c r="R15" s="424"/>
      <c r="S15" s="418" t="str">
        <f t="shared" si="0"/>
        <v>Morgan Olson NLVD TruckLord</v>
      </c>
      <c r="T15" s="418" t="str">
        <f>IF(S15="","",I2)</f>
        <v>robert.price@navistar.com</v>
      </c>
      <c r="U15" s="419">
        <f t="shared" si="3"/>
        <v>44270</v>
      </c>
      <c r="V15" s="418" t="str">
        <f t="shared" si="1"/>
        <v>Morgan Olson NLVD Truck</v>
      </c>
      <c r="W15" s="425" t="str">
        <f t="shared" si="2"/>
        <v>Lord</v>
      </c>
    </row>
    <row r="16" spans="1:23" s="170" customFormat="1" ht="12.75" customHeight="1" x14ac:dyDescent="0.2">
      <c r="A16" s="36"/>
      <c r="B16" s="183" t="s">
        <v>298</v>
      </c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5" t="str">
        <f>IF(E16="","",_xlfn.XLOOKUP(S16,Table1[IDTrain],Table1[Approved],"Needs Trained",0,1))</f>
        <v/>
      </c>
      <c r="J16" s="391"/>
      <c r="K16" s="401"/>
      <c r="L16" s="177"/>
      <c r="M16" s="177"/>
      <c r="N16" s="177" t="s">
        <v>71</v>
      </c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44270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36"/>
      <c r="B17" s="183" t="s">
        <v>298</v>
      </c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5" t="str">
        <f>IF(E17="","",_xlfn.XLOOKUP(S17,Table1[IDTrain],Table1[Approved],"Needs Trained",0,1))</f>
        <v/>
      </c>
      <c r="J17" s="391"/>
      <c r="K17" s="401"/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44270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36"/>
      <c r="B18" s="183" t="s">
        <v>298</v>
      </c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5" t="str">
        <f>IF(E18="","",_xlfn.XLOOKUP(S18,Table1[IDTrain],Table1[Approved],"Needs Trained",0,1))</f>
        <v/>
      </c>
      <c r="J18" s="391"/>
      <c r="K18" s="401"/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44270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36"/>
      <c r="B19" s="183" t="s">
        <v>298</v>
      </c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5" t="str">
        <f>IF(E19="","",_xlfn.XLOOKUP(S19,Table1[IDTrain],Table1[Approved],"Needs Trained",0,1))</f>
        <v/>
      </c>
      <c r="J19" s="391"/>
      <c r="K19" s="401"/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44270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36"/>
      <c r="B20" s="183" t="s">
        <v>298</v>
      </c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5" t="str">
        <f>IF(E20="","",_xlfn.XLOOKUP(S20,Table1[IDTrain],Table1[Approved],"Needs Trained",0,1))</f>
        <v/>
      </c>
      <c r="J20" s="391"/>
      <c r="K20" s="401"/>
      <c r="L20" s="177"/>
      <c r="M20" s="177"/>
      <c r="N20" s="177" t="s">
        <v>71</v>
      </c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44270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36"/>
      <c r="B21" s="183" t="s">
        <v>298</v>
      </c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5" t="str">
        <f>IF(E21="","",_xlfn.XLOOKUP(S21,Table1[IDTrain],Table1[Approved],"Needs Trained",0,1))</f>
        <v/>
      </c>
      <c r="J21" s="391"/>
      <c r="K21" s="401"/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44270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36"/>
      <c r="B22" s="183" t="s">
        <v>298</v>
      </c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5" t="str">
        <f>IF(E22="","",_xlfn.XLOOKUP(S22,Table1[IDTrain],Table1[Approved],"Needs Trained",0,1))</f>
        <v/>
      </c>
      <c r="J22" s="391"/>
      <c r="K22" s="401"/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44270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36"/>
      <c r="B23" s="183" t="s">
        <v>298</v>
      </c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5" t="str">
        <f>IF(E23="","",_xlfn.XLOOKUP(S23,Table1[IDTrain],Table1[Approved],"Needs Trained",0,1))</f>
        <v/>
      </c>
      <c r="J23" s="391"/>
      <c r="K23" s="401"/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44270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36"/>
      <c r="B24" s="183" t="s">
        <v>298</v>
      </c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5" t="str">
        <f>IF(E24="","",_xlfn.XLOOKUP(S24,Table1[IDTrain],Table1[Approved],"Needs Trained",0,1))</f>
        <v/>
      </c>
      <c r="J24" s="391"/>
      <c r="K24" s="401"/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44270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36"/>
      <c r="B25" s="183" t="s">
        <v>298</v>
      </c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5" t="str">
        <f>IF(E25="","",_xlfn.XLOOKUP(S25,Table1[IDTrain],Table1[Approved],"Needs Trained",0,1))</f>
        <v/>
      </c>
      <c r="J25" s="391"/>
      <c r="K25" s="401"/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44270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36"/>
      <c r="B26" s="183" t="s">
        <v>298</v>
      </c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5" t="str">
        <f>IF(E26="","",_xlfn.XLOOKUP(S26,Table1[IDTrain],Table1[Approved],"Needs Trained",0,1))</f>
        <v/>
      </c>
      <c r="J26" s="391"/>
      <c r="K26" s="401"/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44270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43"/>
      <c r="B27" s="184" t="s">
        <v>298</v>
      </c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86"/>
      <c r="F27" s="186"/>
      <c r="G27" s="147"/>
      <c r="H27" s="180"/>
      <c r="I27" s="385" t="str">
        <f>IF(E27="","",_xlfn.XLOOKUP(S27,Table1[IDTrain],Table1[Approved],"Needs Trained",0,1))</f>
        <v/>
      </c>
      <c r="J27" s="393"/>
      <c r="K27" s="401"/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44270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36"/>
      <c r="B28" s="183" t="s">
        <v>298</v>
      </c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5" t="str">
        <f>IF(E28="","",_xlfn.XLOOKUP(S28,Table1[IDTrain],Table1[Approved],"Needs Trained",0,1))</f>
        <v/>
      </c>
      <c r="J28" s="391"/>
      <c r="K28" s="401"/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44270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43"/>
      <c r="B29" s="184" t="s">
        <v>298</v>
      </c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86"/>
      <c r="F29" s="186"/>
      <c r="G29" s="147"/>
      <c r="H29" s="180"/>
      <c r="I29" s="385" t="str">
        <f>IF(E29="","",_xlfn.XLOOKUP(S29,Table1[IDTrain],Table1[Approved],"Needs Trained",0,1))</f>
        <v/>
      </c>
      <c r="J29" s="393" t="s">
        <v>1430</v>
      </c>
      <c r="K29" s="401" t="s">
        <v>1387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44270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36"/>
      <c r="B30" s="183" t="s">
        <v>298</v>
      </c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5" t="str">
        <f>IF(E30="","",_xlfn.XLOOKUP(S30,Table1[IDTrain],Table1[Approved],"Needs Trained",0,1))</f>
        <v/>
      </c>
      <c r="J30" s="391" t="s">
        <v>1430</v>
      </c>
      <c r="K30" s="401" t="s">
        <v>56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44270</v>
      </c>
      <c r="V30" s="418" t="str">
        <f t="shared" si="1"/>
        <v/>
      </c>
      <c r="W30" s="425" t="str">
        <f t="shared" si="2"/>
        <v/>
      </c>
    </row>
    <row r="31" spans="1:23" s="170" customFormat="1" ht="13.5" thickBot="1" x14ac:dyDescent="0.25">
      <c r="A31" s="43"/>
      <c r="B31" s="184" t="s">
        <v>298</v>
      </c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186"/>
      <c r="F31" s="186"/>
      <c r="G31" s="147"/>
      <c r="H31" s="180"/>
      <c r="I31" s="397" t="str">
        <f>IF(E31="","",_xlfn.XLOOKUP(S31,Table1[IDTrain],Table1[Approved],"Needs Trained",0,1))</f>
        <v/>
      </c>
      <c r="J31" s="393" t="s">
        <v>1430</v>
      </c>
      <c r="K31" s="403" t="s">
        <v>334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44270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08"/>
      <c r="J32" s="509"/>
      <c r="K32" s="283"/>
      <c r="L32" s="177"/>
      <c r="M32" s="177"/>
      <c r="N32" s="177"/>
    </row>
    <row r="33" spans="1:14" s="170" customFormat="1" ht="12.75" customHeight="1" x14ac:dyDescent="0.2">
      <c r="A33" s="274">
        <v>1</v>
      </c>
      <c r="B33" s="183" t="s">
        <v>1280</v>
      </c>
      <c r="C33" s="7">
        <v>21002901</v>
      </c>
      <c r="D33" s="7" t="s">
        <v>1372</v>
      </c>
      <c r="E33" s="439" t="s">
        <v>334</v>
      </c>
      <c r="F33" s="147" t="s">
        <v>56</v>
      </c>
      <c r="G33" s="147"/>
      <c r="H33" s="438" t="s">
        <v>320</v>
      </c>
      <c r="I33" s="502" t="s">
        <v>1299</v>
      </c>
      <c r="J33" s="503"/>
      <c r="K33" s="382"/>
      <c r="L33" s="177"/>
      <c r="M33" s="177"/>
      <c r="N33" s="177"/>
    </row>
    <row r="34" spans="1:14" s="170" customFormat="1" x14ac:dyDescent="0.2">
      <c r="A34" s="278">
        <v>3</v>
      </c>
      <c r="B34" s="179" t="s">
        <v>1365</v>
      </c>
      <c r="C34" s="149">
        <v>21001802</v>
      </c>
      <c r="D34" s="149" t="s">
        <v>1366</v>
      </c>
      <c r="E34" s="439" t="s">
        <v>417</v>
      </c>
      <c r="F34" s="147"/>
      <c r="G34" s="147"/>
      <c r="H34" s="438" t="s">
        <v>322</v>
      </c>
      <c r="I34" s="512" t="s">
        <v>1367</v>
      </c>
      <c r="J34" s="513"/>
      <c r="K34" s="382"/>
      <c r="L34" s="177"/>
      <c r="M34" s="177"/>
      <c r="N34" s="177"/>
    </row>
    <row r="35" spans="1:14" s="170" customFormat="1" x14ac:dyDescent="0.2">
      <c r="A35" s="274">
        <v>4</v>
      </c>
      <c r="B35" s="183" t="s">
        <v>1279</v>
      </c>
      <c r="C35" s="7">
        <v>21002101</v>
      </c>
      <c r="D35" s="7" t="s">
        <v>1369</v>
      </c>
      <c r="E35" s="439" t="s">
        <v>225</v>
      </c>
      <c r="F35" s="151"/>
      <c r="G35" s="151"/>
      <c r="H35" s="438" t="s">
        <v>323</v>
      </c>
      <c r="I35" s="502" t="s">
        <v>1316</v>
      </c>
      <c r="J35" s="503"/>
      <c r="K35" s="382"/>
      <c r="L35" s="177"/>
      <c r="M35" s="177"/>
      <c r="N35" s="177"/>
    </row>
    <row r="36" spans="1:14" s="170" customFormat="1" x14ac:dyDescent="0.2">
      <c r="A36" s="278">
        <v>2</v>
      </c>
      <c r="B36" s="179" t="s">
        <v>1359</v>
      </c>
      <c r="C36" s="149">
        <v>21003202</v>
      </c>
      <c r="D36" s="149" t="s">
        <v>1376</v>
      </c>
      <c r="E36" s="363" t="s">
        <v>118</v>
      </c>
      <c r="F36" s="147"/>
      <c r="G36" s="147"/>
      <c r="H36" s="438" t="s">
        <v>320</v>
      </c>
      <c r="I36" s="510" t="s">
        <v>1361</v>
      </c>
      <c r="J36" s="511"/>
      <c r="K36" s="382"/>
      <c r="L36" s="177"/>
      <c r="M36" s="177"/>
      <c r="N36" s="177"/>
    </row>
    <row r="37" spans="1:14" s="170" customFormat="1" x14ac:dyDescent="0.2">
      <c r="A37" s="278" t="s">
        <v>1312</v>
      </c>
      <c r="B37" s="183" t="s">
        <v>1300</v>
      </c>
      <c r="C37" s="7">
        <v>20011101</v>
      </c>
      <c r="D37" s="7" t="s">
        <v>1301</v>
      </c>
      <c r="E37" s="439" t="s">
        <v>56</v>
      </c>
      <c r="F37" s="440" t="s">
        <v>118</v>
      </c>
      <c r="G37" s="440"/>
      <c r="H37" s="438" t="s">
        <v>321</v>
      </c>
      <c r="I37" s="502" t="s">
        <v>1302</v>
      </c>
      <c r="J37" s="503"/>
      <c r="K37" s="382"/>
      <c r="L37" s="177"/>
      <c r="M37" s="177"/>
      <c r="N37" s="177"/>
    </row>
    <row r="38" spans="1:14" s="170" customFormat="1" x14ac:dyDescent="0.2">
      <c r="A38" s="278"/>
      <c r="B38" s="179"/>
      <c r="C38" s="149"/>
      <c r="D38" s="149"/>
      <c r="E38" s="151"/>
      <c r="F38" s="151"/>
      <c r="G38" s="151"/>
      <c r="H38" s="150" t="s">
        <v>98</v>
      </c>
      <c r="I38" s="510"/>
      <c r="J38" s="511"/>
      <c r="K38" s="382"/>
      <c r="L38" s="177"/>
      <c r="M38" s="177"/>
      <c r="N38" s="177"/>
    </row>
    <row r="39" spans="1:14" s="170" customFormat="1" x14ac:dyDescent="0.2">
      <c r="A39" s="278"/>
      <c r="B39" s="179"/>
      <c r="C39" s="149"/>
      <c r="D39" s="149"/>
      <c r="E39" s="151"/>
      <c r="F39" s="147"/>
      <c r="G39" s="147"/>
      <c r="H39" s="150" t="s">
        <v>98</v>
      </c>
      <c r="I39" s="512"/>
      <c r="J39" s="513"/>
      <c r="K39" s="382"/>
      <c r="L39" s="177"/>
      <c r="M39" s="177"/>
      <c r="N39" s="177"/>
    </row>
    <row r="40" spans="1:14" s="170" customFormat="1" x14ac:dyDescent="0.2">
      <c r="A40" s="278"/>
      <c r="B40" s="179"/>
      <c r="C40" s="149"/>
      <c r="D40" s="149"/>
      <c r="E40" s="151"/>
      <c r="F40" s="147"/>
      <c r="G40" s="147"/>
      <c r="H40" s="150" t="s">
        <v>98</v>
      </c>
      <c r="I40" s="512"/>
      <c r="J40" s="513"/>
      <c r="K40" s="382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47"/>
      <c r="F41" s="147"/>
      <c r="G41" s="147"/>
      <c r="H41" s="150" t="s">
        <v>98</v>
      </c>
      <c r="I41" s="510"/>
      <c r="J41" s="511"/>
      <c r="K41" s="382"/>
      <c r="L41" s="177"/>
      <c r="M41" s="177"/>
      <c r="N41" s="177"/>
    </row>
    <row r="42" spans="1:14" s="170" customFormat="1" x14ac:dyDescent="0.2">
      <c r="A42" s="278"/>
      <c r="B42" s="179"/>
      <c r="C42" s="149"/>
      <c r="D42" s="149"/>
      <c r="E42" s="147"/>
      <c r="F42" s="151"/>
      <c r="G42" s="151"/>
      <c r="H42" s="150" t="s">
        <v>98</v>
      </c>
      <c r="I42" s="512"/>
      <c r="J42" s="513"/>
      <c r="K42" s="382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51"/>
      <c r="F43" s="151"/>
      <c r="G43" s="151"/>
      <c r="H43" s="150" t="s">
        <v>98</v>
      </c>
      <c r="I43" s="510"/>
      <c r="J43" s="511"/>
      <c r="K43" s="382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10"/>
      <c r="J44" s="511"/>
      <c r="K44" s="382"/>
    </row>
    <row r="45" spans="1:14" s="170" customForma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10"/>
      <c r="J45" s="511"/>
      <c r="K45" s="382"/>
    </row>
    <row r="46" spans="1:14" s="170" customFormat="1" x14ac:dyDescent="0.2">
      <c r="A46" s="278"/>
      <c r="B46" s="179"/>
      <c r="C46" s="148"/>
      <c r="D46" s="149"/>
      <c r="E46" s="151"/>
      <c r="F46" s="151"/>
      <c r="G46" s="151"/>
      <c r="H46" s="150" t="s">
        <v>98</v>
      </c>
      <c r="I46" s="510"/>
      <c r="J46" s="511"/>
      <c r="K46" s="382"/>
    </row>
    <row r="47" spans="1:14" s="170" customFormat="1" x14ac:dyDescent="0.2">
      <c r="A47" s="278"/>
      <c r="B47" s="179"/>
      <c r="C47" s="149"/>
      <c r="D47" s="149"/>
      <c r="E47" s="151"/>
      <c r="F47" s="151"/>
      <c r="G47" s="151"/>
      <c r="H47" s="150" t="s">
        <v>98</v>
      </c>
      <c r="I47" s="512"/>
      <c r="J47" s="513"/>
      <c r="K47" s="382"/>
    </row>
    <row r="48" spans="1:14" s="170" customFormat="1" x14ac:dyDescent="0.2">
      <c r="A48" s="278"/>
      <c r="B48" s="179"/>
      <c r="C48" s="149"/>
      <c r="D48" s="149"/>
      <c r="E48" s="151"/>
      <c r="F48" s="151"/>
      <c r="G48" s="151"/>
      <c r="H48" s="150" t="s">
        <v>98</v>
      </c>
      <c r="I48" s="512"/>
      <c r="J48" s="513"/>
      <c r="K48" s="382"/>
    </row>
    <row r="49" spans="1:11" s="170" customForma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12"/>
      <c r="J49" s="513"/>
      <c r="K49" s="382"/>
    </row>
    <row r="50" spans="1:11" s="170" customFormat="1" x14ac:dyDescent="0.2">
      <c r="A50" s="278"/>
      <c r="B50" s="179"/>
      <c r="C50" s="149"/>
      <c r="D50" s="149"/>
      <c r="E50" s="151"/>
      <c r="F50" s="151"/>
      <c r="G50" s="151"/>
      <c r="H50" s="150" t="s">
        <v>98</v>
      </c>
      <c r="I50" s="512"/>
      <c r="J50" s="513"/>
      <c r="K50" s="382"/>
    </row>
    <row r="51" spans="1:11" s="170" customForma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12"/>
      <c r="J51" s="513"/>
      <c r="K51" s="382"/>
    </row>
    <row r="52" spans="1:11" s="170" customFormat="1" x14ac:dyDescent="0.2">
      <c r="A52" s="278"/>
      <c r="B52" s="179"/>
      <c r="C52" s="149"/>
      <c r="D52" s="149"/>
      <c r="E52" s="151"/>
      <c r="F52" s="151"/>
      <c r="G52" s="151"/>
      <c r="H52" s="150" t="s">
        <v>98</v>
      </c>
      <c r="I52" s="512"/>
      <c r="J52" s="513"/>
      <c r="K52" s="382"/>
    </row>
    <row r="53" spans="1:11" s="170" customForma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512"/>
      <c r="J53" s="513"/>
      <c r="K53" s="382"/>
    </row>
    <row r="54" spans="1:11" s="170" customFormat="1" x14ac:dyDescent="0.2">
      <c r="A54" s="278"/>
      <c r="B54" s="179"/>
      <c r="C54" s="149"/>
      <c r="D54" s="149"/>
      <c r="E54" s="151"/>
      <c r="F54" s="151"/>
      <c r="G54" s="151"/>
      <c r="H54" s="150" t="s">
        <v>98</v>
      </c>
      <c r="I54" s="512"/>
      <c r="J54" s="513"/>
      <c r="K54" s="382"/>
    </row>
    <row r="55" spans="1:11" s="170" customFormat="1" ht="13.5" thickBot="1" x14ac:dyDescent="0.25">
      <c r="A55" s="279"/>
      <c r="B55" s="270"/>
      <c r="C55" s="280"/>
      <c r="D55" s="281"/>
      <c r="E55" s="287"/>
      <c r="F55" s="287"/>
      <c r="G55" s="287"/>
      <c r="H55" s="150" t="s">
        <v>98</v>
      </c>
      <c r="I55" s="514"/>
      <c r="J55" s="515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autoFilter ref="I4:I55" xr:uid="{CFDE12DD-40F5-44A2-B625-6C5F030A0D05}"/>
  <sortState xmlns:xlrd2="http://schemas.microsoft.com/office/spreadsheetml/2017/richdata2" ref="A33:I53">
    <sortCondition ref="A33:A53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phoneticPr fontId="82" type="noConversion"/>
  <conditionalFormatting sqref="D60:D64 D69:D70 D67">
    <cfRule type="expression" dxfId="2698" priority="2290">
      <formula>$H60=0</formula>
    </cfRule>
  </conditionalFormatting>
  <conditionalFormatting sqref="D68">
    <cfRule type="expression" dxfId="2697" priority="2289">
      <formula>$H68=0</formula>
    </cfRule>
  </conditionalFormatting>
  <conditionalFormatting sqref="D72">
    <cfRule type="expression" dxfId="2696" priority="2288">
      <formula>$H72=0</formula>
    </cfRule>
  </conditionalFormatting>
  <conditionalFormatting sqref="D74">
    <cfRule type="expression" dxfId="2695" priority="2287">
      <formula>$H74=0</formula>
    </cfRule>
  </conditionalFormatting>
  <conditionalFormatting sqref="D81">
    <cfRule type="expression" dxfId="2694" priority="2286">
      <formula>$H81=0</formula>
    </cfRule>
  </conditionalFormatting>
  <conditionalFormatting sqref="D75">
    <cfRule type="expression" dxfId="2693" priority="2285">
      <formula>$H75=0</formula>
    </cfRule>
  </conditionalFormatting>
  <conditionalFormatting sqref="D71">
    <cfRule type="expression" dxfId="2692" priority="2284">
      <formula>$H71=0</formula>
    </cfRule>
  </conditionalFormatting>
  <conditionalFormatting sqref="D83">
    <cfRule type="expression" dxfId="2691" priority="2283">
      <formula>$H83=0</formula>
    </cfRule>
  </conditionalFormatting>
  <conditionalFormatting sqref="D84">
    <cfRule type="expression" dxfId="2690" priority="2282">
      <formula>$H84=0</formula>
    </cfRule>
  </conditionalFormatting>
  <conditionalFormatting sqref="D85">
    <cfRule type="expression" dxfId="2689" priority="2281">
      <formula>$H85=0</formula>
    </cfRule>
  </conditionalFormatting>
  <conditionalFormatting sqref="D86">
    <cfRule type="expression" dxfId="2688" priority="2280">
      <formula>$H86=0</formula>
    </cfRule>
  </conditionalFormatting>
  <conditionalFormatting sqref="D87">
    <cfRule type="expression" dxfId="2687" priority="2279">
      <formula>$H87=0</formula>
    </cfRule>
  </conditionalFormatting>
  <conditionalFormatting sqref="D88">
    <cfRule type="expression" dxfId="2686" priority="2278">
      <formula>$H88=0</formula>
    </cfRule>
  </conditionalFormatting>
  <conditionalFormatting sqref="D82">
    <cfRule type="expression" dxfId="2685" priority="2277">
      <formula>$H82=0</formula>
    </cfRule>
  </conditionalFormatting>
  <conditionalFormatting sqref="D66">
    <cfRule type="expression" dxfId="2684" priority="2276">
      <formula>$H66=0</formula>
    </cfRule>
  </conditionalFormatting>
  <conditionalFormatting sqref="D65">
    <cfRule type="expression" dxfId="2683" priority="2275">
      <formula>$H65=0</formula>
    </cfRule>
  </conditionalFormatting>
  <conditionalFormatting sqref="D69">
    <cfRule type="expression" dxfId="2682" priority="2274">
      <formula>$H69=0</formula>
    </cfRule>
  </conditionalFormatting>
  <conditionalFormatting sqref="D70">
    <cfRule type="expression" dxfId="2681" priority="2273">
      <formula>$H70=0</formula>
    </cfRule>
  </conditionalFormatting>
  <conditionalFormatting sqref="D71">
    <cfRule type="expression" dxfId="2680" priority="2272">
      <formula>$H71=0</formula>
    </cfRule>
  </conditionalFormatting>
  <conditionalFormatting sqref="D74">
    <cfRule type="expression" dxfId="2679" priority="2271">
      <formula>$H74=0</formula>
    </cfRule>
  </conditionalFormatting>
  <conditionalFormatting sqref="D72">
    <cfRule type="expression" dxfId="2678" priority="2270">
      <formula>$H72=0</formula>
    </cfRule>
  </conditionalFormatting>
  <conditionalFormatting sqref="D68">
    <cfRule type="expression" dxfId="2677" priority="2269">
      <formula>$H68=0</formula>
    </cfRule>
  </conditionalFormatting>
  <conditionalFormatting sqref="D76">
    <cfRule type="expression" dxfId="2676" priority="2268">
      <formula>$H76=0</formula>
    </cfRule>
  </conditionalFormatting>
  <conditionalFormatting sqref="D77">
    <cfRule type="expression" dxfId="2675" priority="2267">
      <formula>$H77=0</formula>
    </cfRule>
  </conditionalFormatting>
  <conditionalFormatting sqref="D78">
    <cfRule type="expression" dxfId="2674" priority="2266">
      <formula>$H78=0</formula>
    </cfRule>
  </conditionalFormatting>
  <conditionalFormatting sqref="D79">
    <cfRule type="expression" dxfId="2673" priority="2265">
      <formula>$H79=0</formula>
    </cfRule>
  </conditionalFormatting>
  <conditionalFormatting sqref="D80">
    <cfRule type="expression" dxfId="2672" priority="2264">
      <formula>$H80=0</formula>
    </cfRule>
  </conditionalFormatting>
  <conditionalFormatting sqref="A48:A55">
    <cfRule type="expression" dxfId="2671" priority="2070">
      <formula>$H48="Complete"</formula>
    </cfRule>
  </conditionalFormatting>
  <conditionalFormatting sqref="A48:A57">
    <cfRule type="expression" dxfId="2670" priority="2069">
      <formula>$H48="Complete"</formula>
    </cfRule>
  </conditionalFormatting>
  <conditionalFormatting sqref="C48:C49 C51:C57">
    <cfRule type="expression" dxfId="2669" priority="2068">
      <formula>$H48="Complete"</formula>
    </cfRule>
  </conditionalFormatting>
  <conditionalFormatting sqref="D48:D49 D51:D57">
    <cfRule type="expression" dxfId="2668" priority="2067">
      <formula>$H48="Complete"</formula>
    </cfRule>
  </conditionalFormatting>
  <conditionalFormatting sqref="I56:I57">
    <cfRule type="expression" dxfId="2667" priority="2064">
      <formula>$H56="Complete"</formula>
    </cfRule>
  </conditionalFormatting>
  <conditionalFormatting sqref="A46">
    <cfRule type="expression" dxfId="2666" priority="1084">
      <formula>$H46="Complete"</formula>
    </cfRule>
  </conditionalFormatting>
  <conditionalFormatting sqref="A46">
    <cfRule type="expression" dxfId="2665" priority="1083">
      <formula>$H46="Complete"</formula>
    </cfRule>
  </conditionalFormatting>
  <conditionalFormatting sqref="C46">
    <cfRule type="expression" dxfId="2664" priority="1075">
      <formula>$H46="Complete"</formula>
    </cfRule>
  </conditionalFormatting>
  <conditionalFormatting sqref="D46">
    <cfRule type="expression" dxfId="2663" priority="1074">
      <formula>$H46="Complete"</formula>
    </cfRule>
  </conditionalFormatting>
  <conditionalFormatting sqref="C46">
    <cfRule type="expression" dxfId="2662" priority="1080">
      <formula>$H46="Complete"</formula>
    </cfRule>
  </conditionalFormatting>
  <conditionalFormatting sqref="D46">
    <cfRule type="expression" dxfId="2661" priority="1079">
      <formula>$H46="Complete"</formula>
    </cfRule>
  </conditionalFormatting>
  <conditionalFormatting sqref="C46">
    <cfRule type="expression" dxfId="2660" priority="1078">
      <formula>$H46="Complete"</formula>
    </cfRule>
  </conditionalFormatting>
  <conditionalFormatting sqref="D46">
    <cfRule type="expression" dxfId="2659" priority="1077">
      <formula>$H46="Complete"</formula>
    </cfRule>
  </conditionalFormatting>
  <conditionalFormatting sqref="C50">
    <cfRule type="expression" dxfId="2658" priority="1033">
      <formula>$H50="Complete"</formula>
    </cfRule>
  </conditionalFormatting>
  <conditionalFormatting sqref="C50">
    <cfRule type="expression" dxfId="2657" priority="1032">
      <formula>$H50="Complete"</formula>
    </cfRule>
  </conditionalFormatting>
  <conditionalFormatting sqref="A47">
    <cfRule type="expression" dxfId="2656" priority="1042">
      <formula>$H47="Complete"</formula>
    </cfRule>
  </conditionalFormatting>
  <conditionalFormatting sqref="A47">
    <cfRule type="expression" dxfId="2655" priority="1041">
      <formula>$H47="Complete"</formula>
    </cfRule>
  </conditionalFormatting>
  <conditionalFormatting sqref="D47">
    <cfRule type="expression" dxfId="2654" priority="1040">
      <formula>$H47="Complete"</formula>
    </cfRule>
  </conditionalFormatting>
  <conditionalFormatting sqref="C47">
    <cfRule type="expression" dxfId="2653" priority="1039">
      <formula>$H47="Complete"</formula>
    </cfRule>
  </conditionalFormatting>
  <conditionalFormatting sqref="D50">
    <cfRule type="expression" dxfId="2652" priority="1035">
      <formula>$H50="Complete"</formula>
    </cfRule>
  </conditionalFormatting>
  <conditionalFormatting sqref="A43">
    <cfRule type="expression" dxfId="2651" priority="713">
      <formula>$H43="Complete"</formula>
    </cfRule>
  </conditionalFormatting>
  <conditionalFormatting sqref="A43">
    <cfRule type="expression" dxfId="2650" priority="712">
      <formula>$H43="Complete"</formula>
    </cfRule>
  </conditionalFormatting>
  <conditionalFormatting sqref="C43">
    <cfRule type="expression" dxfId="2649" priority="710">
      <formula>$H43="Complete"</formula>
    </cfRule>
  </conditionalFormatting>
  <conditionalFormatting sqref="D43">
    <cfRule type="expression" dxfId="2648" priority="709">
      <formula>$H43="Complete"</formula>
    </cfRule>
  </conditionalFormatting>
  <conditionalFormatting sqref="A45">
    <cfRule type="expression" dxfId="2647" priority="602">
      <formula>$H45="Complete"</formula>
    </cfRule>
  </conditionalFormatting>
  <conditionalFormatting sqref="A45">
    <cfRule type="expression" dxfId="2646" priority="601">
      <formula>$H45="Complete"</formula>
    </cfRule>
  </conditionalFormatting>
  <conditionalFormatting sqref="D45">
    <cfRule type="expression" dxfId="2645" priority="600">
      <formula>$H45="Complete"</formula>
    </cfRule>
  </conditionalFormatting>
  <conditionalFormatting sqref="C45">
    <cfRule type="expression" dxfId="2644" priority="599">
      <formula>$H45="Complete"</formula>
    </cfRule>
  </conditionalFormatting>
  <conditionalFormatting sqref="D44">
    <cfRule type="expression" dxfId="2643" priority="556">
      <formula>$H44="Complete"</formula>
    </cfRule>
  </conditionalFormatting>
  <conditionalFormatting sqref="C44">
    <cfRule type="expression" dxfId="2642" priority="555">
      <formula>$H44="Complete"</formula>
    </cfRule>
  </conditionalFormatting>
  <conditionalFormatting sqref="A44">
    <cfRule type="expression" dxfId="2641" priority="554">
      <formula>$H44="Complete"</formula>
    </cfRule>
  </conditionalFormatting>
  <conditionalFormatting sqref="A44">
    <cfRule type="expression" dxfId="2640" priority="553">
      <formula>$H44="Complete"</formula>
    </cfRule>
  </conditionalFormatting>
  <conditionalFormatting sqref="B56:B57">
    <cfRule type="expression" dxfId="2639" priority="550">
      <formula>$H56="Complete"</formula>
    </cfRule>
  </conditionalFormatting>
  <conditionalFormatting sqref="H56:H57">
    <cfRule type="expression" dxfId="2638" priority="394">
      <formula>$H56="Complete"</formula>
    </cfRule>
  </conditionalFormatting>
  <conditionalFormatting sqref="A41">
    <cfRule type="expression" dxfId="2637" priority="349">
      <formula>$H41="Complete"</formula>
    </cfRule>
  </conditionalFormatting>
  <conditionalFormatting sqref="A41">
    <cfRule type="expression" dxfId="2636" priority="348">
      <formula>$H41="Complete"</formula>
    </cfRule>
  </conditionalFormatting>
  <conditionalFormatting sqref="I46:I49">
    <cfRule type="expression" dxfId="2635" priority="342">
      <formula>$H46="Complete"</formula>
    </cfRule>
  </conditionalFormatting>
  <conditionalFormatting sqref="I50:I55">
    <cfRule type="expression" dxfId="2634" priority="340">
      <formula>$H50="Complete"</formula>
    </cfRule>
  </conditionalFormatting>
  <conditionalFormatting sqref="I43:I44">
    <cfRule type="expression" dxfId="2633" priority="339">
      <formula>$H43="Complete"</formula>
    </cfRule>
  </conditionalFormatting>
  <conditionalFormatting sqref="I45">
    <cfRule type="expression" dxfId="2632" priority="338">
      <formula>$H45="Complete"</formula>
    </cfRule>
  </conditionalFormatting>
  <conditionalFormatting sqref="B43:B55">
    <cfRule type="expression" dxfId="2631" priority="337">
      <formula>$H43="Complete"</formula>
    </cfRule>
  </conditionalFormatting>
  <conditionalFormatting sqref="D39">
    <cfRule type="expression" dxfId="2630" priority="212">
      <formula>$H39="Complete"</formula>
    </cfRule>
  </conditionalFormatting>
  <conditionalFormatting sqref="A39">
    <cfRule type="expression" dxfId="2629" priority="214">
      <formula>$H39="Complete"</formula>
    </cfRule>
  </conditionalFormatting>
  <conditionalFormatting sqref="A39">
    <cfRule type="expression" dxfId="2628" priority="213">
      <formula>$H39="Complete"</formula>
    </cfRule>
  </conditionalFormatting>
  <conditionalFormatting sqref="I39">
    <cfRule type="expression" dxfId="2627" priority="211">
      <formula>$H39="Complete"</formula>
    </cfRule>
  </conditionalFormatting>
  <conditionalFormatting sqref="B39">
    <cfRule type="expression" dxfId="2626" priority="210">
      <formula>$H39="Complete"</formula>
    </cfRule>
  </conditionalFormatting>
  <conditionalFormatting sqref="C39">
    <cfRule type="expression" dxfId="2625" priority="208">
      <formula>$H39="Complete"</formula>
    </cfRule>
  </conditionalFormatting>
  <conditionalFormatting sqref="C39">
    <cfRule type="expression" dxfId="2624" priority="207">
      <formula>$H39="Complete"</formula>
    </cfRule>
  </conditionalFormatting>
  <conditionalFormatting sqref="D40">
    <cfRule type="expression" dxfId="2623" priority="204">
      <formula>$H40="Complete"</formula>
    </cfRule>
  </conditionalFormatting>
  <conditionalFormatting sqref="A40">
    <cfRule type="expression" dxfId="2622" priority="206">
      <formula>$H40="Complete"</formula>
    </cfRule>
  </conditionalFormatting>
  <conditionalFormatting sqref="A40">
    <cfRule type="expression" dxfId="2621" priority="205">
      <formula>$H40="Complete"</formula>
    </cfRule>
  </conditionalFormatting>
  <conditionalFormatting sqref="I40">
    <cfRule type="expression" dxfId="2620" priority="203">
      <formula>$H40="Complete"</formula>
    </cfRule>
  </conditionalFormatting>
  <conditionalFormatting sqref="B40">
    <cfRule type="expression" dxfId="2619" priority="202">
      <formula>$H40="Complete"</formula>
    </cfRule>
  </conditionalFormatting>
  <conditionalFormatting sqref="C40">
    <cfRule type="expression" dxfId="2618" priority="200">
      <formula>$H40="Complete"</formula>
    </cfRule>
  </conditionalFormatting>
  <conditionalFormatting sqref="C40">
    <cfRule type="expression" dxfId="2617" priority="199">
      <formula>$H40="Complete"</formula>
    </cfRule>
  </conditionalFormatting>
  <conditionalFormatting sqref="C41">
    <cfRule type="expression" dxfId="2616" priority="197">
      <formula>$H41="Complete"</formula>
    </cfRule>
  </conditionalFormatting>
  <conditionalFormatting sqref="C41">
    <cfRule type="expression" dxfId="2615" priority="196">
      <formula>$H41="Complete"</formula>
    </cfRule>
  </conditionalFormatting>
  <conditionalFormatting sqref="D41">
    <cfRule type="expression" dxfId="2614" priority="195">
      <formula>$H41="Complete"</formula>
    </cfRule>
  </conditionalFormatting>
  <conditionalFormatting sqref="B41">
    <cfRule type="expression" dxfId="2613" priority="194">
      <formula>$H41="Complete"</formula>
    </cfRule>
  </conditionalFormatting>
  <conditionalFormatting sqref="I41">
    <cfRule type="expression" dxfId="2612" priority="193">
      <formula>$H41="Complete"</formula>
    </cfRule>
  </conditionalFormatting>
  <conditionalFormatting sqref="D42">
    <cfRule type="expression" dxfId="2611" priority="190">
      <formula>$H42="Complete"</formula>
    </cfRule>
  </conditionalFormatting>
  <conditionalFormatting sqref="C42">
    <cfRule type="expression" dxfId="2610" priority="189">
      <formula>$H42="Complete"</formula>
    </cfRule>
  </conditionalFormatting>
  <conditionalFormatting sqref="C42">
    <cfRule type="expression" dxfId="2609" priority="188">
      <formula>$H42="Complete"</formula>
    </cfRule>
  </conditionalFormatting>
  <conditionalFormatting sqref="A42">
    <cfRule type="expression" dxfId="2608" priority="192">
      <formula>$H42="Complete"</formula>
    </cfRule>
  </conditionalFormatting>
  <conditionalFormatting sqref="A42">
    <cfRule type="expression" dxfId="2607" priority="191">
      <formula>$H42="Complete"</formula>
    </cfRule>
  </conditionalFormatting>
  <conditionalFormatting sqref="I42">
    <cfRule type="expression" dxfId="2606" priority="187">
      <formula>$H42="Complete"</formula>
    </cfRule>
  </conditionalFormatting>
  <conditionalFormatting sqref="B42">
    <cfRule type="expression" dxfId="2605" priority="186">
      <formula>$H42="Complete"</formula>
    </cfRule>
  </conditionalFormatting>
  <conditionalFormatting sqref="A38">
    <cfRule type="expression" dxfId="2604" priority="69">
      <formula>$H38="Complete"</formula>
    </cfRule>
  </conditionalFormatting>
  <conditionalFormatting sqref="D38">
    <cfRule type="expression" dxfId="2603" priority="68">
      <formula>$H38="Complete"</formula>
    </cfRule>
  </conditionalFormatting>
  <conditionalFormatting sqref="B38">
    <cfRule type="expression" dxfId="2602" priority="67">
      <formula>$H38="Complete"</formula>
    </cfRule>
  </conditionalFormatting>
  <conditionalFormatting sqref="I38">
    <cfRule type="expression" dxfId="2601" priority="66">
      <formula>$H38="Complete"</formula>
    </cfRule>
  </conditionalFormatting>
  <conditionalFormatting sqref="C38">
    <cfRule type="expression" dxfId="2600" priority="65">
      <formula>$H38="Complete"</formula>
    </cfRule>
  </conditionalFormatting>
  <conditionalFormatting sqref="C38">
    <cfRule type="expression" dxfId="2599" priority="64">
      <formula>$H38="Complete"</formula>
    </cfRule>
  </conditionalFormatting>
  <conditionalFormatting sqref="A36:D36 I36">
    <cfRule type="expression" dxfId="2598" priority="54">
      <formula>$H36="Complete"</formula>
    </cfRule>
  </conditionalFormatting>
  <conditionalFormatting sqref="H33:H36 H38:H55">
    <cfRule type="expression" dxfId="2597" priority="34">
      <formula>$H33="Complete"</formula>
    </cfRule>
  </conditionalFormatting>
  <conditionalFormatting sqref="I6:I31">
    <cfRule type="cellIs" dxfId="2596" priority="31" operator="equal">
      <formula>"Needs Trained"</formula>
    </cfRule>
  </conditionalFormatting>
  <conditionalFormatting sqref="I6:I31">
    <cfRule type="cellIs" dxfId="2595" priority="30" operator="equal">
      <formula>"Signed Off"</formula>
    </cfRule>
  </conditionalFormatting>
  <conditionalFormatting sqref="I5">
    <cfRule type="cellIs" dxfId="2594" priority="29" operator="equal">
      <formula>"Needs Trained"</formula>
    </cfRule>
  </conditionalFormatting>
  <conditionalFormatting sqref="I5">
    <cfRule type="cellIs" dxfId="2593" priority="28" operator="equal">
      <formula>"Signed Off"</formula>
    </cfRule>
  </conditionalFormatting>
  <conditionalFormatting sqref="A33">
    <cfRule type="expression" dxfId="2592" priority="27">
      <formula>$H33="Complete"</formula>
    </cfRule>
  </conditionalFormatting>
  <conditionalFormatting sqref="D33">
    <cfRule type="expression" dxfId="2591" priority="26">
      <formula>$H33="Complete"</formula>
    </cfRule>
  </conditionalFormatting>
  <conditionalFormatting sqref="B33">
    <cfRule type="expression" dxfId="2590" priority="25">
      <formula>$H33="Complete"</formula>
    </cfRule>
  </conditionalFormatting>
  <conditionalFormatting sqref="C33">
    <cfRule type="expression" dxfId="2589" priority="24">
      <formula>$H33="Complete"</formula>
    </cfRule>
  </conditionalFormatting>
  <conditionalFormatting sqref="C33">
    <cfRule type="expression" dxfId="2588" priority="23">
      <formula>$H33="Complete"</formula>
    </cfRule>
  </conditionalFormatting>
  <conditionalFormatting sqref="I33">
    <cfRule type="expression" dxfId="2587" priority="22">
      <formula>$H33="Complete"</formula>
    </cfRule>
  </conditionalFormatting>
  <conditionalFormatting sqref="A34">
    <cfRule type="expression" dxfId="2586" priority="21">
      <formula>$H34="Complete"</formula>
    </cfRule>
  </conditionalFormatting>
  <conditionalFormatting sqref="A34">
    <cfRule type="expression" dxfId="2585" priority="20">
      <formula>$H34="Complete"</formula>
    </cfRule>
  </conditionalFormatting>
  <conditionalFormatting sqref="D34">
    <cfRule type="expression" dxfId="2584" priority="19">
      <formula>$H34="Complete"</formula>
    </cfRule>
  </conditionalFormatting>
  <conditionalFormatting sqref="C34">
    <cfRule type="expression" dxfId="2583" priority="18">
      <formula>$H34="Complete"</formula>
    </cfRule>
  </conditionalFormatting>
  <conditionalFormatting sqref="C34">
    <cfRule type="expression" dxfId="2582" priority="17">
      <formula>$H34="Complete"</formula>
    </cfRule>
  </conditionalFormatting>
  <conditionalFormatting sqref="B34">
    <cfRule type="expression" dxfId="2581" priority="16">
      <formula>$H34="Complete"</formula>
    </cfRule>
  </conditionalFormatting>
  <conditionalFormatting sqref="I34">
    <cfRule type="expression" dxfId="2580" priority="15">
      <formula>$H34="Complete"</formula>
    </cfRule>
  </conditionalFormatting>
  <conditionalFormatting sqref="A35">
    <cfRule type="expression" dxfId="2579" priority="14">
      <formula>$H35="Complete"</formula>
    </cfRule>
  </conditionalFormatting>
  <conditionalFormatting sqref="D35">
    <cfRule type="expression" dxfId="2578" priority="13">
      <formula>$H35="Complete"</formula>
    </cfRule>
  </conditionalFormatting>
  <conditionalFormatting sqref="B35">
    <cfRule type="expression" dxfId="2577" priority="12">
      <formula>$H35="Complete"</formula>
    </cfRule>
  </conditionalFormatting>
  <conditionalFormatting sqref="C35">
    <cfRule type="expression" dxfId="2576" priority="11">
      <formula>$H35="Complete"</formula>
    </cfRule>
  </conditionalFormatting>
  <conditionalFormatting sqref="C35">
    <cfRule type="expression" dxfId="2575" priority="10">
      <formula>$H35="Complete"</formula>
    </cfRule>
  </conditionalFormatting>
  <conditionalFormatting sqref="I35">
    <cfRule type="expression" dxfId="2574" priority="9">
      <formula>$H35="Complete"</formula>
    </cfRule>
  </conditionalFormatting>
  <conditionalFormatting sqref="A37">
    <cfRule type="expression" dxfId="2573" priority="8">
      <formula>$H37="Complete"</formula>
    </cfRule>
  </conditionalFormatting>
  <conditionalFormatting sqref="H37">
    <cfRule type="expression" dxfId="2572" priority="7">
      <formula>$H37="Complete"</formula>
    </cfRule>
  </conditionalFormatting>
  <conditionalFormatting sqref="D37">
    <cfRule type="expression" dxfId="2571" priority="4">
      <formula>$H37="Complete"</formula>
    </cfRule>
  </conditionalFormatting>
  <conditionalFormatting sqref="D37">
    <cfRule type="expression" dxfId="2570" priority="6">
      <formula>$H37="Complete"</formula>
    </cfRule>
  </conditionalFormatting>
  <conditionalFormatting sqref="D37">
    <cfRule type="expression" dxfId="2569" priority="5">
      <formula>$H37="Complete"</formula>
    </cfRule>
  </conditionalFormatting>
  <conditionalFormatting sqref="I37">
    <cfRule type="expression" dxfId="2568" priority="3">
      <formula>$H37="Complete"</formula>
    </cfRule>
  </conditionalFormatting>
  <conditionalFormatting sqref="B37">
    <cfRule type="expression" dxfId="2567" priority="2">
      <formula>$H37="Complete"</formula>
    </cfRule>
  </conditionalFormatting>
  <conditionalFormatting sqref="C37">
    <cfRule type="expression" dxfId="2566" priority="1">
      <formula>$H37="Complete"</formula>
    </cfRule>
  </conditionalFormatting>
  <dataValidations count="1">
    <dataValidation type="list" allowBlank="1" showInputMessage="1" showErrorMessage="1" sqref="E5:F12 E33:G55 E14:F31" xr:uid="{82A4D760-8C34-40FD-9149-796E33055A68}">
      <formula1>Drivers2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8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0" r:id="rId5" name="Button 24">
              <controlPr defaultSize="0" print="0" autoFill="0" autoPict="0" macro="[0]!EmailGenerator">
                <anchor moveWithCells="1" sizeWithCells="1">
                  <from>
                    <xdr:col>13</xdr:col>
                    <xdr:colOff>333375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8" r:id="rId6" name="Button 32">
              <controlPr defaultSize="0" print="0" autoFill="0" autoPict="0" macro="[0]!ErrorDriver">
                <anchor moveWithCells="1" sizeWithCells="1">
                  <from>
                    <xdr:col>11</xdr:col>
                    <xdr:colOff>38100</xdr:colOff>
                    <xdr:row>4</xdr:row>
                    <xdr:rowOff>19050</xdr:rowOff>
                  </from>
                  <to>
                    <xdr:col>12</xdr:col>
                    <xdr:colOff>571500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076A740-24D5-49DE-A478-EAB39B17D292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A7560E0-1F21-4517-A3C4-D905A57CEA3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90B65719-AC1B-4EBB-903F-1C6429181D52}">
          <x14:formula1>
            <xm:f>ProjectList!$B$2:$B$605</xm:f>
          </x14:formula1>
          <xm:sqref>B33:B55</xm:sqref>
        </x14:dataValidation>
        <x14:dataValidation type="list" allowBlank="1" showInputMessage="1" showErrorMessage="1" xr:uid="{EC25BE64-5C66-4DD8-A915-C00B703B5E8D}">
          <x14:formula1>
            <xm:f>ProjectList!$B$611:$B$633</xm:f>
          </x14:formula1>
          <xm:sqref>H2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pageSetUpPr fitToPage="1"/>
  </sheetPr>
  <dimension ref="A1:X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7109375" customWidth="1"/>
    <col min="10" max="10" width="6.28515625" customWidth="1"/>
    <col min="11" max="11" width="15.28515625" bestFit="1" customWidth="1"/>
    <col min="16" max="16" width="9.28515625" customWidth="1"/>
    <col min="17" max="22" width="14.28515625" hidden="1" customWidth="1"/>
    <col min="23" max="23" width="36.28515625" hidden="1" customWidth="1"/>
    <col min="24" max="24" width="15.28515625" hidden="1" customWidth="1"/>
    <col min="25" max="25" width="28.28515625" customWidth="1"/>
    <col min="26" max="26" width="14" customWidth="1"/>
    <col min="27" max="27" width="13.28515625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3'!$B$2+1</f>
        <v>44271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672</v>
      </c>
      <c r="I2" s="175" t="str">
        <f>_xlfn.XLOOKUP(H2,Table2[Coordinator],Table2[Email],,0)</f>
        <v>Andrew.Karsten@navistar.com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6"/>
      <c r="J3" s="507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85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 t="s">
        <v>1261</v>
      </c>
      <c r="B5" s="179" t="s">
        <v>1253</v>
      </c>
      <c r="C5" s="147">
        <v>207479</v>
      </c>
      <c r="D5" s="147"/>
      <c r="E5" s="363" t="s">
        <v>1062</v>
      </c>
      <c r="F5" s="147"/>
      <c r="G5" s="147">
        <v>324</v>
      </c>
      <c r="H5" s="408" t="s">
        <v>186</v>
      </c>
      <c r="I5" s="411" t="str">
        <f>IF(E5="","",_xlfn.XLOOKUP(S5,Table1[IDTrain],Table1[Approved],"Needs Trained",0,1))</f>
        <v>Signed off</v>
      </c>
      <c r="J5" s="391"/>
      <c r="K5" s="404" t="str">
        <f>IF('Monday 3'!K5="","",'Monday 3'!K5)</f>
        <v>John Boone</v>
      </c>
      <c r="L5" s="177"/>
      <c r="M5" s="177"/>
      <c r="N5" s="177"/>
      <c r="R5" s="424"/>
      <c r="S5" s="418" t="str">
        <f>IF(E5="","",_xlfn.CONCAT(B5,E5))</f>
        <v>E39 RH, White, Field Test (MN296210)Casteel</v>
      </c>
      <c r="T5" s="418" t="str">
        <f>IF(S5="","",I2)</f>
        <v>Andrew.Karsten@navistar.com</v>
      </c>
      <c r="U5" s="419">
        <f>B2</f>
        <v>44271</v>
      </c>
      <c r="V5" s="418" t="str">
        <f>IF(E5="","",B5)</f>
        <v>E39 RH, White, Field Test (MN296210)</v>
      </c>
      <c r="W5" s="425" t="str">
        <f>IF(E5="","",E5)</f>
        <v>Casteel</v>
      </c>
    </row>
    <row r="6" spans="1:23" s="170" customFormat="1" ht="12.75" customHeight="1" x14ac:dyDescent="0.2">
      <c r="A6" s="268" t="s">
        <v>1259</v>
      </c>
      <c r="B6" s="179" t="s">
        <v>1242</v>
      </c>
      <c r="C6" s="147">
        <v>207477</v>
      </c>
      <c r="D6" s="147"/>
      <c r="E6" s="363" t="s">
        <v>145</v>
      </c>
      <c r="F6" s="147"/>
      <c r="G6" s="147">
        <v>330</v>
      </c>
      <c r="H6" s="408" t="s">
        <v>186</v>
      </c>
      <c r="I6" s="385" t="str">
        <f>IF(E6="","",_xlfn.XLOOKUP(S6,Table1[IDTrain],Table1[Approved],"Needs Trained",0,1))</f>
        <v>Signed off</v>
      </c>
      <c r="J6" s="391"/>
      <c r="K6" s="404" t="str">
        <f>IF('Monday 3'!K6="","",'Monday 3'!K6)</f>
        <v>James Casteel</v>
      </c>
      <c r="L6" s="177"/>
      <c r="M6" s="177"/>
      <c r="N6" s="177"/>
      <c r="R6" s="424"/>
      <c r="S6" s="418" t="str">
        <f t="shared" ref="S6:S31" si="0">IF(E6="","",_xlfn.CONCAT(B6,E6))</f>
        <v>E39 LT, White, Field Test (ML310525)Boone</v>
      </c>
      <c r="T6" s="418" t="str">
        <f>IF(S6="","",I2)</f>
        <v>Andrew.Karsten@navistar.com</v>
      </c>
      <c r="U6" s="419">
        <f>U5</f>
        <v>44271</v>
      </c>
      <c r="V6" s="418" t="str">
        <f t="shared" ref="V6:V31" si="1">IF(E6="","",B6)</f>
        <v>E39 LT, White, Field Test (ML310525)</v>
      </c>
      <c r="W6" s="425" t="str">
        <f t="shared" ref="W6:W31" si="2">IF(E6="","",E6)</f>
        <v>Boone</v>
      </c>
    </row>
    <row r="7" spans="1:23" s="170" customFormat="1" ht="12.75" customHeight="1" x14ac:dyDescent="0.2">
      <c r="A7" s="268" t="s">
        <v>1381</v>
      </c>
      <c r="B7" s="179" t="s">
        <v>979</v>
      </c>
      <c r="C7" s="147">
        <v>207668</v>
      </c>
      <c r="D7" s="147"/>
      <c r="E7" s="363" t="s">
        <v>672</v>
      </c>
      <c r="F7" s="147"/>
      <c r="G7" s="147">
        <v>63</v>
      </c>
      <c r="H7" s="408" t="s">
        <v>186</v>
      </c>
      <c r="I7" s="385" t="str">
        <f>IF(E7="","",_xlfn.XLOOKUP(S7,Table1[IDTrain],Table1[Approved],"Needs Trained",0,1))</f>
        <v>Signed off</v>
      </c>
      <c r="J7" s="391"/>
      <c r="K7" s="404" t="str">
        <f>IF('Monday 3'!K7="","",'Monday 3'!K7)</f>
        <v>Jonathon Westervelt</v>
      </c>
      <c r="L7" s="177"/>
      <c r="M7" s="177"/>
      <c r="N7" s="177"/>
      <c r="R7" s="424"/>
      <c r="S7" s="418" t="str">
        <f t="shared" si="0"/>
        <v>E39 HV, White, Field Test (MN408566)Karsten</v>
      </c>
      <c r="T7" s="418" t="str">
        <f>IF(S7="","",I2)</f>
        <v>Andrew.Karsten@navistar.com</v>
      </c>
      <c r="U7" s="419">
        <f t="shared" ref="U7:U31" si="3">U6</f>
        <v>44271</v>
      </c>
      <c r="V7" s="418" t="str">
        <f t="shared" si="1"/>
        <v>E39 HV, White, Field Test (MN408566)</v>
      </c>
      <c r="W7" s="425" t="str">
        <f t="shared" si="2"/>
        <v>Karsten</v>
      </c>
    </row>
    <row r="8" spans="1:23" s="170" customFormat="1" ht="12.75" customHeight="1" x14ac:dyDescent="0.2">
      <c r="A8" s="268" t="s">
        <v>1383</v>
      </c>
      <c r="B8" s="179" t="s">
        <v>1082</v>
      </c>
      <c r="C8" s="147">
        <v>194680</v>
      </c>
      <c r="D8" s="147"/>
      <c r="E8" s="363" t="s">
        <v>1217</v>
      </c>
      <c r="F8" s="147"/>
      <c r="G8" s="147">
        <v>264</v>
      </c>
      <c r="H8" s="408" t="s">
        <v>186</v>
      </c>
      <c r="I8" s="385" t="str">
        <f>IF(E8="","",_xlfn.XLOOKUP(S8,Table1[IDTrain],Table1[Approved],"Needs Trained",0,1))</f>
        <v>Signed off</v>
      </c>
      <c r="J8" s="391"/>
      <c r="K8" s="404" t="str">
        <f>IF('Monday 3'!K8="","",'Monday 3'!K8)</f>
        <v>Kevin Klug</v>
      </c>
      <c r="L8" s="177"/>
      <c r="M8" s="177"/>
      <c r="N8" s="177"/>
      <c r="R8" s="424"/>
      <c r="S8" s="418" t="str">
        <f t="shared" si="0"/>
        <v>E39 HV, White, Field Test (ML306105)Smith</v>
      </c>
      <c r="T8" s="418" t="str">
        <f>IF(S8="","",I2)</f>
        <v>Andrew.Karsten@navistar.com</v>
      </c>
      <c r="U8" s="419">
        <f t="shared" si="3"/>
        <v>44271</v>
      </c>
      <c r="V8" s="418" t="str">
        <f t="shared" si="1"/>
        <v>E39 HV, White, Field Test (ML306105)</v>
      </c>
      <c r="W8" s="425" t="str">
        <f t="shared" si="2"/>
        <v>Smith</v>
      </c>
    </row>
    <row r="9" spans="1:23" s="170" customFormat="1" ht="12.75" customHeight="1" x14ac:dyDescent="0.2">
      <c r="A9" s="268" t="s">
        <v>1382</v>
      </c>
      <c r="B9" s="179" t="s">
        <v>1237</v>
      </c>
      <c r="C9" s="147"/>
      <c r="D9" s="147"/>
      <c r="E9" s="363" t="s">
        <v>225</v>
      </c>
      <c r="F9" s="147"/>
      <c r="G9" s="147"/>
      <c r="H9" s="408" t="s">
        <v>186</v>
      </c>
      <c r="I9" s="385" t="str">
        <f>IF(E9="","",_xlfn.XLOOKUP(S9,Table1[IDTrain],Table1[Approved],"Needs Trained",0,1))</f>
        <v>Signed off</v>
      </c>
      <c r="J9" s="391"/>
      <c r="K9" s="404" t="str">
        <f>IF('Monday 3'!K9="","",'Monday 3'!K9)</f>
        <v>Jeff Smith</v>
      </c>
      <c r="L9" s="177"/>
      <c r="M9" s="177"/>
      <c r="N9" s="177"/>
      <c r="R9" s="424"/>
      <c r="S9" s="418" t="str">
        <f t="shared" si="0"/>
        <v>E36 MV, Green, ML652577, Field TestDid Not Run</v>
      </c>
      <c r="T9" s="418" t="str">
        <f>IF(S9="","",I2)</f>
        <v>Andrew.Karsten@navistar.com</v>
      </c>
      <c r="U9" s="419">
        <f t="shared" si="3"/>
        <v>44271</v>
      </c>
      <c r="V9" s="418" t="str">
        <f t="shared" si="1"/>
        <v>E36 MV, Green, ML652577, Field Test</v>
      </c>
      <c r="W9" s="425" t="str">
        <f t="shared" si="2"/>
        <v>Did Not Run</v>
      </c>
    </row>
    <row r="10" spans="1:23" s="170" customFormat="1" ht="12.75" customHeight="1" x14ac:dyDescent="0.2">
      <c r="A10" s="268" t="s">
        <v>1323</v>
      </c>
      <c r="B10" s="179" t="s">
        <v>1132</v>
      </c>
      <c r="C10" s="147">
        <v>208012</v>
      </c>
      <c r="D10" s="147"/>
      <c r="E10" s="363" t="s">
        <v>1197</v>
      </c>
      <c r="F10" s="147"/>
      <c r="G10" s="147">
        <v>94</v>
      </c>
      <c r="H10" s="408" t="s">
        <v>186</v>
      </c>
      <c r="I10" s="385" t="str">
        <f>IF(E10="","",_xlfn.XLOOKUP(S10,Table1[IDTrain],Table1[Approved],"Needs Trained",0,1))</f>
        <v>Signed off</v>
      </c>
      <c r="J10" s="391"/>
      <c r="K10" s="404" t="str">
        <f>IF('Monday 3'!K10="","",'Monday 3'!K10)</f>
        <v>Burkhardt</v>
      </c>
      <c r="L10" s="177"/>
      <c r="M10" s="177"/>
      <c r="N10" s="177"/>
      <c r="R10" s="424"/>
      <c r="S10" s="418" t="str">
        <f t="shared" si="0"/>
        <v>E36 MV, Green/White, ML652524, Field TestKlug</v>
      </c>
      <c r="T10" s="418" t="str">
        <f>IF(S10="","",I2)</f>
        <v>Andrew.Karsten@navistar.com</v>
      </c>
      <c r="U10" s="419">
        <f t="shared" si="3"/>
        <v>44271</v>
      </c>
      <c r="V10" s="418" t="str">
        <f t="shared" si="1"/>
        <v>E36 MV, Green/White, ML652524, Field Test</v>
      </c>
      <c r="W10" s="425" t="str">
        <f t="shared" si="2"/>
        <v>Klug</v>
      </c>
    </row>
    <row r="11" spans="1:23" s="170" customFormat="1" ht="12.75" customHeight="1" x14ac:dyDescent="0.2">
      <c r="A11" s="268" t="s">
        <v>1260</v>
      </c>
      <c r="B11" s="179" t="s">
        <v>1126</v>
      </c>
      <c r="C11" s="147">
        <v>206491</v>
      </c>
      <c r="D11" s="147"/>
      <c r="E11" s="363" t="s">
        <v>929</v>
      </c>
      <c r="F11" s="147"/>
      <c r="G11" s="147">
        <v>115</v>
      </c>
      <c r="H11" s="408" t="s">
        <v>186</v>
      </c>
      <c r="I11" s="385" t="str">
        <f>IF(E11="","",_xlfn.XLOOKUP(S11,Table1[IDTrain],Table1[Approved],"Needs Trained",0,1))</f>
        <v>Signed off</v>
      </c>
      <c r="J11" s="391"/>
      <c r="K11" s="404" t="str">
        <f>IF('Monday 3'!K11="","",'Monday 3'!K11)</f>
        <v/>
      </c>
      <c r="L11" s="177"/>
      <c r="M11" s="177"/>
      <c r="N11" s="177"/>
      <c r="R11" s="424"/>
      <c r="S11" s="418" t="str">
        <f t="shared" si="0"/>
        <v>E36 MV, Green, ML652257, Field TestWestervelt</v>
      </c>
      <c r="T11" s="418" t="str">
        <f>IF(S11="","",I2)</f>
        <v>Andrew.Karsten@navistar.com</v>
      </c>
      <c r="U11" s="419">
        <f t="shared" si="3"/>
        <v>44271</v>
      </c>
      <c r="V11" s="418" t="str">
        <f t="shared" si="1"/>
        <v>E36 MV, Green, ML652257, Field Test</v>
      </c>
      <c r="W11" s="425" t="str">
        <f t="shared" si="2"/>
        <v>Westervelt</v>
      </c>
    </row>
    <row r="12" spans="1:23" s="170" customFormat="1" ht="12.75" customHeight="1" thickBot="1" x14ac:dyDescent="0.25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385" t="str">
        <f>IF(E12="","",_xlfn.XLOOKUP(S12,Table1[IDTrain],Table1[Approved],"Needs Trained",0,1))</f>
        <v/>
      </c>
      <c r="J12" s="391"/>
      <c r="K12" s="404" t="str">
        <f>IF('Monday 3'!K12="","",'Monday 3'!K12)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44271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385"/>
      <c r="J13" s="392"/>
      <c r="K13" s="404" t="str">
        <f>IF('Monday 3'!K13="","",'Monday 3'!K13)</f>
        <v/>
      </c>
      <c r="L13" s="181"/>
      <c r="M13" s="181"/>
      <c r="N13" s="181"/>
      <c r="R13" s="424"/>
      <c r="S13" s="418"/>
      <c r="T13" s="418"/>
      <c r="U13" s="419">
        <f t="shared" si="3"/>
        <v>44271</v>
      </c>
      <c r="V13" s="418"/>
      <c r="W13" s="425"/>
    </row>
    <row r="14" spans="1:23" s="170" customFormat="1" ht="12.75" customHeight="1" x14ac:dyDescent="0.2">
      <c r="A14" s="274" t="s">
        <v>1380</v>
      </c>
      <c r="B14" s="183" t="s">
        <v>1282</v>
      </c>
      <c r="C14" s="8" t="str">
        <f>IF(B14="","",IF(VLOOKUP($B14,ProjectList!$B$2:$D$593,2)="","",VLOOKUP($B14,ProjectList!$B$2:$D$593,2)))</f>
        <v xml:space="preserve">500 Mile break in on oval </v>
      </c>
      <c r="D14" s="28" t="str">
        <f>IF(B14="","",IF(VLOOKUP($B14,ProjectList!$B$2:$D$593,3)="","",VLOOKUP($B14,ProjectList!$B$2:$D$593,3)))</f>
        <v>High Priority truck leave 3/19, Stop ODO</v>
      </c>
      <c r="E14" s="363" t="s">
        <v>225</v>
      </c>
      <c r="F14" s="147"/>
      <c r="G14" s="147"/>
      <c r="H14" s="408" t="s">
        <v>185</v>
      </c>
      <c r="I14" s="385" t="str">
        <f>IF(E14="","",_xlfn.XLOOKUP(S14,Table1[IDTrain],Table1[Approved],"Needs Trained",0,1))</f>
        <v>Signed off</v>
      </c>
      <c r="J14" s="391"/>
      <c r="K14" s="404" t="str">
        <f>IF('Monday 3'!K14="","",'Monday 3'!K14)</f>
        <v/>
      </c>
      <c r="L14" s="177"/>
      <c r="M14" s="177"/>
      <c r="N14" s="177"/>
      <c r="R14" s="424"/>
      <c r="S14" s="418" t="str">
        <f t="shared" si="0"/>
        <v>Morgan Olson NLVD TruckDid Not Run</v>
      </c>
      <c r="T14" s="418" t="str">
        <f>IF(S14="","",I2)</f>
        <v>Andrew.Karsten@navistar.com</v>
      </c>
      <c r="U14" s="419">
        <f t="shared" si="3"/>
        <v>44271</v>
      </c>
      <c r="V14" s="418" t="str">
        <f t="shared" si="1"/>
        <v>Morgan Olson NLVD Truck</v>
      </c>
      <c r="W14" s="425" t="str">
        <f t="shared" si="2"/>
        <v>Did Not Run</v>
      </c>
    </row>
    <row r="15" spans="1:23" s="170" customFormat="1" ht="12.75" customHeight="1" x14ac:dyDescent="0.2">
      <c r="A15" s="274"/>
      <c r="B15" s="183" t="s">
        <v>298</v>
      </c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385" t="str">
        <f>IF(E15="","",_xlfn.XLOOKUP(S15,Table1[IDTrain],Table1[Approved],"Needs Trained",0,1))</f>
        <v/>
      </c>
      <c r="J15" s="391"/>
      <c r="K15" s="404" t="str">
        <f>IF('Monday 3'!K15="","",'Monday 3'!K15)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44271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274"/>
      <c r="B16" s="183" t="s">
        <v>298</v>
      </c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5" t="str">
        <f>IF(E16="","",_xlfn.XLOOKUP(S16,Table1[IDTrain],Table1[Approved],"Needs Trained",0,1))</f>
        <v/>
      </c>
      <c r="J16" s="391"/>
      <c r="K16" s="404" t="str">
        <f>IF('Monday 3'!K16="","",'Monday 3'!K16)</f>
        <v/>
      </c>
      <c r="L16" s="177"/>
      <c r="M16" s="177"/>
      <c r="N16" s="177" t="s">
        <v>71</v>
      </c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44271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274"/>
      <c r="B17" s="183" t="s">
        <v>298</v>
      </c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5" t="str">
        <f>IF(E17="","",_xlfn.XLOOKUP(S17,Table1[IDTrain],Table1[Approved],"Needs Trained",0,1))</f>
        <v/>
      </c>
      <c r="J17" s="391"/>
      <c r="K17" s="404" t="str">
        <f>IF('Monday 3'!K17="","",'Monday 3'!K17)</f>
        <v/>
      </c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44271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274"/>
      <c r="B18" s="183" t="s">
        <v>298</v>
      </c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5" t="str">
        <f>IF(E18="","",_xlfn.XLOOKUP(S18,Table1[IDTrain],Table1[Approved],"Needs Trained",0,1))</f>
        <v/>
      </c>
      <c r="J18" s="391"/>
      <c r="K18" s="404" t="str">
        <f>IF('Monday 3'!K18="","",'Monday 3'!K18)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44271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 t="s">
        <v>298</v>
      </c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5" t="str">
        <f>IF(E19="","",_xlfn.XLOOKUP(S19,Table1[IDTrain],Table1[Approved],"Needs Trained",0,1))</f>
        <v/>
      </c>
      <c r="J19" s="391"/>
      <c r="K19" s="404" t="str">
        <f>IF('Monday 3'!K19="","",'Monday 3'!K19)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44271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 t="s">
        <v>298</v>
      </c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5" t="str">
        <f>IF(E20="","",_xlfn.XLOOKUP(S20,Table1[IDTrain],Table1[Approved],"Needs Trained",0,1))</f>
        <v/>
      </c>
      <c r="J20" s="391"/>
      <c r="K20" s="404" t="str">
        <f>IF('Monday 3'!K20="","",'Monday 3'!K20)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44271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5" t="str">
        <f>IF(E21="","",_xlfn.XLOOKUP(S21,Table1[IDTrain],Table1[Approved],"Needs Trained",0,1))</f>
        <v/>
      </c>
      <c r="J21" s="391"/>
      <c r="K21" s="404" t="str">
        <f>IF('Monday 3'!K21="","",'Monday 3'!K21)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44271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 t="s">
        <v>298</v>
      </c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5" t="str">
        <f>IF(E22="","",_xlfn.XLOOKUP(S22,Table1[IDTrain],Table1[Approved],"Needs Trained",0,1))</f>
        <v/>
      </c>
      <c r="J22" s="391"/>
      <c r="K22" s="404" t="str">
        <f>IF('Monday 3'!K22="","",'Monday 3'!K22)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44271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 t="s">
        <v>298</v>
      </c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5" t="str">
        <f>IF(E23="","",_xlfn.XLOOKUP(S23,Table1[IDTrain],Table1[Approved],"Needs Trained",0,1))</f>
        <v/>
      </c>
      <c r="J23" s="391"/>
      <c r="K23" s="404" t="str">
        <f>IF('Monday 3'!K23="","",'Monday 3'!K23)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44271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 t="s">
        <v>298</v>
      </c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5" t="str">
        <f>IF(E24="","",_xlfn.XLOOKUP(S24,Table1[IDTrain],Table1[Approved],"Needs Trained",0,1))</f>
        <v/>
      </c>
      <c r="J24" s="391"/>
      <c r="K24" s="404" t="str">
        <f>IF('Monday 3'!K24="","",'Monday 3'!K24)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44271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 t="s">
        <v>298</v>
      </c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5" t="str">
        <f>IF(E25="","",_xlfn.XLOOKUP(S25,Table1[IDTrain],Table1[Approved],"Needs Trained",0,1))</f>
        <v/>
      </c>
      <c r="J25" s="391"/>
      <c r="K25" s="404" t="str">
        <f>IF('Monday 3'!K25="","",'Monday 3'!K25)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44271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 t="s">
        <v>298</v>
      </c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5" t="str">
        <f>IF(E26="","",_xlfn.XLOOKUP(S26,Table1[IDTrain],Table1[Approved],"Needs Trained",0,1))</f>
        <v/>
      </c>
      <c r="J26" s="391"/>
      <c r="K26" s="404" t="str">
        <f>IF('Monday 3'!K26="","",'Monday 3'!K26)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44271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 t="s">
        <v>298</v>
      </c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5" t="str">
        <f>IF(E27="","",_xlfn.XLOOKUP(S27,Table1[IDTrain],Table1[Approved],"Needs Trained",0,1))</f>
        <v/>
      </c>
      <c r="J27" s="391"/>
      <c r="K27" s="404" t="str">
        <f>IF('Monday 3'!K27="","",'Monday 3'!K27)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44271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 t="s">
        <v>298</v>
      </c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5" t="str">
        <f>IF(E28="","",_xlfn.XLOOKUP(S28,Table1[IDTrain],Table1[Approved],"Needs Trained",0,1))</f>
        <v/>
      </c>
      <c r="J28" s="391"/>
      <c r="K28" s="404" t="str">
        <f>IF('Monday 3'!K28="","",'Monday 3'!K28)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44271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5"/>
      <c r="B29" s="184" t="s">
        <v>298</v>
      </c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5" t="str">
        <f>IF(E29="","",_xlfn.XLOOKUP(S29,Table1[IDTrain],Table1[Approved],"Needs Trained",0,1))</f>
        <v/>
      </c>
      <c r="J29" s="393"/>
      <c r="K29" s="404" t="str">
        <f>IF('Monday 3'!K29="","",'Monday 3'!K29)</f>
        <v>Schillke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44271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 t="s">
        <v>298</v>
      </c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5" t="str">
        <f>IF(E30="","",_xlfn.XLOOKUP(S30,Table1[IDTrain],Table1[Approved],"Needs Trained",0,1))</f>
        <v/>
      </c>
      <c r="J30" s="391"/>
      <c r="K30" s="404" t="str">
        <f>IF('Monday 3'!K30="","",'Monday 3'!K30)</f>
        <v>Karsten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44271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 t="s">
        <v>298</v>
      </c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7" t="str">
        <f>IF(E31="","",_xlfn.XLOOKUP(S31,Table1[IDTrain],Table1[Approved],"Needs Trained",0,1))</f>
        <v/>
      </c>
      <c r="J31" s="394"/>
      <c r="K31" s="405" t="str">
        <f>IF('Monday 3'!K31="","",'Monday 3'!K31)</f>
        <v>McKinney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44271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08"/>
      <c r="J32" s="509"/>
      <c r="K32" s="283"/>
      <c r="L32" s="177"/>
      <c r="M32" s="177"/>
      <c r="N32" s="177"/>
    </row>
    <row r="33" spans="1:14" s="170" customFormat="1" ht="12.75" customHeight="1" x14ac:dyDescent="0.2">
      <c r="A33" s="278">
        <v>1</v>
      </c>
      <c r="B33" s="179" t="s">
        <v>1359</v>
      </c>
      <c r="C33" s="149">
        <v>21003202</v>
      </c>
      <c r="D33" s="149" t="s">
        <v>1376</v>
      </c>
      <c r="E33" s="363"/>
      <c r="F33" s="147"/>
      <c r="G33" s="147"/>
      <c r="H33" s="438" t="s">
        <v>320</v>
      </c>
      <c r="I33" s="510" t="s">
        <v>1361</v>
      </c>
      <c r="J33" s="511"/>
      <c r="K33" s="382"/>
      <c r="L33" s="177"/>
      <c r="M33" s="177"/>
      <c r="N33" s="177"/>
    </row>
    <row r="34" spans="1:14" s="170" customFormat="1" ht="13.5" thickBot="1" x14ac:dyDescent="0.25">
      <c r="A34" s="276">
        <v>2</v>
      </c>
      <c r="B34" s="179" t="s">
        <v>1353</v>
      </c>
      <c r="C34" s="441">
        <v>91004801</v>
      </c>
      <c r="D34" s="149" t="s">
        <v>1363</v>
      </c>
      <c r="E34" s="363" t="s">
        <v>1288</v>
      </c>
      <c r="F34" s="147"/>
      <c r="G34" s="147"/>
      <c r="H34" s="438" t="s">
        <v>320</v>
      </c>
      <c r="I34" s="502" t="s">
        <v>1364</v>
      </c>
      <c r="J34" s="503"/>
      <c r="K34" s="382"/>
      <c r="L34" s="177"/>
      <c r="M34" s="177"/>
      <c r="N34" s="177"/>
    </row>
    <row r="35" spans="1:14" s="170" customFormat="1" ht="12.75" customHeight="1" x14ac:dyDescent="0.2">
      <c r="A35" s="278">
        <v>3</v>
      </c>
      <c r="B35" s="183" t="s">
        <v>1300</v>
      </c>
      <c r="C35" s="7">
        <v>20011101</v>
      </c>
      <c r="D35" s="7" t="s">
        <v>1301</v>
      </c>
      <c r="E35" s="439" t="s">
        <v>1288</v>
      </c>
      <c r="F35" s="440"/>
      <c r="G35" s="440"/>
      <c r="H35" s="438" t="s">
        <v>320</v>
      </c>
      <c r="I35" s="502" t="s">
        <v>1302</v>
      </c>
      <c r="J35" s="503"/>
      <c r="K35" s="382"/>
      <c r="L35" s="177"/>
      <c r="M35" s="177"/>
      <c r="N35" s="177"/>
    </row>
    <row r="36" spans="1:14" s="170" customFormat="1" ht="12.75" customHeight="1" x14ac:dyDescent="0.2">
      <c r="A36" s="278">
        <v>4</v>
      </c>
      <c r="B36" s="179" t="s">
        <v>487</v>
      </c>
      <c r="C36" s="149">
        <v>91003601</v>
      </c>
      <c r="D36" s="149" t="s">
        <v>1388</v>
      </c>
      <c r="E36" s="363" t="s">
        <v>1288</v>
      </c>
      <c r="F36" s="147" t="s">
        <v>672</v>
      </c>
      <c r="G36" s="147"/>
      <c r="H36" s="438" t="s">
        <v>321</v>
      </c>
      <c r="I36" s="510" t="s">
        <v>1389</v>
      </c>
      <c r="J36" s="511"/>
      <c r="K36" s="382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47"/>
      <c r="F37" s="147"/>
      <c r="G37" s="147"/>
      <c r="H37" s="150" t="s">
        <v>98</v>
      </c>
      <c r="I37" s="510"/>
      <c r="J37" s="511"/>
      <c r="K37" s="382"/>
      <c r="L37" s="177"/>
      <c r="M37" s="177"/>
      <c r="N37" s="177"/>
    </row>
    <row r="38" spans="1:14" s="170" customFormat="1" ht="12.75" customHeigh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10"/>
      <c r="J38" s="511"/>
      <c r="K38" s="382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51"/>
      <c r="F39" s="151"/>
      <c r="G39" s="151"/>
      <c r="H39" s="150" t="s">
        <v>98</v>
      </c>
      <c r="I39" s="510"/>
      <c r="J39" s="511"/>
      <c r="K39" s="382"/>
      <c r="L39" s="177"/>
      <c r="M39" s="177"/>
      <c r="N39" s="177"/>
    </row>
    <row r="40" spans="1:14" s="170" customFormat="1" ht="12.75" customHeight="1" x14ac:dyDescent="0.2">
      <c r="A40" s="278"/>
      <c r="B40" s="179"/>
      <c r="C40" s="149"/>
      <c r="D40" s="149"/>
      <c r="E40" s="151"/>
      <c r="F40" s="147"/>
      <c r="G40" s="147"/>
      <c r="H40" s="150" t="s">
        <v>98</v>
      </c>
      <c r="I40" s="510"/>
      <c r="J40" s="511"/>
      <c r="K40" s="382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47"/>
      <c r="G41" s="147"/>
      <c r="H41" s="150" t="s">
        <v>98</v>
      </c>
      <c r="I41" s="510"/>
      <c r="J41" s="511"/>
      <c r="K41" s="382"/>
      <c r="L41" s="177"/>
      <c r="M41" s="177"/>
      <c r="N41" s="177"/>
    </row>
    <row r="42" spans="1:14" s="170" customFormat="1" ht="12.75" customHeight="1" x14ac:dyDescent="0.2">
      <c r="A42" s="278"/>
      <c r="B42" s="179"/>
      <c r="C42" s="149"/>
      <c r="D42" s="149"/>
      <c r="E42" s="151"/>
      <c r="F42" s="147"/>
      <c r="G42" s="147"/>
      <c r="H42" s="150" t="s">
        <v>98</v>
      </c>
      <c r="I42" s="510"/>
      <c r="J42" s="511"/>
      <c r="K42" s="382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10"/>
      <c r="J43" s="511"/>
      <c r="K43" s="382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10"/>
      <c r="J44" s="511"/>
      <c r="K44" s="382"/>
    </row>
    <row r="45" spans="1:14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10"/>
      <c r="J45" s="511"/>
      <c r="K45" s="382"/>
    </row>
    <row r="46" spans="1:14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10"/>
      <c r="J46" s="511"/>
      <c r="K46" s="382"/>
      <c r="L46" s="177"/>
      <c r="M46" s="177"/>
      <c r="N46" s="177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512"/>
      <c r="J47" s="513"/>
      <c r="K47" s="382"/>
      <c r="L47" s="177"/>
      <c r="M47" s="177"/>
      <c r="N47" s="177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12"/>
      <c r="J48" s="513"/>
      <c r="K48" s="382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12"/>
      <c r="J49" s="513"/>
      <c r="K49" s="382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12"/>
      <c r="J50" s="513"/>
      <c r="K50" s="382"/>
    </row>
    <row r="51" spans="1:11" s="170" customFormat="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12"/>
      <c r="J51" s="513"/>
      <c r="K51" s="382"/>
    </row>
    <row r="52" spans="1:11" s="170" customFormat="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12"/>
      <c r="J52" s="513"/>
      <c r="K52" s="382"/>
    </row>
    <row r="53" spans="1:11" s="170" customFormat="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512"/>
      <c r="J53" s="513"/>
      <c r="K53" s="382"/>
    </row>
    <row r="54" spans="1:11" s="170" customFormat="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12"/>
      <c r="J54" s="513"/>
      <c r="K54" s="382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14"/>
      <c r="J55" s="515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autoFilter ref="I4:I55" xr:uid="{4089484F-B87E-49DE-9D89-12BE5E1A7D05}"/>
  <sortState xmlns:xlrd2="http://schemas.microsoft.com/office/spreadsheetml/2017/richdata2" ref="A33:I55">
    <sortCondition ref="A33:A55"/>
  </sortState>
  <mergeCells count="26">
    <mergeCell ref="I53:J53"/>
    <mergeCell ref="I54:J54"/>
    <mergeCell ref="I55:J55"/>
    <mergeCell ref="I32:J32"/>
    <mergeCell ref="I49:J49"/>
    <mergeCell ref="I42:J42"/>
    <mergeCell ref="I43:J43"/>
    <mergeCell ref="I44:J44"/>
    <mergeCell ref="I50:J50"/>
    <mergeCell ref="I51:J51"/>
    <mergeCell ref="I52:J52"/>
    <mergeCell ref="I41:J41"/>
    <mergeCell ref="I46:J46"/>
    <mergeCell ref="I47:J47"/>
    <mergeCell ref="I48:J48"/>
    <mergeCell ref="I45:J45"/>
    <mergeCell ref="I36:J36"/>
    <mergeCell ref="I37:J37"/>
    <mergeCell ref="I38:J38"/>
    <mergeCell ref="I39:J39"/>
    <mergeCell ref="I40:J40"/>
    <mergeCell ref="C3:J3"/>
    <mergeCell ref="I33:J33"/>
    <mergeCell ref="I34:J34"/>
    <mergeCell ref="I35:J35"/>
    <mergeCell ref="A1:J1"/>
  </mergeCells>
  <conditionalFormatting sqref="D60:D64 D69:D70 D67">
    <cfRule type="expression" dxfId="2565" priority="4079">
      <formula>$H60=0</formula>
    </cfRule>
  </conditionalFormatting>
  <conditionalFormatting sqref="D68">
    <cfRule type="expression" dxfId="2564" priority="4078">
      <formula>$H68=0</formula>
    </cfRule>
  </conditionalFormatting>
  <conditionalFormatting sqref="D72">
    <cfRule type="expression" dxfId="2563" priority="4077">
      <formula>$H72=0</formula>
    </cfRule>
  </conditionalFormatting>
  <conditionalFormatting sqref="D74">
    <cfRule type="expression" dxfId="2562" priority="4076">
      <formula>$H74=0</formula>
    </cfRule>
  </conditionalFormatting>
  <conditionalFormatting sqref="D81">
    <cfRule type="expression" dxfId="2561" priority="4075">
      <formula>$H81=0</formula>
    </cfRule>
  </conditionalFormatting>
  <conditionalFormatting sqref="D75">
    <cfRule type="expression" dxfId="2560" priority="4074">
      <formula>$H75=0</formula>
    </cfRule>
  </conditionalFormatting>
  <conditionalFormatting sqref="D71">
    <cfRule type="expression" dxfId="2559" priority="4073">
      <formula>$H71=0</formula>
    </cfRule>
  </conditionalFormatting>
  <conditionalFormatting sqref="D83">
    <cfRule type="expression" dxfId="2558" priority="4072">
      <formula>$H83=0</formula>
    </cfRule>
  </conditionalFormatting>
  <conditionalFormatting sqref="D84">
    <cfRule type="expression" dxfId="2557" priority="4071">
      <formula>$H84=0</formula>
    </cfRule>
  </conditionalFormatting>
  <conditionalFormatting sqref="D85">
    <cfRule type="expression" dxfId="2556" priority="4070">
      <formula>$H85=0</formula>
    </cfRule>
  </conditionalFormatting>
  <conditionalFormatting sqref="D86">
    <cfRule type="expression" dxfId="2555" priority="4069">
      <formula>$H86=0</formula>
    </cfRule>
  </conditionalFormatting>
  <conditionalFormatting sqref="D87">
    <cfRule type="expression" dxfId="2554" priority="4068">
      <formula>$H87=0</formula>
    </cfRule>
  </conditionalFormatting>
  <conditionalFormatting sqref="D88">
    <cfRule type="expression" dxfId="2553" priority="4067">
      <formula>$H88=0</formula>
    </cfRule>
  </conditionalFormatting>
  <conditionalFormatting sqref="D82">
    <cfRule type="expression" dxfId="2552" priority="4066">
      <formula>$H82=0</formula>
    </cfRule>
  </conditionalFormatting>
  <conditionalFormatting sqref="D66">
    <cfRule type="expression" dxfId="2551" priority="4065">
      <formula>$H66=0</formula>
    </cfRule>
  </conditionalFormatting>
  <conditionalFormatting sqref="D65">
    <cfRule type="expression" dxfId="2550" priority="4064">
      <formula>$H65=0</formula>
    </cfRule>
  </conditionalFormatting>
  <conditionalFormatting sqref="D69">
    <cfRule type="expression" dxfId="2549" priority="4063">
      <formula>$H69=0</formula>
    </cfRule>
  </conditionalFormatting>
  <conditionalFormatting sqref="D70">
    <cfRule type="expression" dxfId="2548" priority="4062">
      <formula>$H70=0</formula>
    </cfRule>
  </conditionalFormatting>
  <conditionalFormatting sqref="D71">
    <cfRule type="expression" dxfId="2547" priority="4061">
      <formula>$H71=0</formula>
    </cfRule>
  </conditionalFormatting>
  <conditionalFormatting sqref="D74">
    <cfRule type="expression" dxfId="2546" priority="4060">
      <formula>$H74=0</formula>
    </cfRule>
  </conditionalFormatting>
  <conditionalFormatting sqref="D72">
    <cfRule type="expression" dxfId="2545" priority="4059">
      <formula>$H72=0</formula>
    </cfRule>
  </conditionalFormatting>
  <conditionalFormatting sqref="D68">
    <cfRule type="expression" dxfId="2544" priority="4058">
      <formula>$H68=0</formula>
    </cfRule>
  </conditionalFormatting>
  <conditionalFormatting sqref="D76">
    <cfRule type="expression" dxfId="2543" priority="4057">
      <formula>$H76=0</formula>
    </cfRule>
  </conditionalFormatting>
  <conditionalFormatting sqref="D77">
    <cfRule type="expression" dxfId="2542" priority="4056">
      <formula>$H77=0</formula>
    </cfRule>
  </conditionalFormatting>
  <conditionalFormatting sqref="D78">
    <cfRule type="expression" dxfId="2541" priority="4055">
      <formula>$H78=0</formula>
    </cfRule>
  </conditionalFormatting>
  <conditionalFormatting sqref="D79">
    <cfRule type="expression" dxfId="2540" priority="4054">
      <formula>$H79=0</formula>
    </cfRule>
  </conditionalFormatting>
  <conditionalFormatting sqref="D80">
    <cfRule type="expression" dxfId="2539" priority="4053">
      <formula>$H80=0</formula>
    </cfRule>
  </conditionalFormatting>
  <conditionalFormatting sqref="A51:A52 A54:A55 I46:I49">
    <cfRule type="expression" dxfId="2538" priority="3677">
      <formula>$H46="Complete"</formula>
    </cfRule>
  </conditionalFormatting>
  <conditionalFormatting sqref="A51:A52 A54:A55">
    <cfRule type="expression" dxfId="2537" priority="3676">
      <formula>$H51="Complete"</formula>
    </cfRule>
  </conditionalFormatting>
  <conditionalFormatting sqref="C54:C55">
    <cfRule type="expression" dxfId="2536" priority="3675">
      <formula>$H54="Complete"</formula>
    </cfRule>
  </conditionalFormatting>
  <conditionalFormatting sqref="D54:D55">
    <cfRule type="expression" dxfId="2535" priority="3674">
      <formula>$H54="Complete"</formula>
    </cfRule>
  </conditionalFormatting>
  <conditionalFormatting sqref="A50">
    <cfRule type="expression" dxfId="2534" priority="1562">
      <formula>$H50="Complete"</formula>
    </cfRule>
  </conditionalFormatting>
  <conditionalFormatting sqref="A50">
    <cfRule type="expression" dxfId="2533" priority="1561">
      <formula>$H50="Complete"</formula>
    </cfRule>
  </conditionalFormatting>
  <conditionalFormatting sqref="A53">
    <cfRule type="expression" dxfId="2532" priority="1555">
      <formula>$H53="Complete"</formula>
    </cfRule>
  </conditionalFormatting>
  <conditionalFormatting sqref="A53">
    <cfRule type="expression" dxfId="2531" priority="1554">
      <formula>$H53="Complete"</formula>
    </cfRule>
  </conditionalFormatting>
  <conditionalFormatting sqref="D53">
    <cfRule type="expression" dxfId="2530" priority="1550">
      <formula>$H53="Complete"</formula>
    </cfRule>
  </conditionalFormatting>
  <conditionalFormatting sqref="C53">
    <cfRule type="expression" dxfId="2529" priority="1548">
      <formula>$H53="Complete"</formula>
    </cfRule>
  </conditionalFormatting>
  <conditionalFormatting sqref="C53">
    <cfRule type="expression" dxfId="2528" priority="1547">
      <formula>$H53="Complete"</formula>
    </cfRule>
  </conditionalFormatting>
  <conditionalFormatting sqref="C51">
    <cfRule type="expression" dxfId="2527" priority="987">
      <formula>$H51="Complete"</formula>
    </cfRule>
  </conditionalFormatting>
  <conditionalFormatting sqref="C51">
    <cfRule type="expression" dxfId="2526" priority="986">
      <formula>$H51="Complete"</formula>
    </cfRule>
  </conditionalFormatting>
  <conditionalFormatting sqref="D51">
    <cfRule type="expression" dxfId="2525" priority="984">
      <formula>$H51="Complete"</formula>
    </cfRule>
  </conditionalFormatting>
  <conditionalFormatting sqref="C47">
    <cfRule type="expression" dxfId="2524" priority="810">
      <formula>$H47="Complete"</formula>
    </cfRule>
  </conditionalFormatting>
  <conditionalFormatting sqref="A47">
    <cfRule type="expression" dxfId="2523" priority="812">
      <formula>$H47="Complete"</formula>
    </cfRule>
  </conditionalFormatting>
  <conditionalFormatting sqref="A47">
    <cfRule type="expression" dxfId="2522" priority="811">
      <formula>$H47="Complete"</formula>
    </cfRule>
  </conditionalFormatting>
  <conditionalFormatting sqref="D47">
    <cfRule type="expression" dxfId="2521" priority="807">
      <formula>$H47="Complete"</formula>
    </cfRule>
  </conditionalFormatting>
  <conditionalFormatting sqref="D47">
    <cfRule type="expression" dxfId="2520" priority="809">
      <formula>$H47="Complete"</formula>
    </cfRule>
  </conditionalFormatting>
  <conditionalFormatting sqref="D47">
    <cfRule type="expression" dxfId="2519" priority="808">
      <formula>$H47="Complete"</formula>
    </cfRule>
  </conditionalFormatting>
  <conditionalFormatting sqref="C48 C50 C52">
    <cfRule type="expression" dxfId="2518" priority="788">
      <formula>$H48="Complete"</formula>
    </cfRule>
  </conditionalFormatting>
  <conditionalFormatting sqref="A48">
    <cfRule type="expression" dxfId="2517" priority="792">
      <formula>$H48="Complete"</formula>
    </cfRule>
  </conditionalFormatting>
  <conditionalFormatting sqref="A48">
    <cfRule type="expression" dxfId="2516" priority="791">
      <formula>$H48="Complete"</formula>
    </cfRule>
  </conditionalFormatting>
  <conditionalFormatting sqref="D48 D50 D52">
    <cfRule type="expression" dxfId="2515" priority="790">
      <formula>$H48="Complete"</formula>
    </cfRule>
  </conditionalFormatting>
  <conditionalFormatting sqref="C48 C50 C52">
    <cfRule type="expression" dxfId="2514" priority="789">
      <formula>$H48="Complete"</formula>
    </cfRule>
  </conditionalFormatting>
  <conditionalFormatting sqref="A46">
    <cfRule type="expression" dxfId="2513" priority="705">
      <formula>$H46="Complete"</formula>
    </cfRule>
  </conditionalFormatting>
  <conditionalFormatting sqref="A46">
    <cfRule type="expression" dxfId="2512" priority="704">
      <formula>$H46="Complete"</formula>
    </cfRule>
  </conditionalFormatting>
  <conditionalFormatting sqref="D46">
    <cfRule type="expression" dxfId="2511" priority="703">
      <formula>$H46="Complete"</formula>
    </cfRule>
  </conditionalFormatting>
  <conditionalFormatting sqref="C46">
    <cfRule type="expression" dxfId="2510" priority="700">
      <formula>$H46="Complete"</formula>
    </cfRule>
  </conditionalFormatting>
  <conditionalFormatting sqref="A41">
    <cfRule type="expression" dxfId="2509" priority="519">
      <formula>$H41="Complete"</formula>
    </cfRule>
  </conditionalFormatting>
  <conditionalFormatting sqref="A41">
    <cfRule type="expression" dxfId="2508" priority="518">
      <formula>$H41="Complete"</formula>
    </cfRule>
  </conditionalFormatting>
  <conditionalFormatting sqref="I50:I55">
    <cfRule type="expression" dxfId="2507" priority="507">
      <formula>$H50="Complete"</formula>
    </cfRule>
  </conditionalFormatting>
  <conditionalFormatting sqref="A49">
    <cfRule type="expression" dxfId="2506" priority="494">
      <formula>$H49="Complete"</formula>
    </cfRule>
  </conditionalFormatting>
  <conditionalFormatting sqref="A49">
    <cfRule type="expression" dxfId="2505" priority="493">
      <formula>$H49="Complete"</formula>
    </cfRule>
  </conditionalFormatting>
  <conditionalFormatting sqref="C49">
    <cfRule type="expression" dxfId="2504" priority="491">
      <formula>$H49="Complete"</formula>
    </cfRule>
  </conditionalFormatting>
  <conditionalFormatting sqref="C49">
    <cfRule type="expression" dxfId="2503" priority="490">
      <formula>$H49="Complete"</formula>
    </cfRule>
  </conditionalFormatting>
  <conditionalFormatting sqref="D49">
    <cfRule type="expression" dxfId="2502" priority="489">
      <formula>$H49="Complete"</formula>
    </cfRule>
  </conditionalFormatting>
  <conditionalFormatting sqref="I43:I44">
    <cfRule type="expression" dxfId="2501" priority="481">
      <formula>$H43="Complete"</formula>
    </cfRule>
  </conditionalFormatting>
  <conditionalFormatting sqref="A45">
    <cfRule type="expression" dxfId="2500" priority="480">
      <formula>$H45="Complete"</formula>
    </cfRule>
  </conditionalFormatting>
  <conditionalFormatting sqref="A45">
    <cfRule type="expression" dxfId="2499" priority="479">
      <formula>$H45="Complete"</formula>
    </cfRule>
  </conditionalFormatting>
  <conditionalFormatting sqref="A43">
    <cfRule type="expression" dxfId="2498" priority="472">
      <formula>$H43="Complete"</formula>
    </cfRule>
  </conditionalFormatting>
  <conditionalFormatting sqref="A43">
    <cfRule type="expression" dxfId="2497" priority="471">
      <formula>$H43="Complete"</formula>
    </cfRule>
  </conditionalFormatting>
  <conditionalFormatting sqref="D45">
    <cfRule type="expression" dxfId="2496" priority="470">
      <formula>$H45="Complete"</formula>
    </cfRule>
  </conditionalFormatting>
  <conditionalFormatting sqref="I45">
    <cfRule type="expression" dxfId="2495" priority="465">
      <formula>$H45="Complete"</formula>
    </cfRule>
  </conditionalFormatting>
  <conditionalFormatting sqref="A44">
    <cfRule type="expression" dxfId="2494" priority="464">
      <formula>$H44="Complete"</formula>
    </cfRule>
  </conditionalFormatting>
  <conditionalFormatting sqref="A44">
    <cfRule type="expression" dxfId="2493" priority="463">
      <formula>$H44="Complete"</formula>
    </cfRule>
  </conditionalFormatting>
  <conditionalFormatting sqref="D44">
    <cfRule type="expression" dxfId="2492" priority="459">
      <formula>$H44="Complete"</formula>
    </cfRule>
  </conditionalFormatting>
  <conditionalFormatting sqref="B46:B55">
    <cfRule type="expression" dxfId="2491" priority="457">
      <formula>$H46="Complete"</formula>
    </cfRule>
  </conditionalFormatting>
  <conditionalFormatting sqref="C43">
    <cfRule type="expression" dxfId="2490" priority="427">
      <formula>$H43="Complete"</formula>
    </cfRule>
  </conditionalFormatting>
  <conditionalFormatting sqref="D43">
    <cfRule type="expression" dxfId="2489" priority="424">
      <formula>$H43="Complete"</formula>
    </cfRule>
  </conditionalFormatting>
  <conditionalFormatting sqref="B44">
    <cfRule type="expression" dxfId="2488" priority="415">
      <formula>$H44="Complete"</formula>
    </cfRule>
  </conditionalFormatting>
  <conditionalFormatting sqref="B45">
    <cfRule type="expression" dxfId="2487" priority="414">
      <formula>$H45="Complete"</formula>
    </cfRule>
  </conditionalFormatting>
  <conditionalFormatting sqref="C44">
    <cfRule type="expression" dxfId="2486" priority="413">
      <formula>$H44="Complete"</formula>
    </cfRule>
  </conditionalFormatting>
  <conditionalFormatting sqref="C45">
    <cfRule type="expression" dxfId="2485" priority="412">
      <formula>$H45="Complete"</formula>
    </cfRule>
  </conditionalFormatting>
  <conditionalFormatting sqref="B43">
    <cfRule type="expression" dxfId="2484" priority="411">
      <formula>$H43="Complete"</formula>
    </cfRule>
  </conditionalFormatting>
  <conditionalFormatting sqref="A42">
    <cfRule type="expression" dxfId="2483" priority="380">
      <formula>$H42="Complete"</formula>
    </cfRule>
  </conditionalFormatting>
  <conditionalFormatting sqref="I42">
    <cfRule type="expression" dxfId="2482" priority="379">
      <formula>$H42="Complete"</formula>
    </cfRule>
  </conditionalFormatting>
  <conditionalFormatting sqref="A40">
    <cfRule type="expression" dxfId="2481" priority="225">
      <formula>$H40="Complete"</formula>
    </cfRule>
  </conditionalFormatting>
  <conditionalFormatting sqref="A40">
    <cfRule type="expression" dxfId="2480" priority="224">
      <formula>$H40="Complete"</formula>
    </cfRule>
  </conditionalFormatting>
  <conditionalFormatting sqref="A39">
    <cfRule type="expression" dxfId="2479" priority="187">
      <formula>$H39="Complete"</formula>
    </cfRule>
  </conditionalFormatting>
  <conditionalFormatting sqref="D39">
    <cfRule type="expression" dxfId="2478" priority="186">
      <formula>$H39="Complete"</formula>
    </cfRule>
  </conditionalFormatting>
  <conditionalFormatting sqref="B39">
    <cfRule type="expression" dxfId="2477" priority="185">
      <formula>$H39="Complete"</formula>
    </cfRule>
  </conditionalFormatting>
  <conditionalFormatting sqref="C39">
    <cfRule type="expression" dxfId="2476" priority="184">
      <formula>$H39="Complete"</formula>
    </cfRule>
  </conditionalFormatting>
  <conditionalFormatting sqref="C39">
    <cfRule type="expression" dxfId="2475" priority="183">
      <formula>$H39="Complete"</formula>
    </cfRule>
  </conditionalFormatting>
  <conditionalFormatting sqref="I39">
    <cfRule type="expression" dxfId="2474" priority="182">
      <formula>$H39="Complete"</formula>
    </cfRule>
  </conditionalFormatting>
  <conditionalFormatting sqref="D40">
    <cfRule type="expression" dxfId="2473" priority="180">
      <formula>$H40="Complete"</formula>
    </cfRule>
  </conditionalFormatting>
  <conditionalFormatting sqref="I40">
    <cfRule type="expression" dxfId="2472" priority="178">
      <formula>$H40="Complete"</formula>
    </cfRule>
  </conditionalFormatting>
  <conditionalFormatting sqref="I41">
    <cfRule type="expression" dxfId="2471" priority="177">
      <formula>$H41="Complete"</formula>
    </cfRule>
  </conditionalFormatting>
  <conditionalFormatting sqref="C41:D41">
    <cfRule type="expression" dxfId="2470" priority="176">
      <formula>$H41="Complete"</formula>
    </cfRule>
  </conditionalFormatting>
  <conditionalFormatting sqref="B41">
    <cfRule type="expression" dxfId="2469" priority="175">
      <formula>$H41="Complete"</formula>
    </cfRule>
  </conditionalFormatting>
  <conditionalFormatting sqref="D42">
    <cfRule type="expression" dxfId="2468" priority="174">
      <formula>$H42="Complete"</formula>
    </cfRule>
  </conditionalFormatting>
  <conditionalFormatting sqref="B42">
    <cfRule type="expression" dxfId="2467" priority="173">
      <formula>$H42="Complete"</formula>
    </cfRule>
  </conditionalFormatting>
  <conditionalFormatting sqref="C42">
    <cfRule type="expression" dxfId="2466" priority="172">
      <formula>$H42="Complete"</formula>
    </cfRule>
  </conditionalFormatting>
  <conditionalFormatting sqref="C42">
    <cfRule type="expression" dxfId="2465" priority="171">
      <formula>$H42="Complete"</formula>
    </cfRule>
  </conditionalFormatting>
  <conditionalFormatting sqref="B40">
    <cfRule type="expression" dxfId="2464" priority="134">
      <formula>$H40="Complete"</formula>
    </cfRule>
  </conditionalFormatting>
  <conditionalFormatting sqref="C40">
    <cfRule type="expression" dxfId="2463" priority="133">
      <formula>$H40="Complete"</formula>
    </cfRule>
  </conditionalFormatting>
  <conditionalFormatting sqref="C40">
    <cfRule type="expression" dxfId="2462" priority="132">
      <formula>$H40="Complete"</formula>
    </cfRule>
  </conditionalFormatting>
  <conditionalFormatting sqref="A38">
    <cfRule type="expression" dxfId="2461" priority="65">
      <formula>$H38="Complete"</formula>
    </cfRule>
  </conditionalFormatting>
  <conditionalFormatting sqref="A38">
    <cfRule type="expression" dxfId="2460" priority="64">
      <formula>$H38="Complete"</formula>
    </cfRule>
  </conditionalFormatting>
  <conditionalFormatting sqref="C38">
    <cfRule type="expression" dxfId="2459" priority="63">
      <formula>$H38="Complete"</formula>
    </cfRule>
  </conditionalFormatting>
  <conditionalFormatting sqref="C38">
    <cfRule type="expression" dxfId="2458" priority="62">
      <formula>$H38="Complete"</formula>
    </cfRule>
  </conditionalFormatting>
  <conditionalFormatting sqref="D38">
    <cfRule type="expression" dxfId="2457" priority="61">
      <formula>$H38="Complete"</formula>
    </cfRule>
  </conditionalFormatting>
  <conditionalFormatting sqref="B38">
    <cfRule type="expression" dxfId="2456" priority="60">
      <formula>$H38="Complete"</formula>
    </cfRule>
  </conditionalFormatting>
  <conditionalFormatting sqref="I38">
    <cfRule type="expression" dxfId="2455" priority="59">
      <formula>$H38="Complete"</formula>
    </cfRule>
  </conditionalFormatting>
  <conditionalFormatting sqref="A36:D36 I36">
    <cfRule type="expression" dxfId="2454" priority="49">
      <formula>$H36="Complete"</formula>
    </cfRule>
  </conditionalFormatting>
  <conditionalFormatting sqref="D37">
    <cfRule type="expression" dxfId="2453" priority="47">
      <formula>$H37="Complete"</formula>
    </cfRule>
  </conditionalFormatting>
  <conditionalFormatting sqref="A37">
    <cfRule type="expression" dxfId="2452" priority="46">
      <formula>$H37="Complete"</formula>
    </cfRule>
  </conditionalFormatting>
  <conditionalFormatting sqref="A37">
    <cfRule type="expression" dxfId="2451" priority="45">
      <formula>$H37="Complete"</formula>
    </cfRule>
  </conditionalFormatting>
  <conditionalFormatting sqref="B37">
    <cfRule type="expression" dxfId="2450" priority="44">
      <formula>$H37="Complete"</formula>
    </cfRule>
  </conditionalFormatting>
  <conditionalFormatting sqref="C37">
    <cfRule type="expression" dxfId="2449" priority="43">
      <formula>$H37="Complete"</formula>
    </cfRule>
  </conditionalFormatting>
  <conditionalFormatting sqref="C37">
    <cfRule type="expression" dxfId="2448" priority="42">
      <formula>$H37="Complete"</formula>
    </cfRule>
  </conditionalFormatting>
  <conditionalFormatting sqref="I37">
    <cfRule type="expression" dxfId="2447" priority="41">
      <formula>$H37="Complete"</formula>
    </cfRule>
  </conditionalFormatting>
  <conditionalFormatting sqref="H36:H55">
    <cfRule type="expression" dxfId="2446" priority="25">
      <formula>$H36="Complete"</formula>
    </cfRule>
  </conditionalFormatting>
  <conditionalFormatting sqref="I6:I31">
    <cfRule type="cellIs" dxfId="2445" priority="19" operator="equal">
      <formula>"Signed Off"</formula>
    </cfRule>
    <cfRule type="cellIs" dxfId="2444" priority="20" operator="equal">
      <formula>"Needs Trained"</formula>
    </cfRule>
    <cfRule type="cellIs" dxfId="2443" priority="21" operator="equal">
      <formula>"Signed Off"</formula>
    </cfRule>
    <cfRule type="cellIs" dxfId="2442" priority="22" operator="equal">
      <formula>"Needs Trained"</formula>
    </cfRule>
  </conditionalFormatting>
  <conditionalFormatting sqref="I5">
    <cfRule type="cellIs" dxfId="2441" priority="18" operator="equal">
      <formula>"Needs Trained"</formula>
    </cfRule>
  </conditionalFormatting>
  <conditionalFormatting sqref="I5">
    <cfRule type="cellIs" dxfId="2440" priority="17" operator="equal">
      <formula>"Signed Off"</formula>
    </cfRule>
  </conditionalFormatting>
  <conditionalFormatting sqref="A33:D33 I33">
    <cfRule type="expression" dxfId="2439" priority="16">
      <formula>$H33="Complete"</formula>
    </cfRule>
  </conditionalFormatting>
  <conditionalFormatting sqref="H33">
    <cfRule type="expression" dxfId="2438" priority="15">
      <formula>$H33="Complete"</formula>
    </cfRule>
  </conditionalFormatting>
  <conditionalFormatting sqref="A34">
    <cfRule type="expression" dxfId="2437" priority="14">
      <formula>$H34="Complete"</formula>
    </cfRule>
  </conditionalFormatting>
  <conditionalFormatting sqref="A34">
    <cfRule type="expression" dxfId="2436" priority="13">
      <formula>$H34="Complete"</formula>
    </cfRule>
  </conditionalFormatting>
  <conditionalFormatting sqref="C34:D34">
    <cfRule type="expression" dxfId="2435" priority="12">
      <formula>$H34="Complete"</formula>
    </cfRule>
  </conditionalFormatting>
  <conditionalFormatting sqref="B34">
    <cfRule type="expression" dxfId="2434" priority="11">
      <formula>$H34="Complete"</formula>
    </cfRule>
  </conditionalFormatting>
  <conditionalFormatting sqref="I34">
    <cfRule type="expression" dxfId="2433" priority="10">
      <formula>$H34="Complete"</formula>
    </cfRule>
  </conditionalFormatting>
  <conditionalFormatting sqref="H34">
    <cfRule type="expression" dxfId="2432" priority="9">
      <formula>$H34="Complete"</formula>
    </cfRule>
  </conditionalFormatting>
  <conditionalFormatting sqref="A35">
    <cfRule type="expression" dxfId="2431" priority="8">
      <formula>$H35="Complete"</formula>
    </cfRule>
  </conditionalFormatting>
  <conditionalFormatting sqref="H35">
    <cfRule type="expression" dxfId="2430" priority="7">
      <formula>$H35="Complete"</formula>
    </cfRule>
  </conditionalFormatting>
  <conditionalFormatting sqref="D35">
    <cfRule type="expression" dxfId="2429" priority="4">
      <formula>$H35="Complete"</formula>
    </cfRule>
  </conditionalFormatting>
  <conditionalFormatting sqref="D35">
    <cfRule type="expression" dxfId="2428" priority="6">
      <formula>$H35="Complete"</formula>
    </cfRule>
  </conditionalFormatting>
  <conditionalFormatting sqref="D35">
    <cfRule type="expression" dxfId="2427" priority="5">
      <formula>$H35="Complete"</formula>
    </cfRule>
  </conditionalFormatting>
  <conditionalFormatting sqref="I35">
    <cfRule type="expression" dxfId="2426" priority="3">
      <formula>$H35="Complete"</formula>
    </cfRule>
  </conditionalFormatting>
  <conditionalFormatting sqref="B35">
    <cfRule type="expression" dxfId="2425" priority="2">
      <formula>$H35="Complete"</formula>
    </cfRule>
  </conditionalFormatting>
  <conditionalFormatting sqref="C35">
    <cfRule type="expression" dxfId="2424" priority="1">
      <formula>$H35="Complete"</formula>
    </cfRule>
  </conditionalFormatting>
  <dataValidations count="1">
    <dataValidation type="list" allowBlank="1" showInputMessage="1" showErrorMessage="1" sqref="E5:F12 E42:G55 E33:G40 E14:F31" xr:uid="{DE9EBC3A-CF27-41DE-A6B3-71126B5B94F1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400050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3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8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533400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20BCE5C-5790-4576-90B1-4FB2121E1C7D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006791EF-8C11-4E65-95DD-0881718EF035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CEF212B5-548B-41F8-AD76-E694874A436B}">
          <x14:formula1>
            <xm:f>ProjectList!$B$2:$B$605</xm:f>
          </x14:formula1>
          <xm:sqref>B33:B55</xm:sqref>
        </x14:dataValidation>
        <x14:dataValidation type="list" allowBlank="1" showInputMessage="1" showErrorMessage="1" xr:uid="{8563FFAF-DE28-42AE-9906-2572A659FD67}">
          <x14:formula1>
            <xm:f>ProjectList!$B$611:$B$633</xm:f>
          </x14:formula1>
          <xm:sqref>H2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pageSetUpPr fitToPage="1"/>
  </sheetPr>
  <dimension ref="A1:X88"/>
  <sheetViews>
    <sheetView topLeftCell="A22" zoomScale="96" zoomScaleNormal="96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6" width="11.7109375" customWidth="1"/>
    <col min="7" max="7" width="10.28515625" customWidth="1"/>
    <col min="8" max="8" width="11.28515625" customWidth="1"/>
    <col min="9" max="9" width="14.28515625" customWidth="1"/>
    <col min="10" max="10" width="6.28515625" bestFit="1" customWidth="1"/>
    <col min="11" max="11" width="13" bestFit="1" customWidth="1"/>
    <col min="16" max="16" width="9.28515625" customWidth="1"/>
    <col min="17" max="17" width="14.28515625" hidden="1" customWidth="1"/>
    <col min="18" max="24" width="9.140625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79"/>
      <c r="R1" s="420">
        <f>COUNTIF(I5:I31,"Needs Trained")</f>
        <v>1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3'!$B$2+1</f>
        <v>44271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_xlfn.XLOOKUP(H2,Table2[Coordinator],Table2[Email],,0)</f>
        <v>andy.brinkhoff@navistar.com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6"/>
      <c r="J3" s="507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86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 t="s">
        <v>1344</v>
      </c>
      <c r="B5" s="179" t="s">
        <v>1253</v>
      </c>
      <c r="C5" s="147">
        <v>207480</v>
      </c>
      <c r="D5" s="298"/>
      <c r="E5" s="363" t="s">
        <v>112</v>
      </c>
      <c r="F5" s="147"/>
      <c r="G5" s="147">
        <v>324</v>
      </c>
      <c r="H5" s="408" t="s">
        <v>186</v>
      </c>
      <c r="I5" s="389" t="str">
        <f>IF(E5="","",_xlfn.XLOOKUP(S5,Table1[IDTrain],Table1[Approved],"Needs Trained",0,1))</f>
        <v>Signed off</v>
      </c>
      <c r="J5" s="391" t="s">
        <v>1348</v>
      </c>
      <c r="K5" s="399" t="str">
        <f>IF('Monday 1'!K5="","",'Monday 1'!K5)</f>
        <v>Henry Clendenin</v>
      </c>
      <c r="L5" s="177"/>
      <c r="M5" s="177"/>
      <c r="N5" s="177"/>
      <c r="R5" s="424"/>
      <c r="S5" s="418" t="str">
        <f>IF(E5="","",_xlfn.CONCAT(B5,E5))</f>
        <v>E39 RH, White, Field Test (MN296210)Letherman</v>
      </c>
      <c r="T5" s="418" t="str">
        <f>IF(S5="","",I2)</f>
        <v>andy.brinkhoff@navistar.com</v>
      </c>
      <c r="U5" s="419">
        <f>B2</f>
        <v>44271</v>
      </c>
      <c r="V5" s="418" t="str">
        <f>IF(E5="","",B5)</f>
        <v>E39 RH, White, Field Test (MN296210)</v>
      </c>
      <c r="W5" s="425" t="str">
        <f>IF(E5="","",E5)</f>
        <v>Letherman</v>
      </c>
    </row>
    <row r="6" spans="1:23" s="170" customFormat="1" ht="12.75" customHeight="1" x14ac:dyDescent="0.2">
      <c r="A6" s="268" t="s">
        <v>1344</v>
      </c>
      <c r="B6" s="179" t="s">
        <v>1082</v>
      </c>
      <c r="C6" s="147">
        <v>194681</v>
      </c>
      <c r="D6" s="298"/>
      <c r="E6" s="363" t="s">
        <v>28</v>
      </c>
      <c r="F6" s="147"/>
      <c r="G6" s="147"/>
      <c r="H6" s="408" t="s">
        <v>186</v>
      </c>
      <c r="I6" s="389" t="str">
        <f>IF(E6="","",_xlfn.XLOOKUP(S6,Table1[IDTrain],Table1[Approved],"Needs Trained",0,1))</f>
        <v>Signed off</v>
      </c>
      <c r="J6" s="391" t="s">
        <v>1348</v>
      </c>
      <c r="K6" s="399" t="str">
        <f>IF('Monday 1'!K6="","",'Monday 1'!K6)</f>
        <v>Brent Keller</v>
      </c>
      <c r="L6" s="177"/>
      <c r="M6" s="177"/>
      <c r="N6" s="177"/>
      <c r="R6" s="424"/>
      <c r="S6" s="418" t="str">
        <f t="shared" ref="S6:S31" si="0">IF(E6="","",_xlfn.CONCAT(B6,E6))</f>
        <v>E39 HV, White, Field Test (ML306105)Suffern</v>
      </c>
      <c r="T6" s="418" t="str">
        <f>IF(S6="","",I2)</f>
        <v>andy.brinkhoff@navistar.com</v>
      </c>
      <c r="U6" s="419">
        <f>U5</f>
        <v>44271</v>
      </c>
      <c r="V6" s="418" t="str">
        <f t="shared" ref="V6:V31" si="1">IF(E6="","",B6)</f>
        <v>E39 HV, White, Field Test (ML306105)</v>
      </c>
      <c r="W6" s="425" t="str">
        <f t="shared" ref="W6:W31" si="2">IF(E6="","",E6)</f>
        <v>Suffern</v>
      </c>
    </row>
    <row r="7" spans="1:23" s="170" customFormat="1" ht="12.75" customHeight="1" x14ac:dyDescent="0.2">
      <c r="A7" s="268" t="s">
        <v>1344</v>
      </c>
      <c r="B7" s="179" t="s">
        <v>1237</v>
      </c>
      <c r="C7" s="147">
        <v>208025</v>
      </c>
      <c r="D7" s="147"/>
      <c r="E7" s="363" t="s">
        <v>31</v>
      </c>
      <c r="F7" s="147"/>
      <c r="G7" s="147">
        <v>93</v>
      </c>
      <c r="H7" s="408" t="s">
        <v>186</v>
      </c>
      <c r="I7" s="389" t="str">
        <f>IF(E7="","",_xlfn.XLOOKUP(S7,Table1[IDTrain],Table1[Approved],"Needs Trained",0,1))</f>
        <v>Signed off</v>
      </c>
      <c r="J7" s="391" t="s">
        <v>1348</v>
      </c>
      <c r="K7" s="399" t="str">
        <f>IF('Monday 1'!K7="","",'Monday 1'!K7)</f>
        <v>Chad Letherman</v>
      </c>
      <c r="L7" s="177"/>
      <c r="M7" s="177"/>
      <c r="N7" s="177"/>
      <c r="R7" s="424"/>
      <c r="S7" s="418" t="str">
        <f t="shared" si="0"/>
        <v>E36 MV, Green, ML652577, Field TestClendenin</v>
      </c>
      <c r="T7" s="418" t="str">
        <f>IF(S7="","",I2)</f>
        <v>andy.brinkhoff@navistar.com</v>
      </c>
      <c r="U7" s="419">
        <f t="shared" ref="U7:U31" si="3">U6</f>
        <v>44271</v>
      </c>
      <c r="V7" s="418" t="str">
        <f t="shared" si="1"/>
        <v>E36 MV, Green, ML652577, Field Test</v>
      </c>
      <c r="W7" s="425" t="str">
        <f t="shared" si="2"/>
        <v>Clendenin</v>
      </c>
    </row>
    <row r="8" spans="1:23" s="170" customFormat="1" ht="12.75" customHeight="1" x14ac:dyDescent="0.2">
      <c r="A8" s="268" t="s">
        <v>1344</v>
      </c>
      <c r="B8" s="179" t="s">
        <v>1126</v>
      </c>
      <c r="C8" s="147">
        <v>206492</v>
      </c>
      <c r="D8" s="147"/>
      <c r="E8" s="363" t="s">
        <v>1017</v>
      </c>
      <c r="F8" s="147"/>
      <c r="G8" s="147">
        <v>115</v>
      </c>
      <c r="H8" s="408" t="s">
        <v>186</v>
      </c>
      <c r="I8" s="389" t="str">
        <f>IF(E8="","",_xlfn.XLOOKUP(S8,Table1[IDTrain],Table1[Approved],"Needs Trained",0,1))</f>
        <v>Signed off</v>
      </c>
      <c r="J8" s="391" t="s">
        <v>1348</v>
      </c>
      <c r="K8" s="399" t="str">
        <f>IF('Monday 1'!K8="","",'Monday 1'!K8)</f>
        <v>Bryan Suffern</v>
      </c>
      <c r="L8" s="177"/>
      <c r="M8" s="177"/>
      <c r="N8" s="177"/>
      <c r="R8" s="424"/>
      <c r="S8" s="418" t="str">
        <f t="shared" si="0"/>
        <v>E36 MV, Green, ML652257, Field TestBraziel</v>
      </c>
      <c r="T8" s="418" t="str">
        <f>IF(S8="","",I2)</f>
        <v>andy.brinkhoff@navistar.com</v>
      </c>
      <c r="U8" s="419">
        <f t="shared" si="3"/>
        <v>44271</v>
      </c>
      <c r="V8" s="418" t="str">
        <f t="shared" si="1"/>
        <v>E36 MV, Green, ML652257, Field Test</v>
      </c>
      <c r="W8" s="425" t="str">
        <f t="shared" si="2"/>
        <v>Braziel</v>
      </c>
    </row>
    <row r="9" spans="1:23" s="170" customFormat="1" ht="12.75" customHeight="1" x14ac:dyDescent="0.2">
      <c r="A9" s="268" t="s">
        <v>298</v>
      </c>
      <c r="B9" s="179" t="s">
        <v>298</v>
      </c>
      <c r="C9" s="147"/>
      <c r="D9" s="147"/>
      <c r="E9" s="147"/>
      <c r="F9" s="147"/>
      <c r="G9" s="147"/>
      <c r="H9" s="180"/>
      <c r="I9" s="389" t="str">
        <f>IF(E9="","",_xlfn.XLOOKUP(S9,Table1[IDTrain],Table1[Approved],"Needs Trained",0,1))</f>
        <v/>
      </c>
      <c r="J9" s="391" t="s">
        <v>1348</v>
      </c>
      <c r="K9" s="399" t="str">
        <f>IF('Monday 1'!K9="","",'Monday 1'!K9)</f>
        <v>CJ Whalen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44271</v>
      </c>
      <c r="V9" s="418" t="str">
        <f t="shared" si="1"/>
        <v/>
      </c>
      <c r="W9" s="425" t="str">
        <f t="shared" si="2"/>
        <v/>
      </c>
    </row>
    <row r="10" spans="1:23" s="170" customFormat="1" ht="12.75" customHeight="1" x14ac:dyDescent="0.2">
      <c r="A10" s="268" t="s">
        <v>298</v>
      </c>
      <c r="B10" s="179" t="s">
        <v>298</v>
      </c>
      <c r="C10" s="147"/>
      <c r="D10" s="147"/>
      <c r="E10" s="147"/>
      <c r="F10" s="147"/>
      <c r="G10" s="147"/>
      <c r="H10" s="180"/>
      <c r="I10" s="389" t="str">
        <f>IF(E10="","",_xlfn.XLOOKUP(S10,Table1[IDTrain],Table1[Approved],"Needs Trained",0,1))</f>
        <v/>
      </c>
      <c r="J10" s="391" t="s">
        <v>1348</v>
      </c>
      <c r="K10" s="399" t="str">
        <f>IF('Monday 1'!K10="","",'Monday 1'!K10)</f>
        <v>AJ Braziel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44271</v>
      </c>
      <c r="V10" s="418" t="str">
        <f t="shared" si="1"/>
        <v/>
      </c>
      <c r="W10" s="425" t="str">
        <f t="shared" si="2"/>
        <v/>
      </c>
    </row>
    <row r="11" spans="1:23" s="170" customFormat="1" ht="12.75" customHeight="1" x14ac:dyDescent="0.2">
      <c r="A11" s="268" t="s">
        <v>298</v>
      </c>
      <c r="B11" s="179" t="s">
        <v>298</v>
      </c>
      <c r="C11" s="147"/>
      <c r="D11" s="147"/>
      <c r="E11" s="147"/>
      <c r="F11" s="147"/>
      <c r="G11" s="147"/>
      <c r="H11" s="180"/>
      <c r="I11" s="389" t="str">
        <f>IF(E11="","",_xlfn.XLOOKUP(S11,Table1[IDTrain],Table1[Approved],"Needs Trained",0,1))</f>
        <v/>
      </c>
      <c r="J11" s="391" t="s">
        <v>1445</v>
      </c>
      <c r="K11" s="399" t="str">
        <f>IF('Monday 1'!K11="","",'Monday 1'!K11)</f>
        <v>Dave Buchan</v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44271</v>
      </c>
      <c r="V11" s="418" t="str">
        <f t="shared" si="1"/>
        <v/>
      </c>
      <c r="W11" s="425" t="str">
        <f t="shared" si="2"/>
        <v/>
      </c>
    </row>
    <row r="12" spans="1:23" s="170" customFormat="1" ht="12.75" customHeight="1" thickBot="1" x14ac:dyDescent="0.25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389" t="str">
        <f>IF(E12="","",_xlfn.XLOOKUP(S12,Table1[IDTrain],Table1[Approved],"Needs Trained",0,1))</f>
        <v/>
      </c>
      <c r="J12" s="391"/>
      <c r="K12" s="399" t="str">
        <f>IF('Monday 1'!K12="","",'Monday 1'!K12)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44271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89"/>
      <c r="J13" s="391"/>
      <c r="K13" s="399" t="str">
        <f>IF('Monday 1'!K13="","",'Monday 1'!K13)</f>
        <v/>
      </c>
      <c r="L13" s="181"/>
      <c r="M13" s="181"/>
      <c r="N13" s="181"/>
      <c r="R13" s="424"/>
      <c r="S13" s="418"/>
      <c r="T13" s="418"/>
      <c r="U13" s="419">
        <f t="shared" si="3"/>
        <v>44271</v>
      </c>
      <c r="V13" s="418"/>
      <c r="W13" s="425"/>
    </row>
    <row r="14" spans="1:23" s="170" customFormat="1" ht="12.75" customHeight="1" x14ac:dyDescent="0.2">
      <c r="A14" s="274" t="s">
        <v>1285</v>
      </c>
      <c r="B14" s="183" t="s">
        <v>1279</v>
      </c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>Possibly Driver Support - Late AM</v>
      </c>
      <c r="E14" s="363" t="s">
        <v>225</v>
      </c>
      <c r="F14" s="147"/>
      <c r="G14" s="147"/>
      <c r="H14" s="408" t="s">
        <v>186</v>
      </c>
      <c r="I14" s="389" t="str">
        <f>IF(E14="","",_xlfn.XLOOKUP(S14,Table1[IDTrain],Table1[Approved],"Needs Trained",0,1))</f>
        <v>Needs Trained</v>
      </c>
      <c r="J14" s="391"/>
      <c r="K14" s="399" t="str">
        <f>IF('Monday 1'!K14="","",'Monday 1'!K14)</f>
        <v/>
      </c>
      <c r="L14" s="177"/>
      <c r="M14" s="177"/>
      <c r="N14" s="177"/>
      <c r="R14" s="424"/>
      <c r="S14" s="418" t="str">
        <f t="shared" si="0"/>
        <v>Nicola TractorDid Not Run</v>
      </c>
      <c r="T14" s="418" t="str">
        <f>IF(S14="","",I2)</f>
        <v>andy.brinkhoff@navistar.com</v>
      </c>
      <c r="U14" s="419">
        <f t="shared" si="3"/>
        <v>44271</v>
      </c>
      <c r="V14" s="418" t="str">
        <f t="shared" si="1"/>
        <v>Nicola Tractor</v>
      </c>
      <c r="W14" s="425" t="str">
        <f t="shared" si="2"/>
        <v>Did Not Run</v>
      </c>
    </row>
    <row r="15" spans="1:23" s="170" customFormat="1" ht="12.75" customHeight="1" x14ac:dyDescent="0.2">
      <c r="A15" s="274" t="s">
        <v>1286</v>
      </c>
      <c r="B15" s="183" t="s">
        <v>1280</v>
      </c>
      <c r="C15" s="8" t="str">
        <f>IF(B15="","",IF(VLOOKUP($B15,ProjectList!$B$2:$D$593,2)="","",VLOOKUP($B15,ProjectList!$B$2:$D$593,2)))</f>
        <v>Recharge at 15%</v>
      </c>
      <c r="D15" s="28" t="str">
        <f>IF(B15="","",IF(VLOOKUP($B15,ProjectList!$B$2:$D$593,3)="","",VLOOKUP($B15,ProjectList!$B$2:$D$593,3)))</f>
        <v>Run 1-2 hrs max, do not run below 25 deg F</v>
      </c>
      <c r="E15" s="363" t="s">
        <v>1243</v>
      </c>
      <c r="F15" s="147"/>
      <c r="G15" s="147"/>
      <c r="H15" s="408" t="s">
        <v>186</v>
      </c>
      <c r="I15" s="389" t="str">
        <f>IF(E15="","",_xlfn.XLOOKUP(S15,Table1[IDTrain],Table1[Approved],"Needs Trained",0,1))</f>
        <v>Signed off</v>
      </c>
      <c r="J15" s="391"/>
      <c r="K15" s="399" t="str">
        <f>IF('Monday 1'!K15="","",'Monday 1'!K15)</f>
        <v/>
      </c>
      <c r="L15" s="177"/>
      <c r="M15" s="177"/>
      <c r="N15" s="177"/>
      <c r="R15" s="424"/>
      <c r="S15" s="418" t="str">
        <f t="shared" si="0"/>
        <v>Rivian Ford F150 - VIN: LFC41078Brown</v>
      </c>
      <c r="T15" s="418" t="str">
        <f>IF(S15="","",I2)</f>
        <v>andy.brinkhoff@navistar.com</v>
      </c>
      <c r="U15" s="419">
        <f t="shared" si="3"/>
        <v>44271</v>
      </c>
      <c r="V15" s="418" t="str">
        <f t="shared" si="1"/>
        <v>Rivian Ford F150 - VIN: LFC41078</v>
      </c>
      <c r="W15" s="425" t="str">
        <f t="shared" si="2"/>
        <v>Brown</v>
      </c>
    </row>
    <row r="16" spans="1:23" s="170" customFormat="1" ht="12.75" customHeight="1" x14ac:dyDescent="0.2">
      <c r="A16" s="274" t="s">
        <v>273</v>
      </c>
      <c r="B16" s="183" t="s">
        <v>1282</v>
      </c>
      <c r="C16" s="8" t="str">
        <f>IF(B16="","",IF(VLOOKUP($B16,ProjectList!$B$2:$D$593,2)="","",VLOOKUP($B16,ProjectList!$B$2:$D$593,2)))</f>
        <v xml:space="preserve">500 Mile break in on oval </v>
      </c>
      <c r="D16" s="28" t="str">
        <f>IF(B16="","",IF(VLOOKUP($B16,ProjectList!$B$2:$D$593,3)="","",VLOOKUP($B16,ProjectList!$B$2:$D$593,3)))</f>
        <v>High Priority truck leave 3/19, Stop ODO</v>
      </c>
      <c r="E16" s="363" t="s">
        <v>225</v>
      </c>
      <c r="F16" s="147"/>
      <c r="G16" s="147"/>
      <c r="H16" s="408" t="s">
        <v>186</v>
      </c>
      <c r="I16" s="389" t="str">
        <f>IF(E16="","",_xlfn.XLOOKUP(S16,Table1[IDTrain],Table1[Approved],"Needs Trained",0,1))</f>
        <v>Signed off</v>
      </c>
      <c r="J16" s="391"/>
      <c r="K16" s="399" t="str">
        <f>IF('Monday 1'!K16="","",'Monday 1'!K16)</f>
        <v/>
      </c>
      <c r="L16" s="177"/>
      <c r="M16" s="177"/>
      <c r="N16" s="177" t="s">
        <v>71</v>
      </c>
      <c r="R16" s="424"/>
      <c r="S16" s="418" t="str">
        <f t="shared" si="0"/>
        <v>Morgan Olson NLVD TruckDid Not Run</v>
      </c>
      <c r="T16" s="418" t="str">
        <f>IF(S16="","",I2)</f>
        <v>andy.brinkhoff@navistar.com</v>
      </c>
      <c r="U16" s="419">
        <f t="shared" si="3"/>
        <v>44271</v>
      </c>
      <c r="V16" s="418" t="str">
        <f t="shared" si="1"/>
        <v>Morgan Olson NLVD Truck</v>
      </c>
      <c r="W16" s="425" t="str">
        <f t="shared" si="2"/>
        <v>Did Not Run</v>
      </c>
    </row>
    <row r="17" spans="1:23" s="170" customFormat="1" ht="12.75" customHeight="1" x14ac:dyDescent="0.2">
      <c r="A17" s="274"/>
      <c r="B17"/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9" t="str">
        <f>IF(E17="","",_xlfn.XLOOKUP(S17,Table1[IDTrain],Table1[Approved],"Needs Trained",0,1))</f>
        <v/>
      </c>
      <c r="J17" s="391"/>
      <c r="K17" s="399" t="str">
        <f>IF('Monday 1'!K17="","",'Monday 1'!K17)</f>
        <v/>
      </c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44271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274"/>
      <c r="B18" s="183" t="s">
        <v>298</v>
      </c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9" t="str">
        <f>IF(E18="","",_xlfn.XLOOKUP(S18,Table1[IDTrain],Table1[Approved],"Needs Trained",0,1))</f>
        <v/>
      </c>
      <c r="J18" s="391"/>
      <c r="K18" s="399" t="str">
        <f>IF('Monday 1'!K18="","",'Monday 1'!K18)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44271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 t="s">
        <v>298</v>
      </c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9" t="str">
        <f>IF(E19="","",_xlfn.XLOOKUP(S19,Table1[IDTrain],Table1[Approved],"Needs Trained",0,1))</f>
        <v/>
      </c>
      <c r="J19" s="391"/>
      <c r="K19" s="399" t="str">
        <f>IF('Monday 1'!K19="","",'Monday 1'!K19)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44271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 t="s">
        <v>298</v>
      </c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9" t="str">
        <f>IF(E20="","",_xlfn.XLOOKUP(S20,Table1[IDTrain],Table1[Approved],"Needs Trained",0,1))</f>
        <v/>
      </c>
      <c r="J20" s="391"/>
      <c r="K20" s="399" t="str">
        <f>IF('Monday 1'!K20="","",'Monday 1'!K20)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44271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 t="s">
        <v>298</v>
      </c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9" t="str">
        <f>IF(E21="","",_xlfn.XLOOKUP(S21,Table1[IDTrain],Table1[Approved],"Needs Trained",0,1))</f>
        <v/>
      </c>
      <c r="J21" s="391"/>
      <c r="K21" s="399" t="str">
        <f>IF('Monday 1'!K21="","",'Monday 1'!K21)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44271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 t="s">
        <v>298</v>
      </c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9" t="str">
        <f>IF(E22="","",_xlfn.XLOOKUP(S22,Table1[IDTrain],Table1[Approved],"Needs Trained",0,1))</f>
        <v/>
      </c>
      <c r="J22" s="391"/>
      <c r="K22" s="399" t="str">
        <f>IF('Monday 1'!K22="","",'Monday 1'!K22)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44271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 t="s">
        <v>298</v>
      </c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9" t="str">
        <f>IF(E23="","",_xlfn.XLOOKUP(S23,Table1[IDTrain],Table1[Approved],"Needs Trained",0,1))</f>
        <v/>
      </c>
      <c r="J23" s="391"/>
      <c r="K23" s="399" t="str">
        <f>IF('Monday 1'!K23="","",'Monday 1'!K23)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44271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 t="s">
        <v>298</v>
      </c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9" t="str">
        <f>IF(E24="","",_xlfn.XLOOKUP(S24,Table1[IDTrain],Table1[Approved],"Needs Trained",0,1))</f>
        <v/>
      </c>
      <c r="J24" s="391"/>
      <c r="K24" s="399" t="str">
        <f>IF('Monday 1'!K24="","",'Monday 1'!K24)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44271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 t="s">
        <v>298</v>
      </c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9" t="str">
        <f>IF(E25="","",_xlfn.XLOOKUP(S25,Table1[IDTrain],Table1[Approved],"Needs Trained",0,1))</f>
        <v/>
      </c>
      <c r="J25" s="391"/>
      <c r="K25" s="399" t="str">
        <f>IF('Monday 1'!K25="","",'Monday 1'!K25)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44271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 t="s">
        <v>298</v>
      </c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9" t="str">
        <f>IF(E26="","",_xlfn.XLOOKUP(S26,Table1[IDTrain],Table1[Approved],"Needs Trained",0,1))</f>
        <v/>
      </c>
      <c r="J26" s="391"/>
      <c r="K26" s="399" t="str">
        <f>IF('Monday 1'!K26="","",'Monday 1'!K26)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44271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 t="s">
        <v>298</v>
      </c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9" t="str">
        <f>IF(E27="","",_xlfn.XLOOKUP(S27,Table1[IDTrain],Table1[Approved],"Needs Trained",0,1))</f>
        <v/>
      </c>
      <c r="J27" s="391"/>
      <c r="K27" s="399" t="str">
        <f>IF('Monday 1'!K27="","",'Monday 1'!K27)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44271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 t="s">
        <v>298</v>
      </c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9" t="str">
        <f>IF(E28="","",_xlfn.XLOOKUP(S28,Table1[IDTrain],Table1[Approved],"Needs Trained",0,1))</f>
        <v/>
      </c>
      <c r="J28" s="391"/>
      <c r="K28" s="399" t="str">
        <f>IF('Monday 1'!K28="","",'Monday 1'!K28)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44271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4"/>
      <c r="B29" s="183" t="s">
        <v>298</v>
      </c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9" t="str">
        <f>IF(E29="","",_xlfn.XLOOKUP(S29,Table1[IDTrain],Table1[Approved],"Needs Trained",0,1))</f>
        <v/>
      </c>
      <c r="J29" s="391"/>
      <c r="K29" s="399" t="str">
        <f>IF('Monday 1'!K29="","",'Monday 1'!K29)</f>
        <v/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44271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 t="s">
        <v>298</v>
      </c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9" t="str">
        <f>IF(E30="","",_xlfn.XLOOKUP(S30,Table1[IDTrain],Table1[Approved],"Needs Trained",0,1))</f>
        <v/>
      </c>
      <c r="J30" s="391"/>
      <c r="K30" s="399" t="str">
        <f>IF('Monday 1'!K30="","",'Monday 1'!K30)</f>
        <v/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44271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 t="s">
        <v>298</v>
      </c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8" t="str">
        <f>IF(E31="","",_xlfn.XLOOKUP(S31,Table1[IDTrain],Table1[Approved],"Needs Trained",0,1))</f>
        <v/>
      </c>
      <c r="J31" s="391"/>
      <c r="K31" s="400"/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44271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4" t="s">
        <v>1285</v>
      </c>
      <c r="B33" s="183" t="s">
        <v>1280</v>
      </c>
      <c r="C33" s="7">
        <v>21002901</v>
      </c>
      <c r="D33" s="7" t="s">
        <v>1370</v>
      </c>
      <c r="E33" s="363"/>
      <c r="F33" s="147"/>
      <c r="G33" s="147"/>
      <c r="H33" s="438" t="s">
        <v>323</v>
      </c>
      <c r="I33" s="502" t="s">
        <v>1299</v>
      </c>
      <c r="J33" s="503"/>
      <c r="K33" s="382"/>
      <c r="L33" s="177"/>
      <c r="M33" s="177"/>
      <c r="N33" s="177"/>
    </row>
    <row r="34" spans="1:14" s="170" customFormat="1" ht="12.75" customHeight="1" x14ac:dyDescent="0.2">
      <c r="A34" s="278" t="s">
        <v>1286</v>
      </c>
      <c r="B34" s="179" t="s">
        <v>1365</v>
      </c>
      <c r="C34" s="149">
        <v>21001802</v>
      </c>
      <c r="D34" s="149" t="s">
        <v>1366</v>
      </c>
      <c r="E34" s="363" t="s">
        <v>53</v>
      </c>
      <c r="F34" s="151"/>
      <c r="G34" s="151"/>
      <c r="H34" s="438" t="s">
        <v>320</v>
      </c>
      <c r="I34" s="512" t="s">
        <v>1367</v>
      </c>
      <c r="J34" s="513"/>
      <c r="K34" s="382"/>
      <c r="L34" s="177"/>
      <c r="M34" s="177"/>
      <c r="N34" s="177"/>
    </row>
    <row r="35" spans="1:14" s="170" customFormat="1" ht="12.75" customHeight="1" x14ac:dyDescent="0.2">
      <c r="A35" s="274" t="s">
        <v>1368</v>
      </c>
      <c r="B35" s="183" t="s">
        <v>1279</v>
      </c>
      <c r="C35" s="7">
        <v>21002101</v>
      </c>
      <c r="D35" s="7" t="s">
        <v>1370</v>
      </c>
      <c r="E35" s="363"/>
      <c r="F35" s="151"/>
      <c r="G35" s="151"/>
      <c r="H35" s="438" t="s">
        <v>323</v>
      </c>
      <c r="I35" s="502" t="s">
        <v>1316</v>
      </c>
      <c r="J35" s="503"/>
      <c r="K35" s="382"/>
      <c r="L35" s="177"/>
      <c r="M35" s="177"/>
      <c r="N35" s="177"/>
    </row>
    <row r="36" spans="1:14" s="170" customFormat="1" ht="12.75" customHeight="1" x14ac:dyDescent="0.2">
      <c r="A36" s="278" t="s">
        <v>253</v>
      </c>
      <c r="B36" s="179" t="s">
        <v>908</v>
      </c>
      <c r="C36" s="149">
        <v>20005802</v>
      </c>
      <c r="D36" s="149" t="s">
        <v>1358</v>
      </c>
      <c r="E36" s="445" t="s">
        <v>108</v>
      </c>
      <c r="F36" s="322"/>
      <c r="G36" s="322"/>
      <c r="H36" s="438" t="s">
        <v>321</v>
      </c>
      <c r="I36" s="512" t="s">
        <v>1357</v>
      </c>
      <c r="J36" s="513"/>
      <c r="K36" s="382"/>
      <c r="L36" s="177"/>
      <c r="M36" s="177"/>
      <c r="N36" s="177"/>
    </row>
    <row r="37" spans="1:14" s="170" customFormat="1" ht="12.75" customHeight="1" x14ac:dyDescent="0.2">
      <c r="A37" s="278" t="s">
        <v>273</v>
      </c>
      <c r="B37" s="179" t="s">
        <v>1374</v>
      </c>
      <c r="C37" s="149">
        <v>21000702</v>
      </c>
      <c r="D37" s="149" t="s">
        <v>1437</v>
      </c>
      <c r="E37" s="439" t="s">
        <v>108</v>
      </c>
      <c r="F37" s="147" t="s">
        <v>53</v>
      </c>
      <c r="G37" s="147"/>
      <c r="H37" s="438" t="s">
        <v>320</v>
      </c>
      <c r="I37" s="512" t="s">
        <v>1378</v>
      </c>
      <c r="J37" s="513"/>
      <c r="K37" s="382"/>
      <c r="L37" s="177"/>
      <c r="M37" s="177"/>
      <c r="N37" s="177"/>
    </row>
    <row r="38" spans="1:14" s="170" customFormat="1" ht="12.75" customHeight="1" x14ac:dyDescent="0.2">
      <c r="A38" s="274" t="s">
        <v>1324</v>
      </c>
      <c r="B38" s="183" t="s">
        <v>1325</v>
      </c>
      <c r="C38" s="7">
        <v>91004101</v>
      </c>
      <c r="D38" s="7" t="s">
        <v>1385</v>
      </c>
      <c r="E38" s="363" t="s">
        <v>53</v>
      </c>
      <c r="F38" s="36"/>
      <c r="G38" s="36"/>
      <c r="H38" s="438" t="s">
        <v>321</v>
      </c>
      <c r="I38" s="502" t="s">
        <v>1327</v>
      </c>
      <c r="J38" s="503"/>
      <c r="K38" s="382"/>
      <c r="L38" s="177"/>
      <c r="M38" s="177"/>
      <c r="N38" s="177"/>
    </row>
    <row r="39" spans="1:14" s="170" customFormat="1" ht="12.75" customHeight="1" x14ac:dyDescent="0.2">
      <c r="A39" s="274" t="s">
        <v>1306</v>
      </c>
      <c r="B39" s="183" t="s">
        <v>727</v>
      </c>
      <c r="C39" s="441">
        <v>90016501</v>
      </c>
      <c r="D39" s="7" t="s">
        <v>1386</v>
      </c>
      <c r="E39" s="439" t="s">
        <v>53</v>
      </c>
      <c r="F39" s="440"/>
      <c r="G39" s="440"/>
      <c r="H39" s="438" t="s">
        <v>320</v>
      </c>
      <c r="I39" s="502" t="s">
        <v>1330</v>
      </c>
      <c r="J39" s="503"/>
      <c r="K39" s="382"/>
      <c r="L39" s="177"/>
      <c r="M39" s="177"/>
      <c r="N39" s="177"/>
    </row>
    <row r="40" spans="1:14" s="170" customFormat="1" ht="12.75" customHeight="1" x14ac:dyDescent="0.2">
      <c r="A40" s="278" t="s">
        <v>1390</v>
      </c>
      <c r="B40" s="179" t="s">
        <v>1172</v>
      </c>
      <c r="C40" s="149">
        <v>90016901</v>
      </c>
      <c r="D40" s="149" t="s">
        <v>1391</v>
      </c>
      <c r="E40" s="439"/>
      <c r="F40" s="147"/>
      <c r="G40" s="147"/>
      <c r="H40" s="438" t="s">
        <v>323</v>
      </c>
      <c r="I40" s="510" t="s">
        <v>1392</v>
      </c>
      <c r="J40" s="511"/>
      <c r="K40" s="382"/>
      <c r="L40" s="177"/>
      <c r="M40" s="177"/>
      <c r="N40" s="177"/>
    </row>
    <row r="41" spans="1:14" s="170" customFormat="1" ht="12.75" customHeight="1" x14ac:dyDescent="0.2">
      <c r="A41" s="278" t="s">
        <v>1393</v>
      </c>
      <c r="B41" s="179" t="s">
        <v>1172</v>
      </c>
      <c r="C41" s="149">
        <v>90016901</v>
      </c>
      <c r="D41" s="443" t="s">
        <v>1398</v>
      </c>
      <c r="E41" s="439"/>
      <c r="F41" s="151"/>
      <c r="G41" s="151"/>
      <c r="H41" s="438" t="s">
        <v>323</v>
      </c>
      <c r="I41" s="510" t="s">
        <v>1394</v>
      </c>
      <c r="J41" s="511"/>
      <c r="K41" s="382"/>
      <c r="L41" s="177"/>
      <c r="M41" s="177"/>
      <c r="N41" s="177"/>
    </row>
    <row r="42" spans="1:14" s="170" customFormat="1" ht="12.75" customHeight="1" x14ac:dyDescent="0.2">
      <c r="A42" s="278" t="s">
        <v>1395</v>
      </c>
      <c r="B42" s="179" t="s">
        <v>1172</v>
      </c>
      <c r="C42" s="148">
        <v>90016901</v>
      </c>
      <c r="D42" s="149" t="s">
        <v>1396</v>
      </c>
      <c r="E42" s="439"/>
      <c r="F42" s="151"/>
      <c r="G42" s="151"/>
      <c r="H42" s="438" t="s">
        <v>323</v>
      </c>
      <c r="I42" s="510" t="s">
        <v>1397</v>
      </c>
      <c r="J42" s="511"/>
      <c r="K42" s="382"/>
      <c r="L42" s="177"/>
      <c r="M42" s="177"/>
      <c r="N42" s="177"/>
    </row>
    <row r="43" spans="1:14" s="170" customFormat="1" ht="12.75" customHeight="1" x14ac:dyDescent="0.2">
      <c r="A43" s="278" t="s">
        <v>1399</v>
      </c>
      <c r="B43" s="179" t="s">
        <v>1171</v>
      </c>
      <c r="C43" s="149">
        <v>90017001</v>
      </c>
      <c r="D43" s="149" t="s">
        <v>1391</v>
      </c>
      <c r="E43" s="439" t="s">
        <v>110</v>
      </c>
      <c r="F43" s="147"/>
      <c r="G43" s="147"/>
      <c r="H43" s="438" t="s">
        <v>321</v>
      </c>
      <c r="I43" s="512" t="s">
        <v>1402</v>
      </c>
      <c r="J43" s="513"/>
      <c r="K43" s="382"/>
      <c r="L43" s="177"/>
      <c r="M43" s="177"/>
      <c r="N43" s="177"/>
    </row>
    <row r="44" spans="1:14" s="170" customFormat="1" ht="12.75" customHeight="1" x14ac:dyDescent="0.2">
      <c r="A44" s="278" t="s">
        <v>1400</v>
      </c>
      <c r="B44" s="179" t="s">
        <v>1171</v>
      </c>
      <c r="C44" s="149">
        <v>90017001</v>
      </c>
      <c r="D44" s="149" t="s">
        <v>1398</v>
      </c>
      <c r="E44" s="439" t="s">
        <v>110</v>
      </c>
      <c r="F44" s="151"/>
      <c r="G44" s="151"/>
      <c r="H44" s="438" t="s">
        <v>321</v>
      </c>
      <c r="I44" s="510" t="s">
        <v>1403</v>
      </c>
      <c r="J44" s="511"/>
      <c r="K44" s="382"/>
    </row>
    <row r="45" spans="1:14" s="170" customFormat="1" ht="12.75" customHeight="1" x14ac:dyDescent="0.2">
      <c r="A45" s="278" t="s">
        <v>1401</v>
      </c>
      <c r="B45" s="179" t="s">
        <v>1171</v>
      </c>
      <c r="C45" s="149">
        <v>90017001</v>
      </c>
      <c r="D45" s="149" t="s">
        <v>1396</v>
      </c>
      <c r="E45" s="439" t="s">
        <v>110</v>
      </c>
      <c r="F45" s="147"/>
      <c r="G45" s="147"/>
      <c r="H45" s="438" t="s">
        <v>320</v>
      </c>
      <c r="I45" s="510" t="s">
        <v>1404</v>
      </c>
      <c r="J45" s="511"/>
      <c r="K45" s="382"/>
    </row>
    <row r="46" spans="1:14" s="170" customFormat="1" ht="12.75" customHeight="1" x14ac:dyDescent="0.2">
      <c r="A46" s="278" t="s">
        <v>1408</v>
      </c>
      <c r="B46" s="179" t="s">
        <v>1242</v>
      </c>
      <c r="C46" s="149">
        <v>91001701</v>
      </c>
      <c r="D46" s="149" t="s">
        <v>1409</v>
      </c>
      <c r="E46" s="363" t="s">
        <v>105</v>
      </c>
      <c r="F46" s="147"/>
      <c r="G46" s="147"/>
      <c r="H46" s="438" t="s">
        <v>320</v>
      </c>
      <c r="I46" s="510" t="s">
        <v>1410</v>
      </c>
      <c r="J46" s="511"/>
      <c r="K46" s="382"/>
    </row>
    <row r="47" spans="1:14" s="170" customFormat="1" ht="12.75" customHeight="1" x14ac:dyDescent="0.2">
      <c r="A47" s="278" t="s">
        <v>1411</v>
      </c>
      <c r="B47" s="179" t="s">
        <v>1242</v>
      </c>
      <c r="C47" s="148">
        <v>91001701</v>
      </c>
      <c r="D47" s="149" t="s">
        <v>1412</v>
      </c>
      <c r="E47" s="439" t="s">
        <v>105</v>
      </c>
      <c r="F47" s="151"/>
      <c r="G47" s="151"/>
      <c r="H47" s="438" t="s">
        <v>320</v>
      </c>
      <c r="I47" s="510" t="s">
        <v>1413</v>
      </c>
      <c r="J47" s="511"/>
      <c r="K47" s="382"/>
    </row>
    <row r="48" spans="1:14" s="170" customFormat="1" ht="12.75" customHeight="1" x14ac:dyDescent="0.2">
      <c r="A48" s="274" t="s">
        <v>1318</v>
      </c>
      <c r="B48" s="183" t="s">
        <v>602</v>
      </c>
      <c r="C48" s="7">
        <v>605115754</v>
      </c>
      <c r="D48" s="7" t="s">
        <v>1319</v>
      </c>
      <c r="E48" s="439" t="s">
        <v>785</v>
      </c>
      <c r="F48" s="36"/>
      <c r="G48" s="36"/>
      <c r="H48" s="438" t="s">
        <v>321</v>
      </c>
      <c r="I48" s="502" t="s">
        <v>1320</v>
      </c>
      <c r="J48" s="503"/>
      <c r="K48" s="382"/>
    </row>
    <row r="49" spans="1:11" s="170" customForma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10"/>
      <c r="J49" s="511"/>
      <c r="K49" s="382"/>
    </row>
    <row r="50" spans="1:11" s="170" customFormat="1" ht="12.75" customHeight="1" x14ac:dyDescent="0.2">
      <c r="A50" s="278"/>
      <c r="B50" s="368"/>
      <c r="C50" s="149"/>
      <c r="D50" s="149"/>
      <c r="E50" s="151"/>
      <c r="F50" s="147"/>
      <c r="G50" s="147"/>
      <c r="H50" s="150" t="s">
        <v>98</v>
      </c>
      <c r="I50" s="510"/>
      <c r="J50" s="511"/>
      <c r="K50" s="382"/>
    </row>
    <row r="51" spans="1:11" s="170" customFormat="1" ht="12.75" customHeight="1" x14ac:dyDescent="0.2">
      <c r="A51" s="278" t="s">
        <v>1331</v>
      </c>
      <c r="B51" s="179" t="s">
        <v>1353</v>
      </c>
      <c r="C51" s="148">
        <v>91004801</v>
      </c>
      <c r="D51" s="149" t="s">
        <v>1443</v>
      </c>
      <c r="E51" s="151" t="s">
        <v>785</v>
      </c>
      <c r="F51" s="151" t="s">
        <v>53</v>
      </c>
      <c r="G51" s="151" t="s">
        <v>108</v>
      </c>
      <c r="H51" s="150" t="s">
        <v>320</v>
      </c>
      <c r="I51" s="510" t="s">
        <v>1444</v>
      </c>
      <c r="J51" s="511"/>
      <c r="K51" s="382"/>
    </row>
    <row r="52" spans="1:11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512"/>
      <c r="J52" s="513"/>
      <c r="K52" s="382"/>
    </row>
    <row r="53" spans="1:11" s="170" customFormat="1" ht="12.75" customHeight="1" x14ac:dyDescent="0.2">
      <c r="A53" s="278"/>
      <c r="B53" s="179"/>
      <c r="C53" s="148"/>
      <c r="D53" s="149"/>
      <c r="E53" s="151"/>
      <c r="F53" s="151"/>
      <c r="G53" s="151"/>
      <c r="H53" s="150" t="s">
        <v>98</v>
      </c>
      <c r="I53" s="510"/>
      <c r="J53" s="511"/>
      <c r="K53" s="382"/>
    </row>
    <row r="54" spans="1:11" s="170" customFormat="1" ht="12.75" customHeight="1" x14ac:dyDescent="0.2">
      <c r="A54" s="278"/>
      <c r="B54" s="179"/>
      <c r="C54" s="149"/>
      <c r="D54" s="149"/>
      <c r="E54" s="147"/>
      <c r="F54" s="151"/>
      <c r="G54" s="151"/>
      <c r="H54" s="150" t="s">
        <v>98</v>
      </c>
      <c r="I54" s="512"/>
      <c r="J54" s="513"/>
      <c r="K54" s="382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514"/>
      <c r="J55" s="515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autoFilter ref="I4:I55" xr:uid="{772FECDF-081B-4E2C-BBA2-50666315DFD4}"/>
  <sortState xmlns:xlrd2="http://schemas.microsoft.com/office/spreadsheetml/2017/richdata2" ref="A33:I55">
    <sortCondition ref="A33:A55"/>
  </sortState>
  <mergeCells count="26">
    <mergeCell ref="I32:J32"/>
    <mergeCell ref="I40:J40"/>
    <mergeCell ref="I41:J41"/>
    <mergeCell ref="A1:J1"/>
    <mergeCell ref="C3:J3"/>
    <mergeCell ref="I33:J33"/>
    <mergeCell ref="I36:J36"/>
    <mergeCell ref="I37:J37"/>
    <mergeCell ref="I34:J34"/>
    <mergeCell ref="I35:J35"/>
    <mergeCell ref="I42:J42"/>
    <mergeCell ref="I45:J45"/>
    <mergeCell ref="I46:J46"/>
    <mergeCell ref="I38:J38"/>
    <mergeCell ref="I39:J39"/>
    <mergeCell ref="I43:J43"/>
    <mergeCell ref="I44:J44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A52:B52 A54:B55 I36 H33:H37 H40:H47 H49:H55">
    <cfRule type="expression" dxfId="2423" priority="1092">
      <formula>$H33="Complete"</formula>
    </cfRule>
  </conditionalFormatting>
  <conditionalFormatting sqref="A52 A54:A55">
    <cfRule type="expression" dxfId="2422" priority="1091">
      <formula>$H52="Complete"</formula>
    </cfRule>
  </conditionalFormatting>
  <conditionalFormatting sqref="I52 I54:I55">
    <cfRule type="expression" dxfId="2421" priority="1018">
      <formula>$H52="Complete"</formula>
    </cfRule>
  </conditionalFormatting>
  <conditionalFormatting sqref="D52 D54:D55">
    <cfRule type="expression" dxfId="2420" priority="1082">
      <formula>$H52="Complete"</formula>
    </cfRule>
  </conditionalFormatting>
  <conditionalFormatting sqref="C52 C54:C55">
    <cfRule type="expression" dxfId="2419" priority="1081">
      <formula>$H52="Complete"</formula>
    </cfRule>
  </conditionalFormatting>
  <conditionalFormatting sqref="C52 C54:C55">
    <cfRule type="expression" dxfId="2418" priority="1080">
      <formula>$H52="Complete"</formula>
    </cfRule>
  </conditionalFormatting>
  <conditionalFormatting sqref="D60:D64 D69:D70 D67">
    <cfRule type="expression" dxfId="2417" priority="1138">
      <formula>$H60=0</formula>
    </cfRule>
  </conditionalFormatting>
  <conditionalFormatting sqref="D68">
    <cfRule type="expression" dxfId="2416" priority="1137">
      <formula>$H68=0</formula>
    </cfRule>
  </conditionalFormatting>
  <conditionalFormatting sqref="D72">
    <cfRule type="expression" dxfId="2415" priority="1136">
      <formula>$H72=0</formula>
    </cfRule>
  </conditionalFormatting>
  <conditionalFormatting sqref="D74">
    <cfRule type="expression" dxfId="2414" priority="1135">
      <formula>$H74=0</formula>
    </cfRule>
  </conditionalFormatting>
  <conditionalFormatting sqref="D81">
    <cfRule type="expression" dxfId="2413" priority="1134">
      <formula>$H81=0</formula>
    </cfRule>
  </conditionalFormatting>
  <conditionalFormatting sqref="D75">
    <cfRule type="expression" dxfId="2412" priority="1133">
      <formula>$H75=0</formula>
    </cfRule>
  </conditionalFormatting>
  <conditionalFormatting sqref="D71">
    <cfRule type="expression" dxfId="2411" priority="1132">
      <formula>$H71=0</formula>
    </cfRule>
  </conditionalFormatting>
  <conditionalFormatting sqref="D83">
    <cfRule type="expression" dxfId="2410" priority="1131">
      <formula>$H83=0</formula>
    </cfRule>
  </conditionalFormatting>
  <conditionalFormatting sqref="D84">
    <cfRule type="expression" dxfId="2409" priority="1130">
      <formula>$H84=0</formula>
    </cfRule>
  </conditionalFormatting>
  <conditionalFormatting sqref="D85">
    <cfRule type="expression" dxfId="2408" priority="1129">
      <formula>$H85=0</formula>
    </cfRule>
  </conditionalFormatting>
  <conditionalFormatting sqref="D86">
    <cfRule type="expression" dxfId="2407" priority="1128">
      <formula>$H86=0</formula>
    </cfRule>
  </conditionalFormatting>
  <conditionalFormatting sqref="D87">
    <cfRule type="expression" dxfId="2406" priority="1127">
      <formula>$H87=0</formula>
    </cfRule>
  </conditionalFormatting>
  <conditionalFormatting sqref="D88">
    <cfRule type="expression" dxfId="2405" priority="1126">
      <formula>$H88=0</formula>
    </cfRule>
  </conditionalFormatting>
  <conditionalFormatting sqref="D82">
    <cfRule type="expression" dxfId="2404" priority="1125">
      <formula>$H82=0</formula>
    </cfRule>
  </conditionalFormatting>
  <conditionalFormatting sqref="D66">
    <cfRule type="expression" dxfId="2403" priority="1124">
      <formula>$H66=0</formula>
    </cfRule>
  </conditionalFormatting>
  <conditionalFormatting sqref="D65">
    <cfRule type="expression" dxfId="2402" priority="1123">
      <formula>$H65=0</formula>
    </cfRule>
  </conditionalFormatting>
  <conditionalFormatting sqref="D69">
    <cfRule type="expression" dxfId="2401" priority="1122">
      <formula>$H69=0</formula>
    </cfRule>
  </conditionalFormatting>
  <conditionalFormatting sqref="D70">
    <cfRule type="expression" dxfId="2400" priority="1121">
      <formula>$H70=0</formula>
    </cfRule>
  </conditionalFormatting>
  <conditionalFormatting sqref="D71">
    <cfRule type="expression" dxfId="2399" priority="1120">
      <formula>$H71=0</formula>
    </cfRule>
  </conditionalFormatting>
  <conditionalFormatting sqref="D74">
    <cfRule type="expression" dxfId="2398" priority="1119">
      <formula>$H74=0</formula>
    </cfRule>
  </conditionalFormatting>
  <conditionalFormatting sqref="D72">
    <cfRule type="expression" dxfId="2397" priority="1118">
      <formula>$H72=0</formula>
    </cfRule>
  </conditionalFormatting>
  <conditionalFormatting sqref="D68">
    <cfRule type="expression" dxfId="2396" priority="1117">
      <formula>$H68=0</formula>
    </cfRule>
  </conditionalFormatting>
  <conditionalFormatting sqref="D76">
    <cfRule type="expression" dxfId="2395" priority="1116">
      <formula>$H76=0</formula>
    </cfRule>
  </conditionalFormatting>
  <conditionalFormatting sqref="D77">
    <cfRule type="expression" dxfId="2394" priority="1115">
      <formula>$H77=0</formula>
    </cfRule>
  </conditionalFormatting>
  <conditionalFormatting sqref="D78">
    <cfRule type="expression" dxfId="2393" priority="1114">
      <formula>$H78=0</formula>
    </cfRule>
  </conditionalFormatting>
  <conditionalFormatting sqref="D79">
    <cfRule type="expression" dxfId="2392" priority="1113">
      <formula>$H79=0</formula>
    </cfRule>
  </conditionalFormatting>
  <conditionalFormatting sqref="D80">
    <cfRule type="expression" dxfId="2391" priority="1112">
      <formula>$H80=0</formula>
    </cfRule>
  </conditionalFormatting>
  <conditionalFormatting sqref="B53">
    <cfRule type="expression" dxfId="2390" priority="560">
      <formula>$H53="Complete"</formula>
    </cfRule>
  </conditionalFormatting>
  <conditionalFormatting sqref="A53 C53:D53">
    <cfRule type="expression" dxfId="2389" priority="559">
      <formula>$H53="Complete"</formula>
    </cfRule>
  </conditionalFormatting>
  <conditionalFormatting sqref="I53">
    <cfRule type="expression" dxfId="2388" priority="558">
      <formula>$H53="Complete"</formula>
    </cfRule>
  </conditionalFormatting>
  <conditionalFormatting sqref="A50">
    <cfRule type="expression" dxfId="2387" priority="466">
      <formula>$H50="Complete"</formula>
    </cfRule>
  </conditionalFormatting>
  <conditionalFormatting sqref="I50">
    <cfRule type="expression" dxfId="2386" priority="465">
      <formula>$H50="Complete"</formula>
    </cfRule>
  </conditionalFormatting>
  <conditionalFormatting sqref="D50">
    <cfRule type="expression" dxfId="2385" priority="454">
      <formula>$H50="Complete"</formula>
    </cfRule>
  </conditionalFormatting>
  <conditionalFormatting sqref="A51">
    <cfRule type="expression" dxfId="2384" priority="449">
      <formula>$H51="Complete"</formula>
    </cfRule>
  </conditionalFormatting>
  <conditionalFormatting sqref="I51">
    <cfRule type="expression" dxfId="2383" priority="448">
      <formula>$H51="Complete"</formula>
    </cfRule>
  </conditionalFormatting>
  <conditionalFormatting sqref="D51">
    <cfRule type="expression" dxfId="2382" priority="447">
      <formula>$H51="Complete"</formula>
    </cfRule>
  </conditionalFormatting>
  <conditionalFormatting sqref="B51">
    <cfRule type="expression" dxfId="2381" priority="446">
      <formula>$H51="Complete"</formula>
    </cfRule>
  </conditionalFormatting>
  <conditionalFormatting sqref="C51">
    <cfRule type="expression" dxfId="2380" priority="445">
      <formula>$H51="Complete"</formula>
    </cfRule>
  </conditionalFormatting>
  <conditionalFormatting sqref="C50">
    <cfRule type="expression" dxfId="2379" priority="118">
      <formula>$H50="Complete"</formula>
    </cfRule>
  </conditionalFormatting>
  <conditionalFormatting sqref="A41:C41">
    <cfRule type="expression" dxfId="2378" priority="110">
      <formula>$H41="Complete"</formula>
    </cfRule>
  </conditionalFormatting>
  <conditionalFormatting sqref="D42">
    <cfRule type="expression" dxfId="2377" priority="109">
      <formula>$H42="Complete"</formula>
    </cfRule>
  </conditionalFormatting>
  <conditionalFormatting sqref="A42 C42">
    <cfRule type="expression" dxfId="2376" priority="108">
      <formula>$H42="Complete"</formula>
    </cfRule>
  </conditionalFormatting>
  <conditionalFormatting sqref="B42:B45">
    <cfRule type="expression" dxfId="2375" priority="107">
      <formula>$H42="Complete"</formula>
    </cfRule>
  </conditionalFormatting>
  <conditionalFormatting sqref="I42">
    <cfRule type="expression" dxfId="2374" priority="106">
      <formula>$H42="Complete"</formula>
    </cfRule>
  </conditionalFormatting>
  <conditionalFormatting sqref="I41">
    <cfRule type="expression" dxfId="2373" priority="105">
      <formula>$H41="Complete"</formula>
    </cfRule>
  </conditionalFormatting>
  <conditionalFormatting sqref="I43">
    <cfRule type="expression" dxfId="2372" priority="104">
      <formula>$H43="Complete"</formula>
    </cfRule>
  </conditionalFormatting>
  <conditionalFormatting sqref="A43">
    <cfRule type="expression" dxfId="2371" priority="103">
      <formula>$H43="Complete"</formula>
    </cfRule>
  </conditionalFormatting>
  <conditionalFormatting sqref="C43">
    <cfRule type="expression" dxfId="2370" priority="101">
      <formula>$H43="Complete"</formula>
    </cfRule>
  </conditionalFormatting>
  <conditionalFormatting sqref="C43">
    <cfRule type="expression" dxfId="2369" priority="100">
      <formula>$H43="Complete"</formula>
    </cfRule>
  </conditionalFormatting>
  <conditionalFormatting sqref="D43">
    <cfRule type="expression" dxfId="2368" priority="99">
      <formula>$H43="Complete"</formula>
    </cfRule>
  </conditionalFormatting>
  <conditionalFormatting sqref="A44">
    <cfRule type="expression" dxfId="2367" priority="96">
      <formula>$H44="Complete"</formula>
    </cfRule>
  </conditionalFormatting>
  <conditionalFormatting sqref="D44">
    <cfRule type="expression" dxfId="2366" priority="95">
      <formula>$H44="Complete"</formula>
    </cfRule>
  </conditionalFormatting>
  <conditionalFormatting sqref="I44">
    <cfRule type="expression" dxfId="2365" priority="93">
      <formula>$H44="Complete"</formula>
    </cfRule>
  </conditionalFormatting>
  <conditionalFormatting sqref="C44">
    <cfRule type="expression" dxfId="2364" priority="92">
      <formula>$H44="Complete"</formula>
    </cfRule>
  </conditionalFormatting>
  <conditionalFormatting sqref="C44">
    <cfRule type="expression" dxfId="2363" priority="91">
      <formula>$H44="Complete"</formula>
    </cfRule>
  </conditionalFormatting>
  <conditionalFormatting sqref="I45:I46 A45:A46 C45:D46">
    <cfRule type="expression" dxfId="2362" priority="90">
      <formula>$H45="Complete"</formula>
    </cfRule>
  </conditionalFormatting>
  <conditionalFormatting sqref="A47">
    <cfRule type="expression" dxfId="2361" priority="88">
      <formula>$H47="Complete"</formula>
    </cfRule>
  </conditionalFormatting>
  <conditionalFormatting sqref="A47">
    <cfRule type="expression" dxfId="2360" priority="89">
      <formula>$H47="Complete"</formula>
    </cfRule>
  </conditionalFormatting>
  <conditionalFormatting sqref="C47">
    <cfRule type="expression" dxfId="2359" priority="87">
      <formula>$H47="Complete"</formula>
    </cfRule>
  </conditionalFormatting>
  <conditionalFormatting sqref="D47">
    <cfRule type="expression" dxfId="2358" priority="84">
      <formula>$H47="Complete"</formula>
    </cfRule>
  </conditionalFormatting>
  <conditionalFormatting sqref="D47">
    <cfRule type="expression" dxfId="2357" priority="86">
      <formula>$H47="Complete"</formula>
    </cfRule>
  </conditionalFormatting>
  <conditionalFormatting sqref="D47">
    <cfRule type="expression" dxfId="2356" priority="85">
      <formula>$H47="Complete"</formula>
    </cfRule>
  </conditionalFormatting>
  <conditionalFormatting sqref="I47">
    <cfRule type="expression" dxfId="2355" priority="83">
      <formula>$H47="Complete"</formula>
    </cfRule>
  </conditionalFormatting>
  <conditionalFormatting sqref="A49">
    <cfRule type="expression" dxfId="2354" priority="80">
      <formula>$H49="Complete"</formula>
    </cfRule>
  </conditionalFormatting>
  <conditionalFormatting sqref="D49">
    <cfRule type="expression" dxfId="2353" priority="79">
      <formula>$H49="Complete"</formula>
    </cfRule>
  </conditionalFormatting>
  <conditionalFormatting sqref="C49">
    <cfRule type="expression" dxfId="2352" priority="77">
      <formula>$H49="Complete"</formula>
    </cfRule>
  </conditionalFormatting>
  <conditionalFormatting sqref="C49">
    <cfRule type="expression" dxfId="2351" priority="76">
      <formula>$H49="Complete"</formula>
    </cfRule>
  </conditionalFormatting>
  <conditionalFormatting sqref="I49">
    <cfRule type="expression" dxfId="2350" priority="75">
      <formula>$H49="Complete"</formula>
    </cfRule>
  </conditionalFormatting>
  <conditionalFormatting sqref="D37">
    <cfRule type="expression" dxfId="2349" priority="60">
      <formula>$H37="Complete"</formula>
    </cfRule>
  </conditionalFormatting>
  <conditionalFormatting sqref="B37">
    <cfRule type="expression" dxfId="2348" priority="59">
      <formula>$H37="Complete"</formula>
    </cfRule>
  </conditionalFormatting>
  <conditionalFormatting sqref="C37">
    <cfRule type="expression" dxfId="2347" priority="58">
      <formula>$H37="Complete"</formula>
    </cfRule>
  </conditionalFormatting>
  <conditionalFormatting sqref="C37">
    <cfRule type="expression" dxfId="2346" priority="57">
      <formula>$H37="Complete"</formula>
    </cfRule>
  </conditionalFormatting>
  <conditionalFormatting sqref="A37">
    <cfRule type="expression" dxfId="2345" priority="61">
      <formula>$H37="Complete"</formula>
    </cfRule>
  </conditionalFormatting>
  <conditionalFormatting sqref="I37">
    <cfRule type="expression" dxfId="2344" priority="56">
      <formula>$H37="Complete"</formula>
    </cfRule>
  </conditionalFormatting>
  <conditionalFormatting sqref="A40">
    <cfRule type="expression" dxfId="2343" priority="51">
      <formula>$H40="Complete"</formula>
    </cfRule>
  </conditionalFormatting>
  <conditionalFormatting sqref="B40:C40 I40">
    <cfRule type="expression" dxfId="2342" priority="50">
      <formula>$H40="Complete"</formula>
    </cfRule>
  </conditionalFormatting>
  <conditionalFormatting sqref="I6:I31">
    <cfRule type="cellIs" dxfId="2341" priority="48" operator="equal">
      <formula>"Signed Off"</formula>
    </cfRule>
    <cfRule type="cellIs" dxfId="2340" priority="49" operator="equal">
      <formula>"Needs Trained"</formula>
    </cfRule>
  </conditionalFormatting>
  <conditionalFormatting sqref="A33">
    <cfRule type="expression" dxfId="2339" priority="45">
      <formula>$H33="Complete"</formula>
    </cfRule>
  </conditionalFormatting>
  <conditionalFormatting sqref="D33">
    <cfRule type="expression" dxfId="2338" priority="44">
      <formula>$H33="Complete"</formula>
    </cfRule>
  </conditionalFormatting>
  <conditionalFormatting sqref="B33">
    <cfRule type="expression" dxfId="2337" priority="43">
      <formula>$H33="Complete"</formula>
    </cfRule>
  </conditionalFormatting>
  <conditionalFormatting sqref="C33">
    <cfRule type="expression" dxfId="2336" priority="42">
      <formula>$H33="Complete"</formula>
    </cfRule>
  </conditionalFormatting>
  <conditionalFormatting sqref="C33">
    <cfRule type="expression" dxfId="2335" priority="41">
      <formula>$H33="Complete"</formula>
    </cfRule>
  </conditionalFormatting>
  <conditionalFormatting sqref="A34">
    <cfRule type="expression" dxfId="2334" priority="40">
      <formula>$H34="Complete"</formula>
    </cfRule>
  </conditionalFormatting>
  <conditionalFormatting sqref="A34">
    <cfRule type="expression" dxfId="2333" priority="39">
      <formula>$H34="Complete"</formula>
    </cfRule>
  </conditionalFormatting>
  <conditionalFormatting sqref="D34">
    <cfRule type="expression" dxfId="2332" priority="38">
      <formula>$H34="Complete"</formula>
    </cfRule>
  </conditionalFormatting>
  <conditionalFormatting sqref="C34">
    <cfRule type="expression" dxfId="2331" priority="37">
      <formula>$H34="Complete"</formula>
    </cfRule>
  </conditionalFormatting>
  <conditionalFormatting sqref="C34">
    <cfRule type="expression" dxfId="2330" priority="36">
      <formula>$H34="Complete"</formula>
    </cfRule>
  </conditionalFormatting>
  <conditionalFormatting sqref="B34">
    <cfRule type="expression" dxfId="2329" priority="35">
      <formula>$H34="Complete"</formula>
    </cfRule>
  </conditionalFormatting>
  <conditionalFormatting sqref="A35">
    <cfRule type="expression" dxfId="2328" priority="34">
      <formula>$H35="Complete"</formula>
    </cfRule>
  </conditionalFormatting>
  <conditionalFormatting sqref="B35">
    <cfRule type="expression" dxfId="2327" priority="32">
      <formula>$H35="Complete"</formula>
    </cfRule>
  </conditionalFormatting>
  <conditionalFormatting sqref="C35">
    <cfRule type="expression" dxfId="2326" priority="31">
      <formula>$H35="Complete"</formula>
    </cfRule>
  </conditionalFormatting>
  <conditionalFormatting sqref="C35">
    <cfRule type="expression" dxfId="2325" priority="30">
      <formula>$H35="Complete"</formula>
    </cfRule>
  </conditionalFormatting>
  <conditionalFormatting sqref="I33">
    <cfRule type="expression" dxfId="2324" priority="29">
      <formula>$H33="Complete"</formula>
    </cfRule>
  </conditionalFormatting>
  <conditionalFormatting sqref="I34">
    <cfRule type="expression" dxfId="2323" priority="28">
      <formula>$H34="Complete"</formula>
    </cfRule>
  </conditionalFormatting>
  <conditionalFormatting sqref="I35">
    <cfRule type="expression" dxfId="2322" priority="27">
      <formula>$H35="Complete"</formula>
    </cfRule>
  </conditionalFormatting>
  <conditionalFormatting sqref="D35">
    <cfRule type="expression" dxfId="2321" priority="26">
      <formula>$H35="Complete"</formula>
    </cfRule>
  </conditionalFormatting>
  <conditionalFormatting sqref="D36">
    <cfRule type="expression" dxfId="2320" priority="25">
      <formula>$H36="Complete"</formula>
    </cfRule>
  </conditionalFormatting>
  <conditionalFormatting sqref="B36">
    <cfRule type="expression" dxfId="2319" priority="24">
      <formula>$H36="Complete"</formula>
    </cfRule>
  </conditionalFormatting>
  <conditionalFormatting sqref="A36">
    <cfRule type="expression" dxfId="2318" priority="23">
      <formula>$H36="Complete"</formula>
    </cfRule>
  </conditionalFormatting>
  <conditionalFormatting sqref="A36">
    <cfRule type="expression" dxfId="2317" priority="22">
      <formula>$H36="Complete"</formula>
    </cfRule>
  </conditionalFormatting>
  <conditionalFormatting sqref="C36">
    <cfRule type="expression" dxfId="2316" priority="21">
      <formula>$H36="Complete"</formula>
    </cfRule>
  </conditionalFormatting>
  <conditionalFormatting sqref="H38">
    <cfRule type="expression" dxfId="2315" priority="20">
      <formula>$H38="Complete"</formula>
    </cfRule>
  </conditionalFormatting>
  <conditionalFormatting sqref="A38:B38">
    <cfRule type="expression" dxfId="2314" priority="19">
      <formula>$H38="Complete"</formula>
    </cfRule>
  </conditionalFormatting>
  <conditionalFormatting sqref="D38">
    <cfRule type="expression" dxfId="2313" priority="18">
      <formula>$H38="Complete"</formula>
    </cfRule>
  </conditionalFormatting>
  <conditionalFormatting sqref="C38">
    <cfRule type="expression" dxfId="2312" priority="17">
      <formula>$H38="Complete"</formula>
    </cfRule>
  </conditionalFormatting>
  <conditionalFormatting sqref="I38">
    <cfRule type="expression" dxfId="2311" priority="16">
      <formula>$H38="Complete"</formula>
    </cfRule>
  </conditionalFormatting>
  <conditionalFormatting sqref="I39">
    <cfRule type="expression" dxfId="2310" priority="15">
      <formula>$H39="Complete"</formula>
    </cfRule>
  </conditionalFormatting>
  <conditionalFormatting sqref="D39">
    <cfRule type="expression" dxfId="2309" priority="14">
      <formula>$H39="Complete"</formula>
    </cfRule>
  </conditionalFormatting>
  <conditionalFormatting sqref="A39 C39">
    <cfRule type="expression" dxfId="2308" priority="13">
      <formula>$H39="Complete"</formula>
    </cfRule>
  </conditionalFormatting>
  <conditionalFormatting sqref="B39">
    <cfRule type="expression" dxfId="2307" priority="12">
      <formula>$H39="Complete"</formula>
    </cfRule>
  </conditionalFormatting>
  <conditionalFormatting sqref="H39">
    <cfRule type="expression" dxfId="2306" priority="11">
      <formula>$H39="Complete"</formula>
    </cfRule>
  </conditionalFormatting>
  <conditionalFormatting sqref="D40">
    <cfRule type="expression" dxfId="2305" priority="10">
      <formula>$H40="Complete"</formula>
    </cfRule>
  </conditionalFormatting>
  <conditionalFormatting sqref="B46">
    <cfRule type="expression" dxfId="2304" priority="8">
      <formula>$H46="Complete"</formula>
    </cfRule>
  </conditionalFormatting>
  <conditionalFormatting sqref="B47">
    <cfRule type="expression" dxfId="2303" priority="7">
      <formula>$H47="Complete"</formula>
    </cfRule>
  </conditionalFormatting>
  <conditionalFormatting sqref="A48">
    <cfRule type="expression" dxfId="2302" priority="6">
      <formula>$H48="Complete"</formula>
    </cfRule>
  </conditionalFormatting>
  <conditionalFormatting sqref="B48:D48 H48:I48">
    <cfRule type="expression" dxfId="2301" priority="5">
      <formula>$H48="Complete"</formula>
    </cfRule>
  </conditionalFormatting>
  <conditionalFormatting sqref="I5">
    <cfRule type="cellIs" dxfId="2300" priority="3" operator="equal">
      <formula>"Signed Off"</formula>
    </cfRule>
    <cfRule type="cellIs" dxfId="2299" priority="4" operator="equal">
      <formula>"Needs Trained"</formula>
    </cfRule>
  </conditionalFormatting>
  <conditionalFormatting sqref="B49">
    <cfRule type="expression" dxfId="2298" priority="1">
      <formula>$H49="Complete"</formula>
    </cfRule>
  </conditionalFormatting>
  <dataValidations count="3">
    <dataValidation type="list" allowBlank="1" showInputMessage="1" showErrorMessage="1" sqref="F34:G37 E5:F12 E33:G33 E40:G40 E34:E39 E14:F31 E41 E45:G55" xr:uid="{23E4DA26-FC3A-492F-92BB-44BD3D8D4BEB}">
      <formula1>Drivers1</formula1>
    </dataValidation>
    <dataValidation type="list" allowBlank="1" showInputMessage="1" showErrorMessage="1" sqref="F39:G40" xr:uid="{42B74227-74D5-4CF9-8524-106664CFD886}">
      <formula1>Drivers3</formula1>
    </dataValidation>
    <dataValidation type="list" allowBlank="1" showInputMessage="1" showErrorMessage="1" sqref="B48:B55" xr:uid="{ED42EEF5-889E-4D70-B7F2-45BAC0A3FF06}">
      <formula1>$B$2:$B$582</formula1>
    </dataValidation>
  </dataValidations>
  <printOptions horizontalCentered="1"/>
  <pageMargins left="0.5" right="0.5" top="0.25" bottom="0.25" header="0.3" footer="0.3"/>
  <pageSetup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1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6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6</xdr:row>
                    <xdr:rowOff>9525</xdr:rowOff>
                  </from>
                  <to>
                    <xdr:col>12</xdr:col>
                    <xdr:colOff>561975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877C0C-1D55-473E-8FA0-E2591767B18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6AE5776-E379-4DD2-882C-AEE24A88934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4E4CED3-A985-4AF9-9A69-00DDA1845877}">
          <x14:formula1>
            <xm:f>ProjectList!$B$2:$B$605</xm:f>
          </x14:formula1>
          <xm:sqref>B33:B47</xm:sqref>
        </x14:dataValidation>
        <x14:dataValidation type="list" allowBlank="1" showInputMessage="1" showErrorMessage="1" xr:uid="{1B2E58E7-7D7F-4C23-9D57-06C32139AD8D}">
          <x14:formula1>
            <xm:f>ProjectList!$B$611:$B$633</xm:f>
          </x14:formula1>
          <xm:sqref>H2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X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3" max="13" width="7.28515625" customWidth="1"/>
    <col min="16" max="16" width="9.28515625" customWidth="1"/>
    <col min="17" max="17" width="14.28515625" hidden="1" customWidth="1"/>
    <col min="18" max="24" width="8.85546875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79"/>
      <c r="L1" s="520"/>
      <c r="M1" s="520"/>
      <c r="N1" s="520"/>
      <c r="O1" s="520"/>
      <c r="R1" s="420">
        <f>COUNTIF(I5:I31,"Needs Trained")</f>
        <v>2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3'!$B$2+1</f>
        <v>44271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1351</v>
      </c>
      <c r="I2" s="175" t="str">
        <f>_xlfn.XLOOKUP(H2,Table2[Coordinator],Table2[Email],,0)</f>
        <v>robert.price@navistar.com</v>
      </c>
      <c r="J2" s="176"/>
      <c r="K2" s="176"/>
      <c r="L2" s="520"/>
      <c r="M2" s="520"/>
      <c r="N2" s="520"/>
      <c r="O2" s="520"/>
      <c r="R2" s="424" t="str">
        <f>IF(R1 &gt; 1,"Yes","")</f>
        <v>Yes</v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6"/>
      <c r="J3" s="507"/>
      <c r="K3" s="380"/>
      <c r="L3" s="520"/>
      <c r="M3" s="520"/>
      <c r="N3" s="520"/>
      <c r="O3" s="520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83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x14ac:dyDescent="0.2">
      <c r="A5" s="179" t="s">
        <v>1383</v>
      </c>
      <c r="B5" s="179" t="s">
        <v>1253</v>
      </c>
      <c r="C5" s="147"/>
      <c r="D5" s="147"/>
      <c r="E5" s="363" t="s">
        <v>225</v>
      </c>
      <c r="F5" s="147"/>
      <c r="G5" s="147"/>
      <c r="H5" s="408"/>
      <c r="I5" s="411" t="str">
        <f>IF(E5="","",_xlfn.XLOOKUP(S5,Table1[IDTrain],Table1[Approved],"Needs Trained",0,1))</f>
        <v>Needs Trained</v>
      </c>
      <c r="J5" s="391" t="s">
        <v>1430</v>
      </c>
      <c r="K5" s="399" t="str">
        <f>IF('Monday 2'!K5="","",'Monday 2'!K5)</f>
        <v>Anthony Carbon</v>
      </c>
      <c r="L5" s="518"/>
      <c r="M5" s="519"/>
      <c r="N5" s="519"/>
      <c r="R5" s="424"/>
      <c r="S5" s="418" t="str">
        <f>IF(E5="","",_xlfn.CONCAT(B5,E5))</f>
        <v>E39 RH, White, Field Test (MN296210)Did Not Run</v>
      </c>
      <c r="T5" s="418" t="str">
        <f>IF(S5="","",I2)</f>
        <v>robert.price@navistar.com</v>
      </c>
      <c r="U5" s="419">
        <f>B2</f>
        <v>44271</v>
      </c>
      <c r="V5" s="418" t="str">
        <f>IF(E5="","",B5)</f>
        <v>E39 RH, White, Field Test (MN296210)</v>
      </c>
      <c r="W5" s="425" t="str">
        <f>IF(E5="","",E5)</f>
        <v>Did Not Run</v>
      </c>
    </row>
    <row r="6" spans="1:23" s="170" customFormat="1" x14ac:dyDescent="0.2">
      <c r="A6" s="179" t="s">
        <v>1261</v>
      </c>
      <c r="B6" s="179" t="s">
        <v>1242</v>
      </c>
      <c r="C6" s="147">
        <v>208427</v>
      </c>
      <c r="D6" s="147">
        <v>91001701</v>
      </c>
      <c r="E6" s="363" t="s">
        <v>1167</v>
      </c>
      <c r="F6" s="147"/>
      <c r="G6" s="147">
        <v>329</v>
      </c>
      <c r="H6" s="408" t="s">
        <v>186</v>
      </c>
      <c r="I6" s="389" t="str">
        <f>IF(E6="","",_xlfn.XLOOKUP(S6,Table1[IDTrain],Table1[Approved],"Needs Trained",0,1))</f>
        <v>Signed off</v>
      </c>
      <c r="J6" s="391" t="s">
        <v>1431</v>
      </c>
      <c r="K6" s="399" t="str">
        <f>IF('Monday 2'!K6="","",'Monday 2'!K6)</f>
        <v>Angela Cook</v>
      </c>
      <c r="L6" s="518"/>
      <c r="M6" s="519"/>
      <c r="N6" s="519"/>
      <c r="R6" s="424"/>
      <c r="S6" s="418" t="str">
        <f t="shared" ref="S6:S31" si="0">IF(E6="","",_xlfn.CONCAT(B6,E6))</f>
        <v>E39 LT, White, Field Test (ML310525)Perry</v>
      </c>
      <c r="T6" s="418" t="str">
        <f>IF(S6="","",I2)</f>
        <v>robert.price@navistar.com</v>
      </c>
      <c r="U6" s="419">
        <f>U5</f>
        <v>44271</v>
      </c>
      <c r="V6" s="418" t="str">
        <f t="shared" ref="V6:V31" si="1">IF(E6="","",B6)</f>
        <v>E39 LT, White, Field Test (ML310525)</v>
      </c>
      <c r="W6" s="425" t="str">
        <f t="shared" ref="W6:W31" si="2">IF(E6="","",E6)</f>
        <v>Perry</v>
      </c>
    </row>
    <row r="7" spans="1:23" s="170" customFormat="1" x14ac:dyDescent="0.2">
      <c r="A7" s="179" t="s">
        <v>1449</v>
      </c>
      <c r="B7" s="179" t="s">
        <v>979</v>
      </c>
      <c r="C7" s="147"/>
      <c r="D7" s="147"/>
      <c r="E7" s="363" t="s">
        <v>225</v>
      </c>
      <c r="F7" s="147"/>
      <c r="G7" s="147"/>
      <c r="H7" s="408" t="s">
        <v>185</v>
      </c>
      <c r="I7" s="389" t="str">
        <f>IF(E7="","",_xlfn.XLOOKUP(S7,Table1[IDTrain],Table1[Approved],"Needs Trained",0,1))</f>
        <v>Signed off</v>
      </c>
      <c r="J7" s="391" t="s">
        <v>1430</v>
      </c>
      <c r="K7" s="399" t="str">
        <f>IF('Monday 2'!K7="","",'Monday 2'!K7)</f>
        <v>Sharon Lula</v>
      </c>
      <c r="L7" s="518"/>
      <c r="M7" s="519"/>
      <c r="N7" s="519"/>
      <c r="R7" s="424"/>
      <c r="S7" s="418" t="str">
        <f t="shared" si="0"/>
        <v>E39 HV, White, Field Test (MN408566)Did Not Run</v>
      </c>
      <c r="T7" s="418" t="str">
        <f>IF(S7="","",I2)</f>
        <v>robert.price@navistar.com</v>
      </c>
      <c r="U7" s="419">
        <f t="shared" ref="U7:U31" si="3">U6</f>
        <v>44271</v>
      </c>
      <c r="V7" s="418" t="str">
        <f t="shared" si="1"/>
        <v>E39 HV, White, Field Test (MN408566)</v>
      </c>
      <c r="W7" s="425" t="str">
        <f t="shared" si="2"/>
        <v>Did Not Run</v>
      </c>
    </row>
    <row r="8" spans="1:23" s="170" customFormat="1" x14ac:dyDescent="0.2">
      <c r="A8" s="179" t="s">
        <v>1382</v>
      </c>
      <c r="B8" s="179" t="s">
        <v>1082</v>
      </c>
      <c r="C8" s="147"/>
      <c r="D8" s="147"/>
      <c r="E8" s="363" t="s">
        <v>225</v>
      </c>
      <c r="F8" s="147"/>
      <c r="G8" s="147"/>
      <c r="H8" s="408" t="s">
        <v>186</v>
      </c>
      <c r="I8" s="389" t="str">
        <f>IF(E8="","",_xlfn.XLOOKUP(S8,Table1[IDTrain],Table1[Approved],"Needs Trained",0,1))</f>
        <v>Signed off</v>
      </c>
      <c r="J8" s="391" t="s">
        <v>1432</v>
      </c>
      <c r="K8" s="399" t="str">
        <f>IF('Monday 2'!K8="","",'Monday 2'!K8)</f>
        <v>Michelle Wolter</v>
      </c>
      <c r="L8" s="518"/>
      <c r="M8" s="519"/>
      <c r="N8" s="519"/>
      <c r="R8" s="424"/>
      <c r="S8" s="418" t="str">
        <f t="shared" si="0"/>
        <v>E39 HV, White, Field Test (ML306105)Did Not Run</v>
      </c>
      <c r="T8" s="418" t="str">
        <f>IF(S8="","",I2)</f>
        <v>robert.price@navistar.com</v>
      </c>
      <c r="U8" s="419">
        <f t="shared" si="3"/>
        <v>44271</v>
      </c>
      <c r="V8" s="418" t="str">
        <f t="shared" si="1"/>
        <v>E39 HV, White, Field Test (ML306105)</v>
      </c>
      <c r="W8" s="425" t="str">
        <f t="shared" si="2"/>
        <v>Did Not Run</v>
      </c>
    </row>
    <row r="9" spans="1:23" s="170" customFormat="1" x14ac:dyDescent="0.2">
      <c r="A9" s="179" t="s">
        <v>1259</v>
      </c>
      <c r="B9" s="179" t="s">
        <v>1237</v>
      </c>
      <c r="C9" s="147">
        <v>208026</v>
      </c>
      <c r="D9" s="147">
        <v>90018801</v>
      </c>
      <c r="E9" s="363" t="s">
        <v>1059</v>
      </c>
      <c r="F9" s="147"/>
      <c r="G9" s="147">
        <v>95</v>
      </c>
      <c r="H9" s="408" t="s">
        <v>186</v>
      </c>
      <c r="I9" s="389" t="str">
        <f>IF(E9="","",_xlfn.XLOOKUP(S9,Table1[IDTrain],Table1[Approved],"Needs Trained",0,1))</f>
        <v>Signed off</v>
      </c>
      <c r="J9" s="391" t="s">
        <v>1430</v>
      </c>
      <c r="K9" s="399" t="str">
        <f>IF('Monday 2'!K9="","",'Monday 2'!K9)</f>
        <v>Kevin London</v>
      </c>
      <c r="L9" s="177"/>
      <c r="M9" s="177"/>
      <c r="N9" s="177"/>
      <c r="R9" s="424"/>
      <c r="S9" s="418" t="str">
        <f t="shared" si="0"/>
        <v>E36 MV, Green, ML652577, Field TestCarbon</v>
      </c>
      <c r="T9" s="418" t="str">
        <f>IF(S9="","",I2)</f>
        <v>robert.price@navistar.com</v>
      </c>
      <c r="U9" s="419">
        <f t="shared" si="3"/>
        <v>44271</v>
      </c>
      <c r="V9" s="418" t="str">
        <f t="shared" si="1"/>
        <v>E36 MV, Green, ML652577, Field Test</v>
      </c>
      <c r="W9" s="425" t="str">
        <f t="shared" si="2"/>
        <v>Carbon</v>
      </c>
    </row>
    <row r="10" spans="1:23" s="170" customFormat="1" x14ac:dyDescent="0.2">
      <c r="A10" s="179" t="s">
        <v>1323</v>
      </c>
      <c r="B10" s="179" t="s">
        <v>1132</v>
      </c>
      <c r="C10" s="147">
        <v>208013</v>
      </c>
      <c r="D10" s="147">
        <v>91000901</v>
      </c>
      <c r="E10" s="363" t="s">
        <v>1165</v>
      </c>
      <c r="F10" s="147"/>
      <c r="G10" s="147">
        <v>94</v>
      </c>
      <c r="H10" s="408" t="s">
        <v>186</v>
      </c>
      <c r="I10" s="389" t="str">
        <f>IF(E10="","",_xlfn.XLOOKUP(S10,Table1[IDTrain],Table1[Approved],"Needs Trained",0,1))</f>
        <v>Signed off</v>
      </c>
      <c r="J10" s="391" t="s">
        <v>1430</v>
      </c>
      <c r="K10" s="399" t="str">
        <f>IF('Monday 2'!K10="","",'Monday 2'!K10)</f>
        <v>Kyle Perry</v>
      </c>
      <c r="L10" s="177"/>
      <c r="M10" s="177"/>
      <c r="N10" s="177"/>
      <c r="R10" s="424"/>
      <c r="S10" s="418" t="str">
        <f t="shared" si="0"/>
        <v>E36 MV, Green/White, ML652524, Field TestLondon</v>
      </c>
      <c r="T10" s="418" t="str">
        <f>IF(S10="","",I2)</f>
        <v>robert.price@navistar.com</v>
      </c>
      <c r="U10" s="419">
        <f t="shared" si="3"/>
        <v>44271</v>
      </c>
      <c r="V10" s="418" t="str">
        <f t="shared" si="1"/>
        <v>E36 MV, Green/White, ML652524, Field Test</v>
      </c>
      <c r="W10" s="425" t="str">
        <f t="shared" si="2"/>
        <v>London</v>
      </c>
    </row>
    <row r="11" spans="1:23" s="170" customFormat="1" x14ac:dyDescent="0.2">
      <c r="A11" s="179" t="s">
        <v>1260</v>
      </c>
      <c r="B11" s="179" t="s">
        <v>1126</v>
      </c>
      <c r="C11" s="147">
        <v>207462</v>
      </c>
      <c r="D11" s="147">
        <v>90016901</v>
      </c>
      <c r="E11" s="363" t="s">
        <v>861</v>
      </c>
      <c r="F11" s="147"/>
      <c r="G11" s="147">
        <v>116</v>
      </c>
      <c r="H11" s="408" t="s">
        <v>186</v>
      </c>
      <c r="I11" s="389" t="str">
        <f>IF(E11="","",_xlfn.XLOOKUP(S11,Table1[IDTrain],Table1[Approved],"Needs Trained",0,1))</f>
        <v>Signed off</v>
      </c>
      <c r="J11" s="391"/>
      <c r="K11" s="399" t="str">
        <f>IF('Monday 2'!K11="","",'Monday 2'!K11)</f>
        <v/>
      </c>
      <c r="L11" s="177"/>
      <c r="M11" s="177"/>
      <c r="N11" s="177"/>
      <c r="R11" s="424"/>
      <c r="S11" s="418" t="str">
        <f t="shared" si="0"/>
        <v>E36 MV, Green, ML652257, Field TestLula</v>
      </c>
      <c r="T11" s="418" t="str">
        <f>IF(S11="","",I2)</f>
        <v>robert.price@navistar.com</v>
      </c>
      <c r="U11" s="419">
        <f t="shared" si="3"/>
        <v>44271</v>
      </c>
      <c r="V11" s="418" t="str">
        <f t="shared" si="1"/>
        <v>E36 MV, Green, ML652257, Field Test</v>
      </c>
      <c r="W11" s="425" t="str">
        <f t="shared" si="2"/>
        <v>Lula</v>
      </c>
    </row>
    <row r="12" spans="1:23" s="170" customFormat="1" ht="13.5" thickBot="1" x14ac:dyDescent="0.25">
      <c r="A12" s="179" t="s">
        <v>298</v>
      </c>
      <c r="B12" s="179" t="s">
        <v>298</v>
      </c>
      <c r="C12" s="147"/>
      <c r="D12" s="147"/>
      <c r="E12" s="147"/>
      <c r="F12" s="147"/>
      <c r="G12" s="147"/>
      <c r="H12" s="180"/>
      <c r="I12" s="389" t="str">
        <f>IF(E12="","",_xlfn.XLOOKUP(S12,Table1[IDTrain],Table1[Approved],"Needs Trained",0,1))</f>
        <v/>
      </c>
      <c r="J12" s="391"/>
      <c r="K12" s="399" t="str">
        <f>IF('Monday 2'!K12="","",'Monday 2'!K12)</f>
        <v/>
      </c>
      <c r="L12" s="409"/>
      <c r="M12" s="409"/>
      <c r="N12" s="409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44271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389"/>
      <c r="J13" s="392"/>
      <c r="K13" s="399" t="str">
        <f>IF('Monday 2'!K13="","",'Monday 2'!K13)</f>
        <v/>
      </c>
      <c r="L13" s="410"/>
      <c r="M13" s="410"/>
      <c r="N13" s="410"/>
      <c r="R13" s="424"/>
      <c r="S13" s="418"/>
      <c r="T13" s="418"/>
      <c r="U13" s="419">
        <f t="shared" si="3"/>
        <v>44271</v>
      </c>
      <c r="V13" s="418"/>
      <c r="W13" s="425"/>
    </row>
    <row r="14" spans="1:23" s="170" customFormat="1" ht="12.75" customHeight="1" x14ac:dyDescent="0.2">
      <c r="A14" s="36">
        <v>1</v>
      </c>
      <c r="B14" s="183" t="s">
        <v>1280</v>
      </c>
      <c r="C14" s="8" t="str">
        <f>IF(B14="","",IF(VLOOKUP($B14,ProjectList!$B$2:$D$593,2)="","",VLOOKUP($B14,ProjectList!$B$2:$D$593,2)))</f>
        <v>Recharge at 15%</v>
      </c>
      <c r="D14" s="28" t="str">
        <f>IF(B14="","",IF(VLOOKUP($B14,ProjectList!$B$2:$D$593,3)="","",VLOOKUP($B14,ProjectList!$B$2:$D$593,3)))</f>
        <v>Run 1-2 hrs max, do not run below 25 deg F</v>
      </c>
      <c r="E14" s="363" t="s">
        <v>225</v>
      </c>
      <c r="F14" s="147"/>
      <c r="G14" s="147"/>
      <c r="H14" s="408" t="s">
        <v>186</v>
      </c>
      <c r="I14" s="389" t="str">
        <f>IF(E14="","",_xlfn.XLOOKUP(S14,Table1[IDTrain],Table1[Approved],"Needs Trained",0,1))</f>
        <v>Needs Trained</v>
      </c>
      <c r="J14" s="391"/>
      <c r="K14" s="399" t="str">
        <f>IF('Monday 2'!K14="","",'Monday 2'!K14)</f>
        <v/>
      </c>
      <c r="L14" s="409"/>
      <c r="M14" s="409"/>
      <c r="N14" s="409"/>
      <c r="R14" s="424"/>
      <c r="S14" s="418" t="str">
        <f t="shared" si="0"/>
        <v>Rivian Ford F150 - VIN: LFC41078Did Not Run</v>
      </c>
      <c r="T14" s="418" t="str">
        <f>IF(S14="","",I2)</f>
        <v>robert.price@navistar.com</v>
      </c>
      <c r="U14" s="419">
        <f t="shared" si="3"/>
        <v>44271</v>
      </c>
      <c r="V14" s="418" t="str">
        <f t="shared" si="1"/>
        <v>Rivian Ford F150 - VIN: LFC41078</v>
      </c>
      <c r="W14" s="425" t="str">
        <f t="shared" si="2"/>
        <v>Did Not Run</v>
      </c>
    </row>
    <row r="15" spans="1:23" s="170" customFormat="1" ht="12.75" customHeight="1" x14ac:dyDescent="0.2">
      <c r="A15" s="36" t="s">
        <v>273</v>
      </c>
      <c r="B15" s="183" t="s">
        <v>1282</v>
      </c>
      <c r="C15" s="8" t="str">
        <f>IF(B15="","",IF(VLOOKUP($B15,ProjectList!$B$2:$D$593,2)="","",VLOOKUP($B15,ProjectList!$B$2:$D$593,2)))</f>
        <v xml:space="preserve">500 Mile break in on oval </v>
      </c>
      <c r="D15" s="28" t="str">
        <f>IF(B15="","",IF(VLOOKUP($B15,ProjectList!$B$2:$D$593,3)="","",VLOOKUP($B15,ProjectList!$B$2:$D$593,3)))</f>
        <v>High Priority truck leave 3/19, Stop ODO</v>
      </c>
      <c r="E15" s="363" t="s">
        <v>334</v>
      </c>
      <c r="F15" s="147"/>
      <c r="G15" s="147">
        <v>254</v>
      </c>
      <c r="H15" s="408"/>
      <c r="I15" s="389" t="str">
        <f>IF(E15="","",_xlfn.XLOOKUP(S15,Table1[IDTrain],Table1[Approved],"Needs Trained",0,1))</f>
        <v>Signed off</v>
      </c>
      <c r="J15" s="391"/>
      <c r="K15" s="399" t="str">
        <f>IF('Monday 2'!K16="","",'Monday 2'!K16)</f>
        <v/>
      </c>
      <c r="L15" s="177"/>
      <c r="M15" s="177"/>
      <c r="N15" s="177"/>
      <c r="R15" s="424"/>
      <c r="S15" s="418" t="str">
        <f t="shared" si="0"/>
        <v>Morgan Olson NLVD TruckLord</v>
      </c>
      <c r="T15" s="418" t="str">
        <f>IF(S15="","",I2)</f>
        <v>robert.price@navistar.com</v>
      </c>
      <c r="U15" s="419">
        <f t="shared" si="3"/>
        <v>44271</v>
      </c>
      <c r="V15" s="418" t="str">
        <f t="shared" si="1"/>
        <v>Morgan Olson NLVD Truck</v>
      </c>
      <c r="W15" s="425" t="str">
        <f t="shared" si="2"/>
        <v>Lord</v>
      </c>
    </row>
    <row r="16" spans="1:23" s="170" customFormat="1" ht="12.75" customHeight="1" x14ac:dyDescent="0.2">
      <c r="A16" s="36"/>
      <c r="B16" s="183" t="s">
        <v>298</v>
      </c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9" t="str">
        <f>IF(E16="","",_xlfn.XLOOKUP(S16,Table1[IDTrain],Table1[Approved],"Needs Trained",0,1))</f>
        <v/>
      </c>
      <c r="J16" s="391"/>
      <c r="K16" s="399" t="e">
        <f>IF('Monday 2'!#REF!="","",'Monday 2'!#REF!)</f>
        <v>#REF!</v>
      </c>
      <c r="L16" s="177"/>
      <c r="M16" s="177"/>
      <c r="N16" s="177" t="s">
        <v>71</v>
      </c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44271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36"/>
      <c r="B17" s="183" t="s">
        <v>298</v>
      </c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9" t="str">
        <f>IF(E17="","",_xlfn.XLOOKUP(S17,Table1[IDTrain],Table1[Approved],"Needs Trained",0,1))</f>
        <v/>
      </c>
      <c r="J17" s="391"/>
      <c r="K17" s="399" t="str">
        <f>IF('Monday 2'!K17="","",'Monday 2'!K17)</f>
        <v/>
      </c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44271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36"/>
      <c r="B18" s="183" t="s">
        <v>298</v>
      </c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9" t="str">
        <f>IF(E18="","",_xlfn.XLOOKUP(S18,Table1[IDTrain],Table1[Approved],"Needs Trained",0,1))</f>
        <v/>
      </c>
      <c r="J18" s="391"/>
      <c r="K18" s="399" t="str">
        <f>IF('Monday 2'!K18="","",'Monday 2'!K18)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44271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36"/>
      <c r="B19" s="183" t="s">
        <v>298</v>
      </c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9" t="str">
        <f>IF(E19="","",_xlfn.XLOOKUP(S19,Table1[IDTrain],Table1[Approved],"Needs Trained",0,1))</f>
        <v/>
      </c>
      <c r="J19" s="391"/>
      <c r="K19" s="399" t="str">
        <f>IF('Monday 2'!K19="","",'Monday 2'!K19)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44271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36"/>
      <c r="B20" s="183" t="s">
        <v>298</v>
      </c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9" t="str">
        <f>IF(E20="","",_xlfn.XLOOKUP(S20,Table1[IDTrain],Table1[Approved],"Needs Trained",0,1))</f>
        <v/>
      </c>
      <c r="J20" s="391"/>
      <c r="K20" s="399" t="str">
        <f>IF('Monday 2'!K20="","",'Monday 2'!K20)</f>
        <v/>
      </c>
      <c r="L20" s="177"/>
      <c r="M20" s="177"/>
      <c r="N20" s="177" t="s">
        <v>71</v>
      </c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44271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36"/>
      <c r="B21" s="183" t="s">
        <v>298</v>
      </c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9" t="str">
        <f>IF(E21="","",_xlfn.XLOOKUP(S21,Table1[IDTrain],Table1[Approved],"Needs Trained",0,1))</f>
        <v/>
      </c>
      <c r="J21" s="391"/>
      <c r="K21" s="399" t="str">
        <f>IF('Monday 2'!K21="","",'Monday 2'!K21)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44271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36"/>
      <c r="B22" s="183" t="s">
        <v>298</v>
      </c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9" t="str">
        <f>IF(E22="","",_xlfn.XLOOKUP(S22,Table1[IDTrain],Table1[Approved],"Needs Trained",0,1))</f>
        <v/>
      </c>
      <c r="J22" s="391"/>
      <c r="K22" s="399" t="str">
        <f>IF('Monday 2'!K22="","",'Monday 2'!K22)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44271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36"/>
      <c r="B23" s="183" t="s">
        <v>298</v>
      </c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9" t="str">
        <f>IF(E23="","",_xlfn.XLOOKUP(S23,Table1[IDTrain],Table1[Approved],"Needs Trained",0,1))</f>
        <v/>
      </c>
      <c r="J23" s="391"/>
      <c r="K23" s="399" t="str">
        <f>IF('Monday 2'!K23="","",'Monday 2'!K23)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44271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36"/>
      <c r="B24" s="183" t="s">
        <v>298</v>
      </c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9" t="str">
        <f>IF(E24="","",_xlfn.XLOOKUP(S24,Table1[IDTrain],Table1[Approved],"Needs Trained",0,1))</f>
        <v/>
      </c>
      <c r="J24" s="391"/>
      <c r="K24" s="399" t="str">
        <f>IF('Monday 2'!K24="","",'Monday 2'!K24)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44271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36"/>
      <c r="B25" s="183" t="s">
        <v>298</v>
      </c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9" t="str">
        <f>IF(E25="","",_xlfn.XLOOKUP(S25,Table1[IDTrain],Table1[Approved],"Needs Trained",0,1))</f>
        <v/>
      </c>
      <c r="J25" s="391"/>
      <c r="K25" s="399" t="str">
        <f>IF('Monday 2'!K25="","",'Monday 2'!K25)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44271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36"/>
      <c r="B26" s="183" t="s">
        <v>298</v>
      </c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9" t="str">
        <f>IF(E26="","",_xlfn.XLOOKUP(S26,Table1[IDTrain],Table1[Approved],"Needs Trained",0,1))</f>
        <v/>
      </c>
      <c r="J26" s="391"/>
      <c r="K26" s="399" t="str">
        <f>IF('Monday 2'!K26="","",'Monday 2'!K26)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44271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43"/>
      <c r="B27" s="184" t="s">
        <v>298</v>
      </c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86"/>
      <c r="F27" s="186"/>
      <c r="G27" s="147"/>
      <c r="H27" s="180"/>
      <c r="I27" s="389" t="str">
        <f>IF(E27="","",_xlfn.XLOOKUP(S27,Table1[IDTrain],Table1[Approved],"Needs Trained",0,1))</f>
        <v/>
      </c>
      <c r="J27" s="393"/>
      <c r="K27" s="399" t="str">
        <f>IF('Monday 2'!K27="","",'Monday 2'!K27)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44271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36"/>
      <c r="B28" s="183" t="s">
        <v>298</v>
      </c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9" t="str">
        <f>IF(E28="","",_xlfn.XLOOKUP(S28,Table1[IDTrain],Table1[Approved],"Needs Trained",0,1))</f>
        <v/>
      </c>
      <c r="J28" s="391"/>
      <c r="K28" s="399" t="str">
        <f>IF('Monday 2'!K28="","",'Monday 2'!K28)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44271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43"/>
      <c r="B29" s="184" t="s">
        <v>298</v>
      </c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86"/>
      <c r="F29" s="186"/>
      <c r="G29" s="147"/>
      <c r="H29" s="180"/>
      <c r="I29" s="389" t="str">
        <f>IF(E29="","",_xlfn.XLOOKUP(S29,Table1[IDTrain],Table1[Approved],"Needs Trained",0,1))</f>
        <v/>
      </c>
      <c r="J29" s="393" t="s">
        <v>1430</v>
      </c>
      <c r="K29" s="399" t="str">
        <f>IF('Monday 2'!K29="","",'Monday 2'!K29)</f>
        <v>Price R.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44271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36"/>
      <c r="B30" s="183" t="s">
        <v>298</v>
      </c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9" t="str">
        <f>IF(E30="","",_xlfn.XLOOKUP(S30,Table1[IDTrain],Table1[Approved],"Needs Trained",0,1))</f>
        <v/>
      </c>
      <c r="J30" s="391" t="s">
        <v>1430</v>
      </c>
      <c r="K30" s="399" t="str">
        <f>IF('Monday 2'!K30="","",'Monday 2'!K30)</f>
        <v>Moberg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44271</v>
      </c>
      <c r="V30" s="418" t="str">
        <f t="shared" si="1"/>
        <v/>
      </c>
      <c r="W30" s="425" t="str">
        <f t="shared" si="2"/>
        <v/>
      </c>
    </row>
    <row r="31" spans="1:23" s="170" customFormat="1" ht="13.5" thickBot="1" x14ac:dyDescent="0.25">
      <c r="A31" s="43"/>
      <c r="B31" s="184" t="s">
        <v>298</v>
      </c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186"/>
      <c r="F31" s="186"/>
      <c r="G31" s="147"/>
      <c r="H31" s="180"/>
      <c r="I31" s="398" t="str">
        <f>IF(E31="","",_xlfn.XLOOKUP(S31,Table1[IDTrain],Table1[Approved],"Needs Trained",0,1))</f>
        <v/>
      </c>
      <c r="J31" s="393" t="s">
        <v>1430</v>
      </c>
      <c r="K31" s="400" t="str">
        <f>IF('Monday 2'!K31="","",'Monday 2'!K31)</f>
        <v>Lord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44271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 t="s">
        <v>1318</v>
      </c>
      <c r="B33" s="179" t="s">
        <v>487</v>
      </c>
      <c r="C33" s="149">
        <v>91003601</v>
      </c>
      <c r="D33" s="149" t="s">
        <v>1388</v>
      </c>
      <c r="E33" s="363" t="s">
        <v>56</v>
      </c>
      <c r="F33" s="147" t="s">
        <v>118</v>
      </c>
      <c r="G33" s="147"/>
      <c r="H33" s="438" t="s">
        <v>321</v>
      </c>
      <c r="I33" s="502" t="s">
        <v>1389</v>
      </c>
      <c r="J33" s="503"/>
      <c r="K33" s="382"/>
      <c r="L33" s="177"/>
      <c r="M33" s="177"/>
      <c r="N33" s="177"/>
    </row>
    <row r="34" spans="1:14" s="170" customFormat="1" x14ac:dyDescent="0.2">
      <c r="A34" s="274" t="s">
        <v>1285</v>
      </c>
      <c r="B34" s="183" t="s">
        <v>1280</v>
      </c>
      <c r="C34" s="7">
        <v>21002901</v>
      </c>
      <c r="D34" s="7" t="s">
        <v>1452</v>
      </c>
      <c r="E34" s="439" t="s">
        <v>225</v>
      </c>
      <c r="F34" s="147"/>
      <c r="G34" s="147"/>
      <c r="H34" s="438" t="s">
        <v>323</v>
      </c>
      <c r="I34" s="502" t="s">
        <v>1299</v>
      </c>
      <c r="J34" s="503"/>
      <c r="K34" s="382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47"/>
      <c r="F35" s="147"/>
      <c r="G35" s="147"/>
      <c r="H35" s="150" t="s">
        <v>98</v>
      </c>
      <c r="I35" s="510"/>
      <c r="J35" s="511"/>
      <c r="K35" s="382"/>
      <c r="L35" s="177"/>
      <c r="M35" s="177"/>
      <c r="N35" s="177"/>
    </row>
    <row r="36" spans="1:14" s="170" customFormat="1" x14ac:dyDescent="0.2">
      <c r="A36" s="278" t="s">
        <v>1456</v>
      </c>
      <c r="B36" s="179" t="s">
        <v>1222</v>
      </c>
      <c r="C36" s="149">
        <v>91001101</v>
      </c>
      <c r="D36" s="149" t="s">
        <v>1465</v>
      </c>
      <c r="E36" s="439" t="s">
        <v>118</v>
      </c>
      <c r="F36" s="147"/>
      <c r="G36" s="147"/>
      <c r="H36" s="438" t="s">
        <v>320</v>
      </c>
      <c r="I36" s="510" t="s">
        <v>1466</v>
      </c>
      <c r="J36" s="511"/>
      <c r="K36" s="382"/>
      <c r="L36" s="177"/>
      <c r="M36" s="177"/>
      <c r="N36" s="177"/>
    </row>
    <row r="37" spans="1:14" s="170" customFormat="1" x14ac:dyDescent="0.2">
      <c r="A37" s="278"/>
      <c r="B37" s="179"/>
      <c r="C37" s="148"/>
      <c r="D37" s="149"/>
      <c r="E37" s="151"/>
      <c r="F37" s="151"/>
      <c r="G37" s="151"/>
      <c r="H37" s="150" t="s">
        <v>98</v>
      </c>
      <c r="I37" s="510"/>
      <c r="J37" s="511"/>
      <c r="K37" s="382"/>
      <c r="L37" s="177"/>
      <c r="M37" s="177"/>
      <c r="N37" s="177"/>
    </row>
    <row r="38" spans="1:14" s="170" customFormat="1" x14ac:dyDescent="0.2">
      <c r="A38" s="278"/>
      <c r="B38" s="179"/>
      <c r="C38" s="149"/>
      <c r="D38" s="149"/>
      <c r="E38" s="147"/>
      <c r="F38" s="147"/>
      <c r="G38" s="147"/>
      <c r="H38" s="150" t="s">
        <v>98</v>
      </c>
      <c r="I38" s="510"/>
      <c r="J38" s="511"/>
      <c r="K38" s="382"/>
      <c r="L38" s="177"/>
      <c r="M38" s="177"/>
      <c r="N38" s="177"/>
    </row>
    <row r="39" spans="1:14" s="170" customFormat="1" x14ac:dyDescent="0.2">
      <c r="A39" s="278"/>
      <c r="B39" s="179"/>
      <c r="C39" s="149"/>
      <c r="D39" s="149"/>
      <c r="E39" s="151"/>
      <c r="F39" s="151"/>
      <c r="G39" s="151"/>
      <c r="H39" s="150" t="s">
        <v>98</v>
      </c>
      <c r="I39" s="510"/>
      <c r="J39" s="511"/>
      <c r="K39" s="382"/>
      <c r="L39" s="177"/>
      <c r="M39" s="177"/>
      <c r="N39" s="177"/>
    </row>
    <row r="40" spans="1:14" s="170" customForma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10"/>
      <c r="J40" s="511"/>
      <c r="K40" s="382"/>
      <c r="L40" s="177"/>
      <c r="M40" s="177"/>
      <c r="N40" s="177"/>
    </row>
    <row r="41" spans="1:14" s="170" customFormat="1" x14ac:dyDescent="0.2">
      <c r="A41" s="278"/>
      <c r="B41" s="179"/>
      <c r="C41" s="149"/>
      <c r="D41" s="149"/>
      <c r="E41" s="147"/>
      <c r="F41" s="147"/>
      <c r="G41" s="147"/>
      <c r="H41" s="150" t="s">
        <v>98</v>
      </c>
      <c r="I41" s="510"/>
      <c r="J41" s="511"/>
      <c r="K41" s="382"/>
      <c r="L41" s="177"/>
      <c r="M41" s="177"/>
      <c r="N41" s="177"/>
    </row>
    <row r="42" spans="1:14" s="170" customFormat="1" x14ac:dyDescent="0.2">
      <c r="A42" s="278"/>
      <c r="B42" s="179"/>
      <c r="C42" s="149"/>
      <c r="D42" s="149"/>
      <c r="E42" s="151"/>
      <c r="F42" s="151"/>
      <c r="G42" s="151"/>
      <c r="H42" s="150" t="s">
        <v>98</v>
      </c>
      <c r="I42" s="510"/>
      <c r="J42" s="511"/>
      <c r="K42" s="382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51"/>
      <c r="F43" s="151"/>
      <c r="G43" s="151"/>
      <c r="H43" s="150" t="s">
        <v>98</v>
      </c>
      <c r="I43" s="510"/>
      <c r="J43" s="511"/>
      <c r="K43" s="382"/>
      <c r="L43" s="177"/>
      <c r="M43" s="177"/>
      <c r="N43" s="177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10"/>
      <c r="J44" s="511"/>
      <c r="K44" s="382"/>
    </row>
    <row r="45" spans="1:14" s="170" customForma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10"/>
      <c r="J45" s="511"/>
      <c r="K45" s="382"/>
    </row>
    <row r="46" spans="1:14" s="170" customFormat="1" x14ac:dyDescent="0.2">
      <c r="A46" s="278"/>
      <c r="B46" s="179"/>
      <c r="C46" s="148"/>
      <c r="D46" s="149"/>
      <c r="E46" s="147"/>
      <c r="F46" s="147"/>
      <c r="G46" s="147"/>
      <c r="H46" s="150" t="s">
        <v>98</v>
      </c>
      <c r="I46" s="510"/>
      <c r="J46" s="511"/>
      <c r="K46" s="382"/>
    </row>
    <row r="47" spans="1:14" s="170" customFormat="1" x14ac:dyDescent="0.2">
      <c r="A47" s="278"/>
      <c r="B47" s="179"/>
      <c r="C47" s="148"/>
      <c r="D47" s="149"/>
      <c r="E47" s="147"/>
      <c r="F47" s="147"/>
      <c r="G47" s="147"/>
      <c r="H47" s="150" t="s">
        <v>98</v>
      </c>
      <c r="I47" s="512"/>
      <c r="J47" s="513"/>
      <c r="K47" s="382"/>
    </row>
    <row r="48" spans="1:14" s="170" customFormat="1" x14ac:dyDescent="0.2">
      <c r="A48" s="278"/>
      <c r="B48" s="179"/>
      <c r="C48" s="149"/>
      <c r="D48" s="149"/>
      <c r="E48" s="147"/>
      <c r="F48" s="147"/>
      <c r="G48" s="147"/>
      <c r="H48" s="150" t="s">
        <v>98</v>
      </c>
      <c r="I48" s="512"/>
      <c r="J48" s="513"/>
      <c r="K48" s="382"/>
    </row>
    <row r="49" spans="1:11" s="170" customFormat="1" x14ac:dyDescent="0.2">
      <c r="A49" s="278"/>
      <c r="B49" s="179"/>
      <c r="C49" s="149"/>
      <c r="D49" s="149"/>
      <c r="E49" s="147"/>
      <c r="F49" s="147"/>
      <c r="G49" s="147"/>
      <c r="H49" s="150" t="s">
        <v>98</v>
      </c>
      <c r="I49" s="512"/>
      <c r="J49" s="513"/>
      <c r="K49" s="382"/>
    </row>
    <row r="50" spans="1:11" s="170" customFormat="1" x14ac:dyDescent="0.2">
      <c r="A50" s="278"/>
      <c r="B50" s="179"/>
      <c r="C50" s="149"/>
      <c r="D50" s="149"/>
      <c r="E50" s="147"/>
      <c r="F50" s="147"/>
      <c r="G50" s="147"/>
      <c r="H50" s="150" t="s">
        <v>98</v>
      </c>
      <c r="I50" s="512"/>
      <c r="J50" s="513"/>
      <c r="K50" s="382"/>
    </row>
    <row r="51" spans="1:11" s="170" customFormat="1" x14ac:dyDescent="0.2">
      <c r="A51" s="278"/>
      <c r="B51" s="179"/>
      <c r="C51" s="149"/>
      <c r="D51" s="149"/>
      <c r="E51" s="147"/>
      <c r="F51" s="147"/>
      <c r="G51" s="147"/>
      <c r="H51" s="150" t="s">
        <v>98</v>
      </c>
      <c r="I51" s="512"/>
      <c r="J51" s="513"/>
      <c r="K51" s="382"/>
    </row>
    <row r="52" spans="1:11" s="170" customFormat="1" x14ac:dyDescent="0.2">
      <c r="A52" s="278"/>
      <c r="B52" s="179"/>
      <c r="C52" s="149"/>
      <c r="D52" s="149"/>
      <c r="E52" s="147"/>
      <c r="F52" s="147"/>
      <c r="G52" s="147"/>
      <c r="H52" s="150" t="s">
        <v>98</v>
      </c>
      <c r="I52" s="512"/>
      <c r="J52" s="513"/>
      <c r="K52" s="382"/>
    </row>
    <row r="53" spans="1:11" s="170" customFormat="1" x14ac:dyDescent="0.2">
      <c r="A53" s="278"/>
      <c r="B53" s="179"/>
      <c r="C53" s="149"/>
      <c r="D53" s="149"/>
      <c r="E53" s="147"/>
      <c r="F53" s="147"/>
      <c r="G53" s="147"/>
      <c r="H53" s="150" t="s">
        <v>98</v>
      </c>
      <c r="I53" s="512"/>
      <c r="J53" s="513"/>
      <c r="K53" s="382"/>
    </row>
    <row r="54" spans="1:11" s="170" customForma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12"/>
      <c r="J54" s="513"/>
      <c r="K54" s="382"/>
    </row>
    <row r="55" spans="1:11" s="170" customFormat="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14"/>
      <c r="J55" s="515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autoFilter ref="I4:I55" xr:uid="{1990776F-84C6-445C-8753-739DC9EFA13D}"/>
  <mergeCells count="29">
    <mergeCell ref="L5:N8"/>
    <mergeCell ref="L1:M3"/>
    <mergeCell ref="N1:O3"/>
    <mergeCell ref="I38:J38"/>
    <mergeCell ref="I39:J39"/>
    <mergeCell ref="I32:J32"/>
    <mergeCell ref="A1:J1"/>
    <mergeCell ref="C3:J3"/>
    <mergeCell ref="I33:J33"/>
    <mergeCell ref="I34:J34"/>
    <mergeCell ref="I35:J35"/>
    <mergeCell ref="I36:J36"/>
    <mergeCell ref="I37:J37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84">
    <cfRule type="expression" dxfId="2297" priority="2375">
      <formula>$H84=0</formula>
    </cfRule>
  </conditionalFormatting>
  <conditionalFormatting sqref="D60:D64 D69:D70 D67">
    <cfRule type="expression" dxfId="2296" priority="2383">
      <formula>$H60=0</formula>
    </cfRule>
  </conditionalFormatting>
  <conditionalFormatting sqref="D68">
    <cfRule type="expression" dxfId="2295" priority="2382">
      <formula>$H68=0</formula>
    </cfRule>
  </conditionalFormatting>
  <conditionalFormatting sqref="D72">
    <cfRule type="expression" dxfId="2294" priority="2381">
      <formula>$H72=0</formula>
    </cfRule>
  </conditionalFormatting>
  <conditionalFormatting sqref="D74">
    <cfRule type="expression" dxfId="2293" priority="2380">
      <formula>$H74=0</formula>
    </cfRule>
  </conditionalFormatting>
  <conditionalFormatting sqref="D81">
    <cfRule type="expression" dxfId="2292" priority="2379">
      <formula>$H81=0</formula>
    </cfRule>
  </conditionalFormatting>
  <conditionalFormatting sqref="D75">
    <cfRule type="expression" dxfId="2291" priority="2378">
      <formula>$H75=0</formula>
    </cfRule>
  </conditionalFormatting>
  <conditionalFormatting sqref="D71">
    <cfRule type="expression" dxfId="2290" priority="2377">
      <formula>$H71=0</formula>
    </cfRule>
  </conditionalFormatting>
  <conditionalFormatting sqref="D83">
    <cfRule type="expression" dxfId="2289" priority="2376">
      <formula>$H83=0</formula>
    </cfRule>
  </conditionalFormatting>
  <conditionalFormatting sqref="D85">
    <cfRule type="expression" dxfId="2288" priority="2374">
      <formula>$H85=0</formula>
    </cfRule>
  </conditionalFormatting>
  <conditionalFormatting sqref="D86">
    <cfRule type="expression" dxfId="2287" priority="2373">
      <formula>$H86=0</formula>
    </cfRule>
  </conditionalFormatting>
  <conditionalFormatting sqref="D87">
    <cfRule type="expression" dxfId="2286" priority="2372">
      <formula>$H87=0</formula>
    </cfRule>
  </conditionalFormatting>
  <conditionalFormatting sqref="D88">
    <cfRule type="expression" dxfId="2285" priority="2371">
      <formula>$H88=0</formula>
    </cfRule>
  </conditionalFormatting>
  <conditionalFormatting sqref="D82">
    <cfRule type="expression" dxfId="2284" priority="2370">
      <formula>$H82=0</formula>
    </cfRule>
  </conditionalFormatting>
  <conditionalFormatting sqref="D66">
    <cfRule type="expression" dxfId="2283" priority="2369">
      <formula>$H66=0</formula>
    </cfRule>
  </conditionalFormatting>
  <conditionalFormatting sqref="D65">
    <cfRule type="expression" dxfId="2282" priority="2368">
      <formula>$H65=0</formula>
    </cfRule>
  </conditionalFormatting>
  <conditionalFormatting sqref="D69">
    <cfRule type="expression" dxfId="2281" priority="2367">
      <formula>$H69=0</formula>
    </cfRule>
  </conditionalFormatting>
  <conditionalFormatting sqref="D70">
    <cfRule type="expression" dxfId="2280" priority="2366">
      <formula>$H70=0</formula>
    </cfRule>
  </conditionalFormatting>
  <conditionalFormatting sqref="D71">
    <cfRule type="expression" dxfId="2279" priority="2365">
      <formula>$H71=0</formula>
    </cfRule>
  </conditionalFormatting>
  <conditionalFormatting sqref="D74">
    <cfRule type="expression" dxfId="2278" priority="2364">
      <formula>$H74=0</formula>
    </cfRule>
  </conditionalFormatting>
  <conditionalFormatting sqref="D72">
    <cfRule type="expression" dxfId="2277" priority="2363">
      <formula>$H72=0</formula>
    </cfRule>
  </conditionalFormatting>
  <conditionalFormatting sqref="D68">
    <cfRule type="expression" dxfId="2276" priority="2362">
      <formula>$H68=0</formula>
    </cfRule>
  </conditionalFormatting>
  <conditionalFormatting sqref="D76">
    <cfRule type="expression" dxfId="2275" priority="2361">
      <formula>$H76=0</formula>
    </cfRule>
  </conditionalFormatting>
  <conditionalFormatting sqref="D77">
    <cfRule type="expression" dxfId="2274" priority="2360">
      <formula>$H77=0</formula>
    </cfRule>
  </conditionalFormatting>
  <conditionalFormatting sqref="D78">
    <cfRule type="expression" dxfId="2273" priority="2359">
      <formula>$H78=0</formula>
    </cfRule>
  </conditionalFormatting>
  <conditionalFormatting sqref="D79">
    <cfRule type="expression" dxfId="2272" priority="2358">
      <formula>$H79=0</formula>
    </cfRule>
  </conditionalFormatting>
  <conditionalFormatting sqref="D80">
    <cfRule type="expression" dxfId="2271" priority="2357">
      <formula>$H80=0</formula>
    </cfRule>
  </conditionalFormatting>
  <conditionalFormatting sqref="A47:A55">
    <cfRule type="expression" dxfId="2270" priority="2039">
      <formula>$H47="Complete"</formula>
    </cfRule>
  </conditionalFormatting>
  <conditionalFormatting sqref="A47:A57">
    <cfRule type="expression" dxfId="2269" priority="2038">
      <formula>$H47="Complete"</formula>
    </cfRule>
  </conditionalFormatting>
  <conditionalFormatting sqref="C48:C57">
    <cfRule type="expression" dxfId="2268" priority="2037">
      <formula>$H48="Complete"</formula>
    </cfRule>
  </conditionalFormatting>
  <conditionalFormatting sqref="D47:D57">
    <cfRule type="expression" dxfId="2267" priority="2036">
      <formula>$H47="Complete"</formula>
    </cfRule>
  </conditionalFormatting>
  <conditionalFormatting sqref="I56:I57">
    <cfRule type="expression" dxfId="2266" priority="2035">
      <formula>$H56="Complete"</formula>
    </cfRule>
  </conditionalFormatting>
  <conditionalFormatting sqref="B56:B57">
    <cfRule type="expression" dxfId="2265" priority="1990">
      <formula>$H56="Complete"</formula>
    </cfRule>
  </conditionalFormatting>
  <conditionalFormatting sqref="A45">
    <cfRule type="expression" dxfId="2264" priority="1178">
      <formula>$H45="Complete"</formula>
    </cfRule>
  </conditionalFormatting>
  <conditionalFormatting sqref="A45">
    <cfRule type="expression" dxfId="2263" priority="1177">
      <formula>$H45="Complete"</formula>
    </cfRule>
  </conditionalFormatting>
  <conditionalFormatting sqref="C45">
    <cfRule type="expression" dxfId="2262" priority="1175">
      <formula>$H45="Complete"</formula>
    </cfRule>
  </conditionalFormatting>
  <conditionalFormatting sqref="D45">
    <cfRule type="expression" dxfId="2261" priority="1174">
      <formula>$H45="Complete"</formula>
    </cfRule>
  </conditionalFormatting>
  <conditionalFormatting sqref="H56:H57">
    <cfRule type="expression" dxfId="2260" priority="1173">
      <formula>$H56="Complete"</formula>
    </cfRule>
  </conditionalFormatting>
  <conditionalFormatting sqref="H56:H57">
    <cfRule type="expression" dxfId="2259" priority="1172">
      <formula>$H56="Complete"</formula>
    </cfRule>
  </conditionalFormatting>
  <conditionalFormatting sqref="A46">
    <cfRule type="expression" dxfId="2258" priority="954">
      <formula>$H46="Complete"</formula>
    </cfRule>
  </conditionalFormatting>
  <conditionalFormatting sqref="A46">
    <cfRule type="expression" dxfId="2257" priority="953">
      <formula>$H46="Complete"</formula>
    </cfRule>
  </conditionalFormatting>
  <conditionalFormatting sqref="C46:C47">
    <cfRule type="expression" dxfId="2256" priority="950">
      <formula>$H46="Complete"</formula>
    </cfRule>
  </conditionalFormatting>
  <conditionalFormatting sqref="D46">
    <cfRule type="expression" dxfId="2255" priority="949">
      <formula>$H46="Complete"</formula>
    </cfRule>
  </conditionalFormatting>
  <conditionalFormatting sqref="C46:C47">
    <cfRule type="expression" dxfId="2254" priority="948">
      <formula>$H46="Complete"</formula>
    </cfRule>
  </conditionalFormatting>
  <conditionalFormatting sqref="C46:C47">
    <cfRule type="expression" dxfId="2253" priority="952">
      <formula>$H46="Complete"</formula>
    </cfRule>
  </conditionalFormatting>
  <conditionalFormatting sqref="D46">
    <cfRule type="expression" dxfId="2252" priority="951">
      <formula>$H46="Complete"</formula>
    </cfRule>
  </conditionalFormatting>
  <conditionalFormatting sqref="D46">
    <cfRule type="expression" dxfId="2251" priority="947">
      <formula>$H46="Complete"</formula>
    </cfRule>
  </conditionalFormatting>
  <conditionalFormatting sqref="I46:I49">
    <cfRule type="expression" dxfId="2250" priority="496">
      <formula>$H46="Complete"</formula>
    </cfRule>
  </conditionalFormatting>
  <conditionalFormatting sqref="I50:I55">
    <cfRule type="expression" dxfId="2249" priority="494">
      <formula>$H50="Complete"</formula>
    </cfRule>
  </conditionalFormatting>
  <conditionalFormatting sqref="I45">
    <cfRule type="expression" dxfId="2248" priority="492">
      <formula>$H45="Complete"</formula>
    </cfRule>
  </conditionalFormatting>
  <conditionalFormatting sqref="B45:B55">
    <cfRule type="expression" dxfId="2247" priority="490">
      <formula>$H45="Complete"</formula>
    </cfRule>
  </conditionalFormatting>
  <conditionalFormatting sqref="A44">
    <cfRule type="expression" dxfId="2246" priority="437">
      <formula>$H44="Complete"</formula>
    </cfRule>
  </conditionalFormatting>
  <conditionalFormatting sqref="C44">
    <cfRule type="expression" dxfId="2245" priority="435">
      <formula>$H44="Complete"</formula>
    </cfRule>
  </conditionalFormatting>
  <conditionalFormatting sqref="A44">
    <cfRule type="expression" dxfId="2244" priority="436">
      <formula>$H44="Complete"</formula>
    </cfRule>
  </conditionalFormatting>
  <conditionalFormatting sqref="C44">
    <cfRule type="expression" dxfId="2243" priority="434">
      <formula>$H44="Complete"</formula>
    </cfRule>
  </conditionalFormatting>
  <conditionalFormatting sqref="I44">
    <cfRule type="expression" dxfId="2242" priority="432">
      <formula>$H44="Complete"</formula>
    </cfRule>
  </conditionalFormatting>
  <conditionalFormatting sqref="B43">
    <cfRule type="expression" dxfId="2241" priority="427">
      <formula>$H43="Complete"</formula>
    </cfRule>
  </conditionalFormatting>
  <conditionalFormatting sqref="A43">
    <cfRule type="expression" dxfId="2240" priority="431">
      <formula>$H43="Complete"</formula>
    </cfRule>
  </conditionalFormatting>
  <conditionalFormatting sqref="C43">
    <cfRule type="expression" dxfId="2239" priority="429">
      <formula>$H43="Complete"</formula>
    </cfRule>
  </conditionalFormatting>
  <conditionalFormatting sqref="A43">
    <cfRule type="expression" dxfId="2238" priority="430">
      <formula>$H43="Complete"</formula>
    </cfRule>
  </conditionalFormatting>
  <conditionalFormatting sqref="I43">
    <cfRule type="expression" dxfId="2237" priority="428">
      <formula>$H43="Complete"</formula>
    </cfRule>
  </conditionalFormatting>
  <conditionalFormatting sqref="B44">
    <cfRule type="expression" dxfId="2236" priority="426">
      <formula>$H44="Complete"</formula>
    </cfRule>
  </conditionalFormatting>
  <conditionalFormatting sqref="D43">
    <cfRule type="expression" dxfId="2235" priority="424">
      <formula>$H43="Complete"</formula>
    </cfRule>
  </conditionalFormatting>
  <conditionalFormatting sqref="D44">
    <cfRule type="expression" dxfId="2234" priority="423">
      <formula>$H44="Complete"</formula>
    </cfRule>
  </conditionalFormatting>
  <conditionalFormatting sqref="A38">
    <cfRule type="expression" dxfId="2233" priority="69">
      <formula>$H38="Complete"</formula>
    </cfRule>
  </conditionalFormatting>
  <conditionalFormatting sqref="D38">
    <cfRule type="expression" dxfId="2232" priority="68">
      <formula>$H38="Complete"</formula>
    </cfRule>
  </conditionalFormatting>
  <conditionalFormatting sqref="B38">
    <cfRule type="expression" dxfId="2231" priority="67">
      <formula>$H38="Complete"</formula>
    </cfRule>
  </conditionalFormatting>
  <conditionalFormatting sqref="C38">
    <cfRule type="expression" dxfId="2230" priority="66">
      <formula>$H38="Complete"</formula>
    </cfRule>
  </conditionalFormatting>
  <conditionalFormatting sqref="C38">
    <cfRule type="expression" dxfId="2229" priority="65">
      <formula>$H38="Complete"</formula>
    </cfRule>
  </conditionalFormatting>
  <conditionalFormatting sqref="I38">
    <cfRule type="expression" dxfId="2228" priority="64">
      <formula>$H38="Complete"</formula>
    </cfRule>
  </conditionalFormatting>
  <conditionalFormatting sqref="A39">
    <cfRule type="expression" dxfId="2227" priority="62">
      <formula>$H39="Complete"</formula>
    </cfRule>
  </conditionalFormatting>
  <conditionalFormatting sqref="D39">
    <cfRule type="expression" dxfId="2226" priority="61">
      <formula>$H39="Complete"</formula>
    </cfRule>
  </conditionalFormatting>
  <conditionalFormatting sqref="B39">
    <cfRule type="expression" dxfId="2225" priority="60">
      <formula>$H39="Complete"</formula>
    </cfRule>
  </conditionalFormatting>
  <conditionalFormatting sqref="I39">
    <cfRule type="expression" dxfId="2224" priority="59">
      <formula>$H39="Complete"</formula>
    </cfRule>
  </conditionalFormatting>
  <conditionalFormatting sqref="C39">
    <cfRule type="expression" dxfId="2223" priority="58">
      <formula>$H39="Complete"</formula>
    </cfRule>
  </conditionalFormatting>
  <conditionalFormatting sqref="C39">
    <cfRule type="expression" dxfId="2222" priority="57">
      <formula>$H39="Complete"</formula>
    </cfRule>
  </conditionalFormatting>
  <conditionalFormatting sqref="B40">
    <cfRule type="expression" dxfId="2221" priority="55">
      <formula>$H40="Complete"</formula>
    </cfRule>
  </conditionalFormatting>
  <conditionalFormatting sqref="D40">
    <cfRule type="expression" dxfId="2220" priority="52">
      <formula>$H40="Complete"</formula>
    </cfRule>
  </conditionalFormatting>
  <conditionalFormatting sqref="D40">
    <cfRule type="expression" dxfId="2219" priority="54">
      <formula>$H40="Complete"</formula>
    </cfRule>
  </conditionalFormatting>
  <conditionalFormatting sqref="D40">
    <cfRule type="expression" dxfId="2218" priority="53">
      <formula>$H40="Complete"</formula>
    </cfRule>
  </conditionalFormatting>
  <conditionalFormatting sqref="C40">
    <cfRule type="expression" dxfId="2217" priority="51">
      <formula>$H40="Complete"</formula>
    </cfRule>
  </conditionalFormatting>
  <conditionalFormatting sqref="I40">
    <cfRule type="expression" dxfId="2216" priority="50">
      <formula>$H40="Complete"</formula>
    </cfRule>
  </conditionalFormatting>
  <conditionalFormatting sqref="B41">
    <cfRule type="expression" dxfId="2215" priority="49">
      <formula>$H41="Complete"</formula>
    </cfRule>
  </conditionalFormatting>
  <conditionalFormatting sqref="C41">
    <cfRule type="expression" dxfId="2214" priority="48">
      <formula>$H41="Complete"</formula>
    </cfRule>
  </conditionalFormatting>
  <conditionalFormatting sqref="C41">
    <cfRule type="expression" dxfId="2213" priority="47">
      <formula>$H41="Complete"</formula>
    </cfRule>
  </conditionalFormatting>
  <conditionalFormatting sqref="D41">
    <cfRule type="expression" dxfId="2212" priority="44">
      <formula>$H41="Complete"</formula>
    </cfRule>
  </conditionalFormatting>
  <conditionalFormatting sqref="D41">
    <cfRule type="expression" dxfId="2211" priority="46">
      <formula>$H41="Complete"</formula>
    </cfRule>
  </conditionalFormatting>
  <conditionalFormatting sqref="D41">
    <cfRule type="expression" dxfId="2210" priority="45">
      <formula>$H41="Complete"</formula>
    </cfRule>
  </conditionalFormatting>
  <conditionalFormatting sqref="I41">
    <cfRule type="expression" dxfId="2209" priority="43">
      <formula>$H41="Complete"</formula>
    </cfRule>
  </conditionalFormatting>
  <conditionalFormatting sqref="A40:A41">
    <cfRule type="expression" dxfId="2208" priority="42">
      <formula>$H40="Complete"</formula>
    </cfRule>
  </conditionalFormatting>
  <conditionalFormatting sqref="A42">
    <cfRule type="expression" dxfId="2207" priority="40">
      <formula>$H42="Complete"</formula>
    </cfRule>
  </conditionalFormatting>
  <conditionalFormatting sqref="D42">
    <cfRule type="expression" dxfId="2206" priority="39">
      <formula>$H42="Complete"</formula>
    </cfRule>
  </conditionalFormatting>
  <conditionalFormatting sqref="B42">
    <cfRule type="expression" dxfId="2205" priority="38">
      <formula>$H42="Complete"</formula>
    </cfRule>
  </conditionalFormatting>
  <conditionalFormatting sqref="I42">
    <cfRule type="expression" dxfId="2204" priority="37">
      <formula>$H42="Complete"</formula>
    </cfRule>
  </conditionalFormatting>
  <conditionalFormatting sqref="C42">
    <cfRule type="expression" dxfId="2203" priority="36">
      <formula>$H42="Complete"</formula>
    </cfRule>
  </conditionalFormatting>
  <conditionalFormatting sqref="C42">
    <cfRule type="expression" dxfId="2202" priority="35">
      <formula>$H42="Complete"</formula>
    </cfRule>
  </conditionalFormatting>
  <conditionalFormatting sqref="A37">
    <cfRule type="expression" dxfId="2201" priority="32">
      <formula>$H37="Complete"</formula>
    </cfRule>
  </conditionalFormatting>
  <conditionalFormatting sqref="A37">
    <cfRule type="expression" dxfId="2200" priority="33">
      <formula>$H37="Complete"</formula>
    </cfRule>
  </conditionalFormatting>
  <conditionalFormatting sqref="C37">
    <cfRule type="expression" dxfId="2199" priority="31">
      <formula>$H37="Complete"</formula>
    </cfRule>
  </conditionalFormatting>
  <conditionalFormatting sqref="D37">
    <cfRule type="expression" dxfId="2198" priority="28">
      <formula>$H37="Complete"</formula>
    </cfRule>
  </conditionalFormatting>
  <conditionalFormatting sqref="D37">
    <cfRule type="expression" dxfId="2197" priority="30">
      <formula>$H37="Complete"</formula>
    </cfRule>
  </conditionalFormatting>
  <conditionalFormatting sqref="D37">
    <cfRule type="expression" dxfId="2196" priority="29">
      <formula>$H37="Complete"</formula>
    </cfRule>
  </conditionalFormatting>
  <conditionalFormatting sqref="I37">
    <cfRule type="expression" dxfId="2195" priority="27">
      <formula>$H37="Complete"</formula>
    </cfRule>
  </conditionalFormatting>
  <conditionalFormatting sqref="B37">
    <cfRule type="expression" dxfId="2194" priority="26">
      <formula>$H37="Complete"</formula>
    </cfRule>
  </conditionalFormatting>
  <conditionalFormatting sqref="A36">
    <cfRule type="expression" dxfId="2193" priority="19">
      <formula>$H36="Complete"</formula>
    </cfRule>
  </conditionalFormatting>
  <conditionalFormatting sqref="B36:D36 I36">
    <cfRule type="expression" dxfId="2192" priority="18">
      <formula>$H36="Complete"</formula>
    </cfRule>
  </conditionalFormatting>
  <conditionalFormatting sqref="H34:H55">
    <cfRule type="expression" dxfId="2191" priority="16">
      <formula>$H34="Complete"</formula>
    </cfRule>
  </conditionalFormatting>
  <conditionalFormatting sqref="A35:D35 I35">
    <cfRule type="expression" dxfId="2190" priority="13">
      <formula>$H35="Complete"</formula>
    </cfRule>
  </conditionalFormatting>
  <conditionalFormatting sqref="I6:I31">
    <cfRule type="cellIs" dxfId="2189" priority="12" operator="equal">
      <formula>"Needs Trained"</formula>
    </cfRule>
  </conditionalFormatting>
  <conditionalFormatting sqref="I6:I31">
    <cfRule type="cellIs" dxfId="2188" priority="11" operator="equal">
      <formula>"Signed Off"</formula>
    </cfRule>
  </conditionalFormatting>
  <conditionalFormatting sqref="I5">
    <cfRule type="cellIs" dxfId="2187" priority="10" operator="equal">
      <formula>"Needs Trained"</formula>
    </cfRule>
  </conditionalFormatting>
  <conditionalFormatting sqref="I5">
    <cfRule type="cellIs" dxfId="2186" priority="9" operator="equal">
      <formula>"Signed Off"</formula>
    </cfRule>
  </conditionalFormatting>
  <conditionalFormatting sqref="A33:D33 I33">
    <cfRule type="expression" dxfId="2185" priority="8">
      <formula>$H33="Complete"</formula>
    </cfRule>
  </conditionalFormatting>
  <conditionalFormatting sqref="H33">
    <cfRule type="expression" dxfId="2184" priority="7">
      <formula>$H33="Complete"</formula>
    </cfRule>
  </conditionalFormatting>
  <conditionalFormatting sqref="A34">
    <cfRule type="expression" dxfId="2183" priority="6">
      <formula>$H34="Complete"</formula>
    </cfRule>
  </conditionalFormatting>
  <conditionalFormatting sqref="D34">
    <cfRule type="expression" dxfId="2182" priority="5">
      <formula>$H34="Complete"</formula>
    </cfRule>
  </conditionalFormatting>
  <conditionalFormatting sqref="B34">
    <cfRule type="expression" dxfId="2181" priority="4">
      <formula>$H34="Complete"</formula>
    </cfRule>
  </conditionalFormatting>
  <conditionalFormatting sqref="C34">
    <cfRule type="expression" dxfId="2180" priority="3">
      <formula>$H34="Complete"</formula>
    </cfRule>
  </conditionalFormatting>
  <conditionalFormatting sqref="C34">
    <cfRule type="expression" dxfId="2179" priority="2">
      <formula>$H34="Complete"</formula>
    </cfRule>
  </conditionalFormatting>
  <conditionalFormatting sqref="I34">
    <cfRule type="expression" dxfId="2178" priority="1">
      <formula>$H34="Complete"</formula>
    </cfRule>
  </conditionalFormatting>
  <dataValidations count="2">
    <dataValidation type="list" allowBlank="1" showInputMessage="1" showErrorMessage="1" sqref="E14:F31 E5:F12 E33:G33 E35:G55" xr:uid="{00000000-0002-0000-0900-000001000000}">
      <formula1>Drivers2</formula1>
    </dataValidation>
    <dataValidation type="list" allowBlank="1" showInputMessage="1" showErrorMessage="1" sqref="E34:G34" xr:uid="{48B7A596-DC26-46AA-BADA-D814198A565F}">
      <formula1>Drivers1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57150</xdr:colOff>
                    <xdr:row>0</xdr:row>
                    <xdr:rowOff>95250</xdr:rowOff>
                  </from>
                  <to>
                    <xdr:col>12</xdr:col>
                    <xdr:colOff>552450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9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57150</xdr:colOff>
                    <xdr:row>0</xdr:row>
                    <xdr:rowOff>114300</xdr:rowOff>
                  </from>
                  <to>
                    <xdr:col>14</xdr:col>
                    <xdr:colOff>171450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5" r:id="rId6" name="Button 15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4</xdr:row>
                    <xdr:rowOff>0</xdr:rowOff>
                  </from>
                  <to>
                    <xdr:col>13</xdr:col>
                    <xdr:colOff>57150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900-000003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CF4F435F-6BF3-4BF7-943C-728CC0F403AB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1452C7C-399B-4242-918F-420722F52F0E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0900-000004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X88"/>
  <sheetViews>
    <sheetView topLeftCell="A4"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5.28515625" bestFit="1" customWidth="1"/>
    <col min="16" max="16" width="9.28515625" customWidth="1"/>
    <col min="17" max="17" width="14.28515625" hidden="1" customWidth="1"/>
    <col min="18" max="24" width="9.140625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3'!$B$2+2</f>
        <v>44272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672</v>
      </c>
      <c r="I2" s="175" t="str">
        <f>_xlfn.XLOOKUP(H2,Table2[Coordinator],Table2[Email],,0)</f>
        <v>Andrew.Karsten@navistar.com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6"/>
      <c r="J3" s="507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85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x14ac:dyDescent="0.2">
      <c r="A5" s="268" t="s">
        <v>1323</v>
      </c>
      <c r="B5" s="179" t="s">
        <v>1253</v>
      </c>
      <c r="C5" s="147">
        <v>207481</v>
      </c>
      <c r="D5" s="147"/>
      <c r="E5" s="363" t="s">
        <v>929</v>
      </c>
      <c r="F5" s="147"/>
      <c r="G5" s="147">
        <v>326</v>
      </c>
      <c r="H5" s="408" t="s">
        <v>186</v>
      </c>
      <c r="I5" s="411" t="str">
        <f>IF(E5="","",_xlfn.XLOOKUP(S5,Table1[IDTrain],Table1[Approved],"Needs Trained",0,1))</f>
        <v>Signed off</v>
      </c>
      <c r="J5" s="391"/>
      <c r="K5" s="404" t="str">
        <f>IF('Monday 3'!K5="","",'Monday 3'!K5)</f>
        <v>John Boone</v>
      </c>
      <c r="L5" s="177"/>
      <c r="M5" s="177"/>
      <c r="N5" s="177"/>
      <c r="R5" s="424"/>
      <c r="S5" s="418" t="str">
        <f>IF(E5="","",_xlfn.CONCAT(B5,E5))</f>
        <v>E39 RH, White, Field Test (MN296210)Westervelt</v>
      </c>
      <c r="T5" s="418" t="str">
        <f>IF(S5="","",I2)</f>
        <v>Andrew.Karsten@navistar.com</v>
      </c>
      <c r="U5" s="419">
        <f>B2</f>
        <v>44272</v>
      </c>
      <c r="V5" s="418" t="str">
        <f>IF(E5="","",B5)</f>
        <v>E39 RH, White, Field Test (MN296210)</v>
      </c>
      <c r="W5" s="425" t="str">
        <f>IF(E5="","",E5)</f>
        <v>Westervelt</v>
      </c>
    </row>
    <row r="6" spans="1:23" s="170" customFormat="1" x14ac:dyDescent="0.2">
      <c r="A6" s="268" t="s">
        <v>1258</v>
      </c>
      <c r="B6" s="179" t="s">
        <v>1242</v>
      </c>
      <c r="C6" s="147">
        <v>208428</v>
      </c>
      <c r="D6" s="147"/>
      <c r="E6" s="363" t="s">
        <v>1197</v>
      </c>
      <c r="F6" s="147"/>
      <c r="G6" s="147">
        <v>331</v>
      </c>
      <c r="H6" s="408" t="s">
        <v>186</v>
      </c>
      <c r="I6" s="385" t="str">
        <f>IF(E6="","",_xlfn.XLOOKUP(S6,Table1[IDTrain],Table1[Approved],"Needs Trained",0,1))</f>
        <v>Signed off</v>
      </c>
      <c r="J6" s="391"/>
      <c r="K6" s="404" t="str">
        <f>IF('Monday 3'!K6="","",'Monday 3'!K6)</f>
        <v>James Casteel</v>
      </c>
      <c r="L6" s="177"/>
      <c r="M6" s="177"/>
      <c r="N6" s="177"/>
      <c r="R6" s="424"/>
      <c r="S6" s="418" t="str">
        <f t="shared" ref="S6:S31" si="0">IF(E6="","",_xlfn.CONCAT(B6,E6))</f>
        <v>E39 LT, White, Field Test (ML310525)Klug</v>
      </c>
      <c r="T6" s="418" t="str">
        <f>IF(S6="","",I2)</f>
        <v>Andrew.Karsten@navistar.com</v>
      </c>
      <c r="U6" s="419">
        <f>U5</f>
        <v>44272</v>
      </c>
      <c r="V6" s="418" t="str">
        <f t="shared" ref="V6:V31" si="1">IF(E6="","",B6)</f>
        <v>E39 LT, White, Field Test (ML310525)</v>
      </c>
      <c r="W6" s="425" t="str">
        <f t="shared" ref="W6:W31" si="2">IF(E6="","",E6)</f>
        <v>Klug</v>
      </c>
    </row>
    <row r="7" spans="1:23" s="170" customFormat="1" x14ac:dyDescent="0.2">
      <c r="A7" s="268" t="s">
        <v>1449</v>
      </c>
      <c r="B7" s="179" t="s">
        <v>979</v>
      </c>
      <c r="C7" s="147"/>
      <c r="D7" s="147"/>
      <c r="E7" s="363"/>
      <c r="F7" s="147"/>
      <c r="G7" s="147"/>
      <c r="H7" s="408" t="s">
        <v>185</v>
      </c>
      <c r="I7" s="385" t="str">
        <f>IF(E7="","",_xlfn.XLOOKUP(S7,Table1[IDTrain],Table1[Approved],"Needs Trained",0,1))</f>
        <v/>
      </c>
      <c r="J7" s="391"/>
      <c r="K7" s="404" t="str">
        <f>IF('Monday 3'!K7="","",'Monday 3'!K7)</f>
        <v>Jonathon Westervelt</v>
      </c>
      <c r="L7" s="177"/>
      <c r="M7" s="177"/>
      <c r="N7" s="177"/>
      <c r="R7" s="424"/>
      <c r="S7" s="418" t="str">
        <f t="shared" si="0"/>
        <v/>
      </c>
      <c r="T7" s="418" t="str">
        <f>IF(S7="","",I2)</f>
        <v/>
      </c>
      <c r="U7" s="419">
        <f t="shared" ref="U7:U31" si="3">U6</f>
        <v>44272</v>
      </c>
      <c r="V7" s="418" t="str">
        <f t="shared" si="1"/>
        <v/>
      </c>
      <c r="W7" s="425" t="str">
        <f t="shared" si="2"/>
        <v/>
      </c>
    </row>
    <row r="8" spans="1:23" s="170" customFormat="1" x14ac:dyDescent="0.2">
      <c r="A8" s="268" t="s">
        <v>1260</v>
      </c>
      <c r="B8" s="179" t="s">
        <v>1082</v>
      </c>
      <c r="C8" s="147">
        <v>194682</v>
      </c>
      <c r="D8" s="147"/>
      <c r="E8" s="363" t="s">
        <v>1062</v>
      </c>
      <c r="F8" s="147"/>
      <c r="G8" s="147">
        <v>299</v>
      </c>
      <c r="H8" s="408" t="s">
        <v>186</v>
      </c>
      <c r="I8" s="385" t="str">
        <f>IF(E8="","",_xlfn.XLOOKUP(S8,Table1[IDTrain],Table1[Approved],"Needs Trained",0,1))</f>
        <v>Signed off</v>
      </c>
      <c r="J8" s="391"/>
      <c r="K8" s="404" t="str">
        <f>IF('Monday 3'!K8="","",'Monday 3'!K8)</f>
        <v>Kevin Klug</v>
      </c>
      <c r="L8" s="177"/>
      <c r="M8" s="177"/>
      <c r="N8" s="177"/>
      <c r="R8" s="424"/>
      <c r="S8" s="418" t="str">
        <f t="shared" si="0"/>
        <v>E39 HV, White, Field Test (ML306105)Casteel</v>
      </c>
      <c r="T8" s="418" t="str">
        <f>IF(S8="","",I2)</f>
        <v>Andrew.Karsten@navistar.com</v>
      </c>
      <c r="U8" s="419">
        <f t="shared" si="3"/>
        <v>44272</v>
      </c>
      <c r="V8" s="418" t="str">
        <f t="shared" si="1"/>
        <v>E39 HV, White, Field Test (ML306105)</v>
      </c>
      <c r="W8" s="425" t="str">
        <f t="shared" si="2"/>
        <v>Casteel</v>
      </c>
    </row>
    <row r="9" spans="1:23" s="170" customFormat="1" x14ac:dyDescent="0.2">
      <c r="A9" s="268" t="s">
        <v>1382</v>
      </c>
      <c r="B9" s="179" t="s">
        <v>1237</v>
      </c>
      <c r="C9" s="147">
        <v>208027</v>
      </c>
      <c r="D9" s="147"/>
      <c r="E9" s="363" t="s">
        <v>1217</v>
      </c>
      <c r="F9" s="147"/>
      <c r="G9" s="147">
        <v>94</v>
      </c>
      <c r="H9" s="408" t="s">
        <v>186</v>
      </c>
      <c r="I9" s="385" t="str">
        <f>IF(E9="","",_xlfn.XLOOKUP(S9,Table1[IDTrain],Table1[Approved],"Needs Trained",0,1))</f>
        <v>Signed off</v>
      </c>
      <c r="J9" s="391"/>
      <c r="K9" s="404" t="str">
        <f>IF('Monday 3'!K9="","",'Monday 3'!K9)</f>
        <v>Jeff Smith</v>
      </c>
      <c r="L9" s="177"/>
      <c r="M9" s="177"/>
      <c r="N9" s="177"/>
      <c r="R9" s="424"/>
      <c r="S9" s="418" t="str">
        <f t="shared" si="0"/>
        <v>E36 MV, Green, ML652577, Field TestSmith</v>
      </c>
      <c r="T9" s="418" t="str">
        <f>IF(S9="","",I2)</f>
        <v>Andrew.Karsten@navistar.com</v>
      </c>
      <c r="U9" s="419">
        <f t="shared" si="3"/>
        <v>44272</v>
      </c>
      <c r="V9" s="418" t="str">
        <f t="shared" si="1"/>
        <v>E36 MV, Green, ML652577, Field Test</v>
      </c>
      <c r="W9" s="425" t="str">
        <f t="shared" si="2"/>
        <v>Smith</v>
      </c>
    </row>
    <row r="10" spans="1:23" s="170" customFormat="1" x14ac:dyDescent="0.2">
      <c r="A10" s="268" t="s">
        <v>1261</v>
      </c>
      <c r="B10" s="179" t="s">
        <v>1132</v>
      </c>
      <c r="C10" s="147">
        <v>208014</v>
      </c>
      <c r="D10" s="147"/>
      <c r="E10" s="363" t="s">
        <v>672</v>
      </c>
      <c r="F10" s="147"/>
      <c r="G10" s="147">
        <v>94</v>
      </c>
      <c r="H10" s="408" t="s">
        <v>186</v>
      </c>
      <c r="I10" s="385" t="str">
        <f>IF(E10="","",_xlfn.XLOOKUP(S10,Table1[IDTrain],Table1[Approved],"Needs Trained",0,1))</f>
        <v>Signed off</v>
      </c>
      <c r="J10" s="391"/>
      <c r="K10" s="404" t="str">
        <f>IF('Monday 3'!K10="","",'Monday 3'!K10)</f>
        <v>Burkhardt</v>
      </c>
      <c r="L10" s="177"/>
      <c r="M10" s="177"/>
      <c r="N10" s="177"/>
      <c r="R10" s="424"/>
      <c r="S10" s="418" t="str">
        <f t="shared" si="0"/>
        <v>E36 MV, Green/White, ML652524, Field TestKarsten</v>
      </c>
      <c r="T10" s="418" t="str">
        <f>IF(S10="","",I2)</f>
        <v>Andrew.Karsten@navistar.com</v>
      </c>
      <c r="U10" s="419">
        <f t="shared" si="3"/>
        <v>44272</v>
      </c>
      <c r="V10" s="418" t="str">
        <f t="shared" si="1"/>
        <v>E36 MV, Green/White, ML652524, Field Test</v>
      </c>
      <c r="W10" s="425" t="str">
        <f t="shared" si="2"/>
        <v>Karsten</v>
      </c>
    </row>
    <row r="11" spans="1:23" s="170" customFormat="1" x14ac:dyDescent="0.2">
      <c r="A11" s="268" t="s">
        <v>1259</v>
      </c>
      <c r="B11" s="179" t="s">
        <v>1126</v>
      </c>
      <c r="C11" s="147">
        <v>207463</v>
      </c>
      <c r="D11" s="147"/>
      <c r="E11" s="363" t="s">
        <v>145</v>
      </c>
      <c r="F11" s="147"/>
      <c r="G11" s="147">
        <v>116</v>
      </c>
      <c r="H11" s="408" t="s">
        <v>186</v>
      </c>
      <c r="I11" s="385" t="str">
        <f>IF(E11="","",_xlfn.XLOOKUP(S11,Table1[IDTrain],Table1[Approved],"Needs Trained",0,1))</f>
        <v>Signed off</v>
      </c>
      <c r="J11" s="391"/>
      <c r="K11" s="404" t="str">
        <f>IF('Monday 3'!K11="","",'Monday 3'!K11)</f>
        <v/>
      </c>
      <c r="L11" s="177"/>
      <c r="M11" s="177"/>
      <c r="N11" s="177"/>
      <c r="R11" s="424"/>
      <c r="S11" s="418" t="str">
        <f t="shared" si="0"/>
        <v>E36 MV, Green, ML652257, Field TestBoone</v>
      </c>
      <c r="T11" s="418" t="str">
        <f>IF(S11="","",I2)</f>
        <v>Andrew.Karsten@navistar.com</v>
      </c>
      <c r="U11" s="419">
        <f t="shared" si="3"/>
        <v>44272</v>
      </c>
      <c r="V11" s="418" t="str">
        <f t="shared" si="1"/>
        <v>E36 MV, Green, ML652257, Field Test</v>
      </c>
      <c r="W11" s="425" t="str">
        <f t="shared" si="2"/>
        <v>Boone</v>
      </c>
    </row>
    <row r="12" spans="1:23" s="170" customFormat="1" ht="13.5" thickBot="1" x14ac:dyDescent="0.25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385" t="str">
        <f>IF(E12="","",_xlfn.XLOOKUP(S12,Table1[IDTrain],Table1[Approved],"Needs Trained",0,1))</f>
        <v/>
      </c>
      <c r="J12" s="391"/>
      <c r="K12" s="404" t="str">
        <f>IF('Monday 3'!K12="","",'Monday 3'!K12)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44272</v>
      </c>
      <c r="V12" s="418" t="str">
        <f t="shared" si="1"/>
        <v/>
      </c>
      <c r="W12" s="425" t="str">
        <f t="shared" si="2"/>
        <v/>
      </c>
    </row>
    <row r="13" spans="1:23" s="170" customFormat="1" ht="38.25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385"/>
      <c r="J13" s="392"/>
      <c r="K13" s="404" t="str">
        <f>IF('Monday 3'!K13="","",'Monday 3'!K13)</f>
        <v/>
      </c>
      <c r="L13" s="177"/>
      <c r="M13" s="177"/>
      <c r="N13" s="177"/>
      <c r="R13" s="424"/>
      <c r="S13" s="418"/>
      <c r="T13" s="418"/>
      <c r="U13" s="419">
        <f t="shared" si="3"/>
        <v>44272</v>
      </c>
      <c r="V13" s="418"/>
      <c r="W13" s="425"/>
    </row>
    <row r="14" spans="1:23" s="182" customFormat="1" x14ac:dyDescent="0.2">
      <c r="A14" s="274">
        <v>7</v>
      </c>
      <c r="B14" s="183" t="s">
        <v>1282</v>
      </c>
      <c r="C14" s="8" t="str">
        <f>IF(B14="","",IF(VLOOKUP($B14,ProjectList!$B$2:$D$593,2)="","",VLOOKUP($B14,ProjectList!$B$2:$D$593,2)))</f>
        <v xml:space="preserve">500 Mile break in on oval </v>
      </c>
      <c r="D14" s="28" t="str">
        <f>IF(B14="","",IF(VLOOKUP($B14,ProjectList!$B$2:$D$593,3)="","",VLOOKUP($B14,ProjectList!$B$2:$D$593,3)))</f>
        <v>High Priority truck leave 3/19, Stop ODO</v>
      </c>
      <c r="E14" s="363" t="s">
        <v>225</v>
      </c>
      <c r="F14" s="147"/>
      <c r="G14" s="147"/>
      <c r="H14" s="408" t="s">
        <v>185</v>
      </c>
      <c r="I14" s="385" t="str">
        <f>IF(E14="","",_xlfn.XLOOKUP(S14,Table1[IDTrain],Table1[Approved],"Needs Trained",0,1))</f>
        <v>Signed off</v>
      </c>
      <c r="J14" s="391"/>
      <c r="K14" s="404" t="str">
        <f>IF('Monday 3'!K14="","",'Monday 3'!K14)</f>
        <v/>
      </c>
      <c r="L14" s="181"/>
      <c r="M14" s="181"/>
      <c r="N14" s="181"/>
      <c r="R14" s="424"/>
      <c r="S14" s="418" t="str">
        <f t="shared" si="0"/>
        <v>Morgan Olson NLVD TruckDid Not Run</v>
      </c>
      <c r="T14" s="418" t="str">
        <f>IF(S14="","",I2)</f>
        <v>Andrew.Karsten@navistar.com</v>
      </c>
      <c r="U14" s="419">
        <f t="shared" si="3"/>
        <v>44272</v>
      </c>
      <c r="V14" s="418" t="str">
        <f t="shared" si="1"/>
        <v>Morgan Olson NLVD Truck</v>
      </c>
      <c r="W14" s="425" t="str">
        <f t="shared" si="2"/>
        <v>Did Not Run</v>
      </c>
    </row>
    <row r="15" spans="1:23" s="170" customFormat="1" ht="12.75" customHeight="1" x14ac:dyDescent="0.2">
      <c r="A15" s="274"/>
      <c r="B15" s="183" t="s">
        <v>298</v>
      </c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385" t="str">
        <f>IF(E15="","",_xlfn.XLOOKUP(S15,Table1[IDTrain],Table1[Approved],"Needs Trained",0,1))</f>
        <v/>
      </c>
      <c r="J15" s="391"/>
      <c r="K15" s="404" t="str">
        <f>IF('Monday 3'!K15="","",'Monday 3'!K15)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44272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274"/>
      <c r="B16" s="183" t="s">
        <v>298</v>
      </c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5" t="str">
        <f>IF(E16="","",_xlfn.XLOOKUP(S16,Table1[IDTrain],Table1[Approved],"Needs Trained",0,1))</f>
        <v/>
      </c>
      <c r="J16" s="391"/>
      <c r="K16" s="404" t="str">
        <f>IF('Monday 3'!K16="","",'Monday 3'!K16)</f>
        <v/>
      </c>
      <c r="L16" s="177"/>
      <c r="M16" s="177"/>
      <c r="N16" s="177"/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44272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274"/>
      <c r="B17" s="183" t="s">
        <v>298</v>
      </c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5" t="str">
        <f>IF(E17="","",_xlfn.XLOOKUP(S17,Table1[IDTrain],Table1[Approved],"Needs Trained",0,1))</f>
        <v/>
      </c>
      <c r="J17" s="391"/>
      <c r="K17" s="404" t="str">
        <f>IF('Monday 3'!K17="","",'Monday 3'!K17)</f>
        <v/>
      </c>
      <c r="L17" s="177"/>
      <c r="M17" s="177"/>
      <c r="N17" s="177" t="s">
        <v>71</v>
      </c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44272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274"/>
      <c r="B18" s="183" t="s">
        <v>298</v>
      </c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5" t="str">
        <f>IF(E18="","",_xlfn.XLOOKUP(S18,Table1[IDTrain],Table1[Approved],"Needs Trained",0,1))</f>
        <v/>
      </c>
      <c r="J18" s="391"/>
      <c r="K18" s="404" t="str">
        <f>IF('Monday 3'!K18="","",'Monday 3'!K18)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44272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 t="s">
        <v>298</v>
      </c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5" t="str">
        <f>IF(E19="","",_xlfn.XLOOKUP(S19,Table1[IDTrain],Table1[Approved],"Needs Trained",0,1))</f>
        <v/>
      </c>
      <c r="J19" s="391"/>
      <c r="K19" s="404" t="str">
        <f>IF('Monday 3'!K19="","",'Monday 3'!K19)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44272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 t="s">
        <v>298</v>
      </c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5" t="str">
        <f>IF(E20="","",_xlfn.XLOOKUP(S20,Table1[IDTrain],Table1[Approved],"Needs Trained",0,1))</f>
        <v/>
      </c>
      <c r="J20" s="391"/>
      <c r="K20" s="404" t="str">
        <f>IF('Monday 3'!K20="","",'Monday 3'!K20)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44272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 t="s">
        <v>298</v>
      </c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5" t="str">
        <f>IF(E21="","",_xlfn.XLOOKUP(S21,Table1[IDTrain],Table1[Approved],"Needs Trained",0,1))</f>
        <v/>
      </c>
      <c r="J21" s="391"/>
      <c r="K21" s="404" t="str">
        <f>IF('Monday 3'!K21="","",'Monday 3'!K21)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44272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 t="s">
        <v>298</v>
      </c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5" t="str">
        <f>IF(E22="","",_xlfn.XLOOKUP(S22,Table1[IDTrain],Table1[Approved],"Needs Trained",0,1))</f>
        <v/>
      </c>
      <c r="J22" s="391"/>
      <c r="K22" s="404" t="str">
        <f>IF('Monday 3'!K22="","",'Monday 3'!K22)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44272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 t="s">
        <v>298</v>
      </c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5" t="str">
        <f>IF(E23="","",_xlfn.XLOOKUP(S23,Table1[IDTrain],Table1[Approved],"Needs Trained",0,1))</f>
        <v/>
      </c>
      <c r="J23" s="391"/>
      <c r="K23" s="404" t="str">
        <f>IF('Monday 3'!K23="","",'Monday 3'!K23)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44272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 t="s">
        <v>298</v>
      </c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5" t="str">
        <f>IF(E24="","",_xlfn.XLOOKUP(S24,Table1[IDTrain],Table1[Approved],"Needs Trained",0,1))</f>
        <v/>
      </c>
      <c r="J24" s="391"/>
      <c r="K24" s="404" t="str">
        <f>IF('Monday 3'!K24="","",'Monday 3'!K24)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44272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 t="s">
        <v>298</v>
      </c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5" t="str">
        <f>IF(E25="","",_xlfn.XLOOKUP(S25,Table1[IDTrain],Table1[Approved],"Needs Trained",0,1))</f>
        <v/>
      </c>
      <c r="J25" s="391"/>
      <c r="K25" s="404" t="str">
        <f>IF('Monday 3'!K25="","",'Monday 3'!K25)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44272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 t="s">
        <v>298</v>
      </c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5" t="str">
        <f>IF(E26="","",_xlfn.XLOOKUP(S26,Table1[IDTrain],Table1[Approved],"Needs Trained",0,1))</f>
        <v/>
      </c>
      <c r="J26" s="391"/>
      <c r="K26" s="404" t="str">
        <f>IF('Monday 3'!K26="","",'Monday 3'!K26)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44272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 t="s">
        <v>298</v>
      </c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5" t="str">
        <f>IF(E27="","",_xlfn.XLOOKUP(S27,Table1[IDTrain],Table1[Approved],"Needs Trained",0,1))</f>
        <v/>
      </c>
      <c r="J27" s="391"/>
      <c r="K27" s="404" t="str">
        <f>IF('Monday 3'!K27="","",'Monday 3'!K27)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44272</v>
      </c>
      <c r="V27" s="418" t="str">
        <f t="shared" si="1"/>
        <v/>
      </c>
      <c r="W27" s="425" t="str">
        <f t="shared" si="2"/>
        <v/>
      </c>
    </row>
    <row r="28" spans="1:23" s="170" customFormat="1" x14ac:dyDescent="0.2">
      <c r="A28" s="274"/>
      <c r="B28" s="183" t="s">
        <v>298</v>
      </c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5" t="str">
        <f>IF(E28="","",_xlfn.XLOOKUP(S28,Table1[IDTrain],Table1[Approved],"Needs Trained",0,1))</f>
        <v/>
      </c>
      <c r="J28" s="391"/>
      <c r="K28" s="404" t="str">
        <f>IF('Monday 3'!K28="","",'Monday 3'!K28)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44272</v>
      </c>
      <c r="V28" s="418" t="str">
        <f t="shared" si="1"/>
        <v/>
      </c>
      <c r="W28" s="425" t="str">
        <f t="shared" si="2"/>
        <v/>
      </c>
    </row>
    <row r="29" spans="1:23" s="170" customFormat="1" x14ac:dyDescent="0.2">
      <c r="A29" s="275"/>
      <c r="B29" s="184" t="s">
        <v>298</v>
      </c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5" t="str">
        <f>IF(E29="","",_xlfn.XLOOKUP(S29,Table1[IDTrain],Table1[Approved],"Needs Trained",0,1))</f>
        <v/>
      </c>
      <c r="J29" s="393"/>
      <c r="K29" s="404" t="str">
        <f>IF('Monday 3'!K29="","",'Monday 3'!K29)</f>
        <v>Schillke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44272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 t="s">
        <v>298</v>
      </c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5" t="str">
        <f>IF(E30="","",_xlfn.XLOOKUP(S30,Table1[IDTrain],Table1[Approved],"Needs Trained",0,1))</f>
        <v/>
      </c>
      <c r="J30" s="391"/>
      <c r="K30" s="404" t="str">
        <f>IF('Monday 3'!K30="","",'Monday 3'!K30)</f>
        <v>Karsten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44272</v>
      </c>
      <c r="V30" s="418" t="str">
        <f t="shared" si="1"/>
        <v/>
      </c>
      <c r="W30" s="425" t="str">
        <f t="shared" si="2"/>
        <v/>
      </c>
    </row>
    <row r="31" spans="1:23" s="170" customFormat="1" ht="13.5" thickBot="1" x14ac:dyDescent="0.25">
      <c r="A31" s="276"/>
      <c r="B31" s="277" t="s">
        <v>298</v>
      </c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7" t="str">
        <f>IF(E31="","",_xlfn.XLOOKUP(S31,Table1[IDTrain],Table1[Approved],"Needs Trained",0,1))</f>
        <v/>
      </c>
      <c r="J31" s="394"/>
      <c r="K31" s="405" t="str">
        <f>IF('Monday 3'!K31="","",'Monday 3'!K31)</f>
        <v>McKinney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44272</v>
      </c>
      <c r="V31" s="416" t="str">
        <f t="shared" si="1"/>
        <v/>
      </c>
      <c r="W31" s="416" t="str">
        <f t="shared" si="2"/>
        <v/>
      </c>
    </row>
    <row r="32" spans="1:23" s="170" customFormat="1" ht="38.25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x14ac:dyDescent="0.2">
      <c r="A33" s="278">
        <v>2</v>
      </c>
      <c r="B33" s="179" t="s">
        <v>487</v>
      </c>
      <c r="C33" s="149">
        <v>91003601</v>
      </c>
      <c r="D33" s="149" t="s">
        <v>1388</v>
      </c>
      <c r="E33" s="363" t="s">
        <v>43</v>
      </c>
      <c r="F33" s="147" t="s">
        <v>1288</v>
      </c>
      <c r="G33" s="147"/>
      <c r="H33" s="438" t="s">
        <v>320</v>
      </c>
      <c r="I33" s="502" t="s">
        <v>1389</v>
      </c>
      <c r="J33" s="503"/>
      <c r="K33" s="382"/>
      <c r="L33" s="177"/>
      <c r="M33" s="177"/>
      <c r="N33" s="177"/>
    </row>
    <row r="34" spans="1:14" s="170" customFormat="1" x14ac:dyDescent="0.2">
      <c r="A34" s="278">
        <v>1</v>
      </c>
      <c r="B34" s="179" t="s">
        <v>908</v>
      </c>
      <c r="C34" s="149">
        <v>20005802</v>
      </c>
      <c r="D34" s="149" t="s">
        <v>1472</v>
      </c>
      <c r="E34" s="439" t="s">
        <v>1288</v>
      </c>
      <c r="F34" s="147" t="s">
        <v>43</v>
      </c>
      <c r="G34" s="147"/>
      <c r="H34" s="438" t="s">
        <v>321</v>
      </c>
      <c r="I34" s="510" t="s">
        <v>1357</v>
      </c>
      <c r="J34" s="511"/>
      <c r="K34" s="382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51"/>
      <c r="F35" s="147"/>
      <c r="G35" s="147"/>
      <c r="H35" s="150" t="s">
        <v>98</v>
      </c>
      <c r="I35" s="510"/>
      <c r="J35" s="511"/>
      <c r="K35" s="382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322"/>
      <c r="F36" s="322"/>
      <c r="G36" s="322"/>
      <c r="H36" s="150" t="s">
        <v>98</v>
      </c>
      <c r="I36" s="512"/>
      <c r="J36" s="513"/>
      <c r="K36" s="382"/>
      <c r="L36" s="177"/>
      <c r="M36" s="177"/>
      <c r="N36" s="177"/>
    </row>
    <row r="37" spans="1:14" s="170" customFormat="1" x14ac:dyDescent="0.2">
      <c r="A37" s="278"/>
      <c r="B37" s="179"/>
      <c r="C37" s="148"/>
      <c r="D37" s="149"/>
      <c r="E37" s="151"/>
      <c r="F37" s="151"/>
      <c r="G37" s="151"/>
      <c r="H37" s="150" t="s">
        <v>98</v>
      </c>
      <c r="I37" s="510"/>
      <c r="J37" s="511"/>
      <c r="K37" s="382"/>
      <c r="L37" s="177"/>
      <c r="M37" s="177"/>
      <c r="N37" s="177"/>
    </row>
    <row r="38" spans="1:14" s="170" customFormat="1" x14ac:dyDescent="0.2">
      <c r="A38" s="278"/>
      <c r="B38" s="179"/>
      <c r="C38" s="148"/>
      <c r="D38" s="149"/>
      <c r="E38" s="147"/>
      <c r="F38" s="147"/>
      <c r="G38" s="147"/>
      <c r="H38" s="150" t="s">
        <v>98</v>
      </c>
      <c r="I38" s="510"/>
      <c r="J38" s="511"/>
      <c r="K38" s="382"/>
      <c r="L38" s="177"/>
      <c r="M38" s="177"/>
      <c r="N38" s="177"/>
    </row>
    <row r="39" spans="1:14" s="170" customFormat="1" x14ac:dyDescent="0.2">
      <c r="A39" s="278"/>
      <c r="B39" s="179"/>
      <c r="C39" s="148"/>
      <c r="D39" s="149"/>
      <c r="E39" s="151"/>
      <c r="F39" s="151"/>
      <c r="G39" s="151"/>
      <c r="H39" s="150" t="s">
        <v>98</v>
      </c>
      <c r="I39" s="510"/>
      <c r="J39" s="511"/>
      <c r="K39" s="382"/>
      <c r="L39" s="177"/>
      <c r="M39" s="177"/>
      <c r="N39" s="177"/>
    </row>
    <row r="40" spans="1:14" s="170" customFormat="1" ht="27" customHeight="1" x14ac:dyDescent="0.2">
      <c r="A40" s="278"/>
      <c r="B40" s="179"/>
      <c r="C40" s="148"/>
      <c r="D40" s="149"/>
      <c r="E40" s="151"/>
      <c r="F40" s="147"/>
      <c r="G40" s="151"/>
      <c r="H40" s="150" t="s">
        <v>98</v>
      </c>
      <c r="I40" s="510"/>
      <c r="J40" s="511"/>
      <c r="K40" s="382"/>
      <c r="L40" s="177"/>
      <c r="M40" s="177"/>
      <c r="N40" s="177"/>
    </row>
    <row r="41" spans="1:14" s="170" customFormat="1" x14ac:dyDescent="0.2">
      <c r="A41" s="278"/>
      <c r="B41" s="179"/>
      <c r="C41" s="149"/>
      <c r="D41" s="149"/>
      <c r="E41" s="151"/>
      <c r="F41" s="147"/>
      <c r="G41" s="147"/>
      <c r="H41" s="150" t="s">
        <v>98</v>
      </c>
      <c r="I41" s="512"/>
      <c r="J41" s="513"/>
      <c r="K41" s="382"/>
    </row>
    <row r="42" spans="1:14" s="170" customFormat="1" x14ac:dyDescent="0.2">
      <c r="A42" s="278"/>
      <c r="B42" s="179"/>
      <c r="C42" s="149"/>
      <c r="D42" s="149"/>
      <c r="E42" s="151"/>
      <c r="F42" s="147"/>
      <c r="G42" s="151"/>
      <c r="H42" s="150" t="s">
        <v>98</v>
      </c>
      <c r="I42" s="510"/>
      <c r="J42" s="511"/>
      <c r="K42" s="382"/>
    </row>
    <row r="43" spans="1:14" s="170" customFormat="1" x14ac:dyDescent="0.2">
      <c r="A43" s="278"/>
      <c r="B43" s="179"/>
      <c r="C43" s="149"/>
      <c r="D43" s="149"/>
      <c r="E43" s="151"/>
      <c r="F43" s="147"/>
      <c r="G43" s="151"/>
      <c r="H43" s="150" t="s">
        <v>98</v>
      </c>
      <c r="I43" s="510"/>
      <c r="J43" s="511"/>
      <c r="K43" s="382"/>
    </row>
    <row r="44" spans="1:14" s="170" customFormat="1" x14ac:dyDescent="0.2">
      <c r="A44" s="278"/>
      <c r="B44" s="179"/>
      <c r="C44" s="149"/>
      <c r="D44" s="149"/>
      <c r="E44" s="151"/>
      <c r="F44" s="147"/>
      <c r="G44" s="151"/>
      <c r="H44" s="150" t="s">
        <v>98</v>
      </c>
      <c r="I44" s="510"/>
      <c r="J44" s="511"/>
      <c r="K44" s="382"/>
    </row>
    <row r="45" spans="1:14" s="170" customFormat="1" x14ac:dyDescent="0.2">
      <c r="A45" s="278"/>
      <c r="B45" s="179"/>
      <c r="C45" s="149"/>
      <c r="D45" s="149"/>
      <c r="E45" s="151"/>
      <c r="F45" s="147"/>
      <c r="G45" s="151"/>
      <c r="H45" s="150" t="s">
        <v>98</v>
      </c>
      <c r="I45" s="510"/>
      <c r="J45" s="511"/>
      <c r="K45" s="382"/>
    </row>
    <row r="46" spans="1:14" s="170" customFormat="1" x14ac:dyDescent="0.2">
      <c r="A46" s="278"/>
      <c r="B46" s="179"/>
      <c r="C46" s="148"/>
      <c r="D46" s="149"/>
      <c r="E46" s="147"/>
      <c r="F46" s="147"/>
      <c r="G46" s="151"/>
      <c r="H46" s="150" t="s">
        <v>98</v>
      </c>
      <c r="I46" s="510"/>
      <c r="J46" s="511"/>
      <c r="K46" s="382"/>
    </row>
    <row r="47" spans="1:14" s="170" customFormat="1" x14ac:dyDescent="0.2">
      <c r="A47" s="278"/>
      <c r="B47" s="179"/>
      <c r="C47" s="148"/>
      <c r="D47" s="149"/>
      <c r="E47" s="151"/>
      <c r="F47" s="147"/>
      <c r="G47" s="151"/>
      <c r="H47" s="150" t="s">
        <v>98</v>
      </c>
      <c r="I47" s="510"/>
      <c r="J47" s="511"/>
      <c r="K47" s="382"/>
    </row>
    <row r="48" spans="1:14" s="170" customForma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12"/>
      <c r="J48" s="513"/>
      <c r="K48" s="382"/>
    </row>
    <row r="49" spans="1:11" s="170" customFormat="1" x14ac:dyDescent="0.2">
      <c r="A49" s="278"/>
      <c r="B49" s="179"/>
      <c r="C49" s="149"/>
      <c r="D49" s="149"/>
      <c r="E49" s="151"/>
      <c r="F49" s="147"/>
      <c r="G49" s="151"/>
      <c r="H49" s="150" t="s">
        <v>98</v>
      </c>
      <c r="I49" s="512"/>
      <c r="J49" s="513"/>
      <c r="K49" s="382"/>
    </row>
    <row r="50" spans="1:11" s="170" customForma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12"/>
      <c r="J50" s="513"/>
      <c r="K50" s="382"/>
    </row>
    <row r="51" spans="1:11" x14ac:dyDescent="0.2">
      <c r="A51" s="278"/>
      <c r="B51" s="179"/>
      <c r="C51" s="149"/>
      <c r="D51" s="149"/>
      <c r="E51" s="151"/>
      <c r="F51" s="147"/>
      <c r="G51" s="151"/>
      <c r="H51" s="150" t="s">
        <v>98</v>
      </c>
      <c r="I51" s="512"/>
      <c r="J51" s="513"/>
      <c r="K51" s="382"/>
    </row>
    <row r="52" spans="1:1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12"/>
      <c r="J52" s="513"/>
      <c r="K52" s="382"/>
    </row>
    <row r="53" spans="1:11" x14ac:dyDescent="0.2">
      <c r="A53" s="278"/>
      <c r="B53" s="179"/>
      <c r="C53" s="149"/>
      <c r="D53" s="149"/>
      <c r="E53" s="151"/>
      <c r="F53" s="147"/>
      <c r="G53" s="151"/>
      <c r="H53" s="150" t="s">
        <v>98</v>
      </c>
      <c r="I53" s="512"/>
      <c r="J53" s="513"/>
      <c r="K53" s="382"/>
    </row>
    <row r="54" spans="1:1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12"/>
      <c r="J54" s="513"/>
      <c r="K54" s="382"/>
    </row>
    <row r="55" spans="1:1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14"/>
      <c r="J55" s="515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autoFilter ref="I4:I55" xr:uid="{F1ED19DE-31AB-4D8C-8663-C6BD89EF9C6A}"/>
  <sortState xmlns:xlrd2="http://schemas.microsoft.com/office/spreadsheetml/2017/richdata2" ref="A29:I50">
    <sortCondition ref="A30:A50"/>
  </sortState>
  <mergeCells count="26">
    <mergeCell ref="I55:J55"/>
    <mergeCell ref="I49:J49"/>
    <mergeCell ref="I50:J50"/>
    <mergeCell ref="I51:J51"/>
    <mergeCell ref="I52:J52"/>
    <mergeCell ref="I53:J53"/>
    <mergeCell ref="I45:J45"/>
    <mergeCell ref="I46:J46"/>
    <mergeCell ref="I47:J47"/>
    <mergeCell ref="I48:J48"/>
    <mergeCell ref="I54:J54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C3:J3"/>
    <mergeCell ref="I32:J32"/>
    <mergeCell ref="I33:J33"/>
    <mergeCell ref="A1:J1"/>
    <mergeCell ref="I34:J34"/>
  </mergeCells>
  <phoneticPr fontId="82" type="noConversion"/>
  <conditionalFormatting sqref="A51:A52 A54:A55">
    <cfRule type="expression" dxfId="2177" priority="654">
      <formula>$H51="Complete"</formula>
    </cfRule>
  </conditionalFormatting>
  <conditionalFormatting sqref="A51:A52 A54:A55">
    <cfRule type="expression" dxfId="2176" priority="653">
      <formula>$H51="Complete"</formula>
    </cfRule>
  </conditionalFormatting>
  <conditionalFormatting sqref="C54:C55">
    <cfRule type="expression" dxfId="2175" priority="652">
      <formula>$H54="Complete"</formula>
    </cfRule>
  </conditionalFormatting>
  <conditionalFormatting sqref="D54:D55">
    <cfRule type="expression" dxfId="2174" priority="651">
      <formula>$H54="Complete"</formula>
    </cfRule>
  </conditionalFormatting>
  <conditionalFormatting sqref="A50">
    <cfRule type="expression" dxfId="2173" priority="649">
      <formula>$H50="Complete"</formula>
    </cfRule>
  </conditionalFormatting>
  <conditionalFormatting sqref="A50">
    <cfRule type="expression" dxfId="2172" priority="648">
      <formula>$H50="Complete"</formula>
    </cfRule>
  </conditionalFormatting>
  <conditionalFormatting sqref="A53">
    <cfRule type="expression" dxfId="2171" priority="647">
      <formula>$H53="Complete"</formula>
    </cfRule>
  </conditionalFormatting>
  <conditionalFormatting sqref="A53">
    <cfRule type="expression" dxfId="2170" priority="646">
      <formula>$H53="Complete"</formula>
    </cfRule>
  </conditionalFormatting>
  <conditionalFormatting sqref="D53">
    <cfRule type="expression" dxfId="2169" priority="645">
      <formula>$H53="Complete"</formula>
    </cfRule>
  </conditionalFormatting>
  <conditionalFormatting sqref="C53">
    <cfRule type="expression" dxfId="2168" priority="642">
      <formula>$H53="Complete"</formula>
    </cfRule>
  </conditionalFormatting>
  <conditionalFormatting sqref="C53">
    <cfRule type="expression" dxfId="2167" priority="643">
      <formula>$H53="Complete"</formula>
    </cfRule>
  </conditionalFormatting>
  <conditionalFormatting sqref="C51">
    <cfRule type="expression" dxfId="2166" priority="640">
      <formula>$H51="Complete"</formula>
    </cfRule>
  </conditionalFormatting>
  <conditionalFormatting sqref="C51">
    <cfRule type="expression" dxfId="2165" priority="639">
      <formula>$H51="Complete"</formula>
    </cfRule>
  </conditionalFormatting>
  <conditionalFormatting sqref="D51">
    <cfRule type="expression" dxfId="2164" priority="638">
      <formula>$H51="Complete"</formula>
    </cfRule>
  </conditionalFormatting>
  <conditionalFormatting sqref="A49">
    <cfRule type="expression" dxfId="2163" priority="590">
      <formula>$H49="Complete"</formula>
    </cfRule>
  </conditionalFormatting>
  <conditionalFormatting sqref="A49">
    <cfRule type="expression" dxfId="2162" priority="589">
      <formula>$H49="Complete"</formula>
    </cfRule>
  </conditionalFormatting>
  <conditionalFormatting sqref="C49">
    <cfRule type="expression" dxfId="2161" priority="587">
      <formula>$H49="Complete"</formula>
    </cfRule>
  </conditionalFormatting>
  <conditionalFormatting sqref="C49">
    <cfRule type="expression" dxfId="2160" priority="586">
      <formula>$H49="Complete"</formula>
    </cfRule>
  </conditionalFormatting>
  <conditionalFormatting sqref="D49">
    <cfRule type="expression" dxfId="2159" priority="585">
      <formula>$H49="Complete"</formula>
    </cfRule>
  </conditionalFormatting>
  <conditionalFormatting sqref="A45">
    <cfRule type="expression" dxfId="2158" priority="583">
      <formula>$H45="Complete"</formula>
    </cfRule>
  </conditionalFormatting>
  <conditionalFormatting sqref="A45">
    <cfRule type="expression" dxfId="2157" priority="582">
      <formula>$H45="Complete"</formula>
    </cfRule>
  </conditionalFormatting>
  <conditionalFormatting sqref="A43">
    <cfRule type="expression" dxfId="2156" priority="575">
      <formula>$H43="Complete"</formula>
    </cfRule>
  </conditionalFormatting>
  <conditionalFormatting sqref="A43">
    <cfRule type="expression" dxfId="2155" priority="574">
      <formula>$H43="Complete"</formula>
    </cfRule>
  </conditionalFormatting>
  <conditionalFormatting sqref="D45">
    <cfRule type="expression" dxfId="2154" priority="573">
      <formula>$H45="Complete"</formula>
    </cfRule>
  </conditionalFormatting>
  <conditionalFormatting sqref="A44">
    <cfRule type="expression" dxfId="2153" priority="567">
      <formula>$H44="Complete"</formula>
    </cfRule>
  </conditionalFormatting>
  <conditionalFormatting sqref="A44">
    <cfRule type="expression" dxfId="2152" priority="566">
      <formula>$H44="Complete"</formula>
    </cfRule>
  </conditionalFormatting>
  <conditionalFormatting sqref="D44">
    <cfRule type="expression" dxfId="2151" priority="562">
      <formula>$H44="Complete"</formula>
    </cfRule>
  </conditionalFormatting>
  <conditionalFormatting sqref="D60:D64 D69:D70 D67">
    <cfRule type="expression" dxfId="2150" priority="681">
      <formula>$H60=0</formula>
    </cfRule>
  </conditionalFormatting>
  <conditionalFormatting sqref="D68">
    <cfRule type="expression" dxfId="2149" priority="680">
      <formula>$H68=0</formula>
    </cfRule>
  </conditionalFormatting>
  <conditionalFormatting sqref="D72">
    <cfRule type="expression" dxfId="2148" priority="679">
      <formula>$H72=0</formula>
    </cfRule>
  </conditionalFormatting>
  <conditionalFormatting sqref="D74">
    <cfRule type="expression" dxfId="2147" priority="678">
      <formula>$H74=0</formula>
    </cfRule>
  </conditionalFormatting>
  <conditionalFormatting sqref="D81">
    <cfRule type="expression" dxfId="2146" priority="677">
      <formula>$H81=0</formula>
    </cfRule>
  </conditionalFormatting>
  <conditionalFormatting sqref="D75">
    <cfRule type="expression" dxfId="2145" priority="676">
      <formula>$H75=0</formula>
    </cfRule>
  </conditionalFormatting>
  <conditionalFormatting sqref="D71">
    <cfRule type="expression" dxfId="2144" priority="675">
      <formula>$H71=0</formula>
    </cfRule>
  </conditionalFormatting>
  <conditionalFormatting sqref="D83">
    <cfRule type="expression" dxfId="2143" priority="674">
      <formula>$H83=0</formula>
    </cfRule>
  </conditionalFormatting>
  <conditionalFormatting sqref="D84">
    <cfRule type="expression" dxfId="2142" priority="673">
      <formula>$H84=0</formula>
    </cfRule>
  </conditionalFormatting>
  <conditionalFormatting sqref="D85">
    <cfRule type="expression" dxfId="2141" priority="672">
      <formula>$H85=0</formula>
    </cfRule>
  </conditionalFormatting>
  <conditionalFormatting sqref="D86">
    <cfRule type="expression" dxfId="2140" priority="671">
      <formula>$H86=0</formula>
    </cfRule>
  </conditionalFormatting>
  <conditionalFormatting sqref="D87">
    <cfRule type="expression" dxfId="2139" priority="670">
      <formula>$H87=0</formula>
    </cfRule>
  </conditionalFormatting>
  <conditionalFormatting sqref="D88">
    <cfRule type="expression" dxfId="2138" priority="669">
      <formula>$H88=0</formula>
    </cfRule>
  </conditionalFormatting>
  <conditionalFormatting sqref="D82">
    <cfRule type="expression" dxfId="2137" priority="668">
      <formula>$H82=0</formula>
    </cfRule>
  </conditionalFormatting>
  <conditionalFormatting sqref="D66">
    <cfRule type="expression" dxfId="2136" priority="667">
      <formula>$H66=0</formula>
    </cfRule>
  </conditionalFormatting>
  <conditionalFormatting sqref="D65">
    <cfRule type="expression" dxfId="2135" priority="666">
      <formula>$H65=0</formula>
    </cfRule>
  </conditionalFormatting>
  <conditionalFormatting sqref="D69">
    <cfRule type="expression" dxfId="2134" priority="665">
      <formula>$H69=0</formula>
    </cfRule>
  </conditionalFormatting>
  <conditionalFormatting sqref="D70">
    <cfRule type="expression" dxfId="2133" priority="664">
      <formula>$H70=0</formula>
    </cfRule>
  </conditionalFormatting>
  <conditionalFormatting sqref="D71">
    <cfRule type="expression" dxfId="2132" priority="663">
      <formula>$H71=0</formula>
    </cfRule>
  </conditionalFormatting>
  <conditionalFormatting sqref="D74">
    <cfRule type="expression" dxfId="2131" priority="662">
      <formula>$H74=0</formula>
    </cfRule>
  </conditionalFormatting>
  <conditionalFormatting sqref="D72">
    <cfRule type="expression" dxfId="2130" priority="661">
      <formula>$H72=0</formula>
    </cfRule>
  </conditionalFormatting>
  <conditionalFormatting sqref="D68">
    <cfRule type="expression" dxfId="2129" priority="660">
      <formula>$H68=0</formula>
    </cfRule>
  </conditionalFormatting>
  <conditionalFormatting sqref="D76">
    <cfRule type="expression" dxfId="2128" priority="659">
      <formula>$H76=0</formula>
    </cfRule>
  </conditionalFormatting>
  <conditionalFormatting sqref="D77">
    <cfRule type="expression" dxfId="2127" priority="658">
      <formula>$H77=0</formula>
    </cfRule>
  </conditionalFormatting>
  <conditionalFormatting sqref="D78">
    <cfRule type="expression" dxfId="2126" priority="657">
      <formula>$H78=0</formula>
    </cfRule>
  </conditionalFormatting>
  <conditionalFormatting sqref="D79">
    <cfRule type="expression" dxfId="2125" priority="656">
      <formula>$H79=0</formula>
    </cfRule>
  </conditionalFormatting>
  <conditionalFormatting sqref="D80">
    <cfRule type="expression" dxfId="2124" priority="655">
      <formula>$H80=0</formula>
    </cfRule>
  </conditionalFormatting>
  <conditionalFormatting sqref="C48 C50 C52">
    <cfRule type="expression" dxfId="2123" priority="627">
      <formula>$H48="Complete"</formula>
    </cfRule>
  </conditionalFormatting>
  <conditionalFormatting sqref="A48">
    <cfRule type="expression" dxfId="2122" priority="631">
      <formula>$H48="Complete"</formula>
    </cfRule>
  </conditionalFormatting>
  <conditionalFormatting sqref="A48">
    <cfRule type="expression" dxfId="2121" priority="630">
      <formula>$H48="Complete"</formula>
    </cfRule>
  </conditionalFormatting>
  <conditionalFormatting sqref="D48 D50 D52">
    <cfRule type="expression" dxfId="2120" priority="629">
      <formula>$H48="Complete"</formula>
    </cfRule>
  </conditionalFormatting>
  <conditionalFormatting sqref="C48 C50 C52">
    <cfRule type="expression" dxfId="2119" priority="628">
      <formula>$H48="Complete"</formula>
    </cfRule>
  </conditionalFormatting>
  <conditionalFormatting sqref="I48:I49">
    <cfRule type="expression" dxfId="2118" priority="561">
      <formula>$H48="Complete"</formula>
    </cfRule>
  </conditionalFormatting>
  <conditionalFormatting sqref="I50:I55">
    <cfRule type="expression" dxfId="2117" priority="559">
      <formula>$H50="Complete"</formula>
    </cfRule>
  </conditionalFormatting>
  <conditionalFormatting sqref="I44">
    <cfRule type="expression" dxfId="2116" priority="558">
      <formula>$H44="Complete"</formula>
    </cfRule>
  </conditionalFormatting>
  <conditionalFormatting sqref="I45">
    <cfRule type="expression" dxfId="2115" priority="557">
      <formula>$H45="Complete"</formula>
    </cfRule>
  </conditionalFormatting>
  <conditionalFormatting sqref="B48:B55">
    <cfRule type="expression" dxfId="2114" priority="555">
      <formula>$H48="Complete"</formula>
    </cfRule>
  </conditionalFormatting>
  <conditionalFormatting sqref="A40">
    <cfRule type="expression" dxfId="2113" priority="510">
      <formula>$H40="Complete"</formula>
    </cfRule>
  </conditionalFormatting>
  <conditionalFormatting sqref="I40">
    <cfRule type="expression" dxfId="2112" priority="509">
      <formula>$H40="Complete"</formula>
    </cfRule>
  </conditionalFormatting>
  <conditionalFormatting sqref="A42">
    <cfRule type="expression" dxfId="2111" priority="507">
      <formula>$H42="Complete"</formula>
    </cfRule>
  </conditionalFormatting>
  <conditionalFormatting sqref="A42">
    <cfRule type="expression" dxfId="2110" priority="506">
      <formula>$H42="Complete"</formula>
    </cfRule>
  </conditionalFormatting>
  <conditionalFormatting sqref="I42">
    <cfRule type="expression" dxfId="2109" priority="501">
      <formula>$H42="Complete"</formula>
    </cfRule>
  </conditionalFormatting>
  <conditionalFormatting sqref="D40">
    <cfRule type="expression" dxfId="2108" priority="493">
      <formula>$H40="Complete"</formula>
    </cfRule>
  </conditionalFormatting>
  <conditionalFormatting sqref="D43">
    <cfRule type="expression" dxfId="2107" priority="487">
      <formula>$H43="Complete"</formula>
    </cfRule>
  </conditionalFormatting>
  <conditionalFormatting sqref="I43">
    <cfRule type="expression" dxfId="2106" priority="486">
      <formula>$H43="Complete"</formula>
    </cfRule>
  </conditionalFormatting>
  <conditionalFormatting sqref="A46">
    <cfRule type="expression" dxfId="2105" priority="483">
      <formula>$H46="Complete"</formula>
    </cfRule>
  </conditionalFormatting>
  <conditionalFormatting sqref="A46">
    <cfRule type="expression" dxfId="2104" priority="482">
      <formula>$H46="Complete"</formula>
    </cfRule>
  </conditionalFormatting>
  <conditionalFormatting sqref="D46">
    <cfRule type="expression" dxfId="2103" priority="479">
      <formula>$H46="Complete"</formula>
    </cfRule>
  </conditionalFormatting>
  <conditionalFormatting sqref="I46">
    <cfRule type="expression" dxfId="2102" priority="477">
      <formula>$H46="Complete"</formula>
    </cfRule>
  </conditionalFormatting>
  <conditionalFormatting sqref="A47 D47">
    <cfRule type="expression" dxfId="2101" priority="476">
      <formula>$H47="Complete"</formula>
    </cfRule>
  </conditionalFormatting>
  <conditionalFormatting sqref="I47">
    <cfRule type="expression" dxfId="2100" priority="475">
      <formula>$H47="Complete"</formula>
    </cfRule>
  </conditionalFormatting>
  <conditionalFormatting sqref="D42">
    <cfRule type="expression" dxfId="2099" priority="430">
      <formula>$H42="Complete"</formula>
    </cfRule>
  </conditionalFormatting>
  <conditionalFormatting sqref="B46">
    <cfRule type="expression" dxfId="2098" priority="396">
      <formula>$H46="Complete"</formula>
    </cfRule>
  </conditionalFormatting>
  <conditionalFormatting sqref="C46">
    <cfRule type="expression" dxfId="2097" priority="395">
      <formula>$H46="Complete"</formula>
    </cfRule>
  </conditionalFormatting>
  <conditionalFormatting sqref="B47">
    <cfRule type="expression" dxfId="2096" priority="394">
      <formula>$H47="Complete"</formula>
    </cfRule>
  </conditionalFormatting>
  <conditionalFormatting sqref="C47">
    <cfRule type="expression" dxfId="2095" priority="393">
      <formula>$H47="Complete"</formula>
    </cfRule>
  </conditionalFormatting>
  <conditionalFormatting sqref="B42">
    <cfRule type="expression" dxfId="2094" priority="191">
      <formula>$H42="Complete"</formula>
    </cfRule>
  </conditionalFormatting>
  <conditionalFormatting sqref="B44">
    <cfRule type="expression" dxfId="2093" priority="189">
      <formula>$H44="Complete"</formula>
    </cfRule>
  </conditionalFormatting>
  <conditionalFormatting sqref="C42">
    <cfRule type="expression" dxfId="2092" priority="158">
      <formula>$H42="Complete"</formula>
    </cfRule>
  </conditionalFormatting>
  <conditionalFormatting sqref="C42">
    <cfRule type="expression" dxfId="2091" priority="157">
      <formula>$H42="Complete"</formula>
    </cfRule>
  </conditionalFormatting>
  <conditionalFormatting sqref="C43">
    <cfRule type="expression" dxfId="2090" priority="155">
      <formula>$H43="Complete"</formula>
    </cfRule>
  </conditionalFormatting>
  <conditionalFormatting sqref="C43">
    <cfRule type="expression" dxfId="2089" priority="154">
      <formula>$H43="Complete"</formula>
    </cfRule>
  </conditionalFormatting>
  <conditionalFormatting sqref="B43">
    <cfRule type="expression" dxfId="2088" priority="153">
      <formula>$H43="Complete"</formula>
    </cfRule>
  </conditionalFormatting>
  <conditionalFormatting sqref="C44">
    <cfRule type="expression" dxfId="2087" priority="152">
      <formula>$H44="Complete"</formula>
    </cfRule>
  </conditionalFormatting>
  <conditionalFormatting sqref="C44">
    <cfRule type="expression" dxfId="2086" priority="151">
      <formula>$H44="Complete"</formula>
    </cfRule>
  </conditionalFormatting>
  <conditionalFormatting sqref="C45">
    <cfRule type="expression" dxfId="2085" priority="150">
      <formula>$H45="Complete"</formula>
    </cfRule>
  </conditionalFormatting>
  <conditionalFormatting sqref="C45">
    <cfRule type="expression" dxfId="2084" priority="149">
      <formula>$H45="Complete"</formula>
    </cfRule>
  </conditionalFormatting>
  <conditionalFormatting sqref="B45">
    <cfRule type="expression" dxfId="2083" priority="148">
      <formula>$H45="Complete"</formula>
    </cfRule>
  </conditionalFormatting>
  <conditionalFormatting sqref="A35">
    <cfRule type="expression" dxfId="2082" priority="85">
      <formula>$H35="Complete"</formula>
    </cfRule>
  </conditionalFormatting>
  <conditionalFormatting sqref="B37">
    <cfRule type="expression" dxfId="2081" priority="71">
      <formula>$H37="Complete"</formula>
    </cfRule>
  </conditionalFormatting>
  <conditionalFormatting sqref="D37">
    <cfRule type="expression" dxfId="2080" priority="68">
      <formula>$H37="Complete"</formula>
    </cfRule>
  </conditionalFormatting>
  <conditionalFormatting sqref="D37">
    <cfRule type="expression" dxfId="2079" priority="70">
      <formula>$H37="Complete"</formula>
    </cfRule>
  </conditionalFormatting>
  <conditionalFormatting sqref="D37">
    <cfRule type="expression" dxfId="2078" priority="69">
      <formula>$H37="Complete"</formula>
    </cfRule>
  </conditionalFormatting>
  <conditionalFormatting sqref="C37">
    <cfRule type="expression" dxfId="2077" priority="67">
      <formula>$H37="Complete"</formula>
    </cfRule>
  </conditionalFormatting>
  <conditionalFormatting sqref="I37">
    <cfRule type="expression" dxfId="2076" priority="66">
      <formula>$H37="Complete"</formula>
    </cfRule>
  </conditionalFormatting>
  <conditionalFormatting sqref="D38">
    <cfRule type="expression" dxfId="2075" priority="60">
      <formula>$H38="Complete"</formula>
    </cfRule>
  </conditionalFormatting>
  <conditionalFormatting sqref="D38">
    <cfRule type="expression" dxfId="2074" priority="62">
      <formula>$H38="Complete"</formula>
    </cfRule>
  </conditionalFormatting>
  <conditionalFormatting sqref="D38">
    <cfRule type="expression" dxfId="2073" priority="61">
      <formula>$H38="Complete"</formula>
    </cfRule>
  </conditionalFormatting>
  <conditionalFormatting sqref="I38">
    <cfRule type="expression" dxfId="2072" priority="59">
      <formula>$H38="Complete"</formula>
    </cfRule>
  </conditionalFormatting>
  <conditionalFormatting sqref="A37:A38">
    <cfRule type="expression" dxfId="2071" priority="58">
      <formula>$H37="Complete"</formula>
    </cfRule>
  </conditionalFormatting>
  <conditionalFormatting sqref="A39">
    <cfRule type="expression" dxfId="2070" priority="56">
      <formula>$H39="Complete"</formula>
    </cfRule>
  </conditionalFormatting>
  <conditionalFormatting sqref="D39">
    <cfRule type="expression" dxfId="2069" priority="55">
      <formula>$H39="Complete"</formula>
    </cfRule>
  </conditionalFormatting>
  <conditionalFormatting sqref="B39">
    <cfRule type="expression" dxfId="2068" priority="54">
      <formula>$H39="Complete"</formula>
    </cfRule>
  </conditionalFormatting>
  <conditionalFormatting sqref="I39">
    <cfRule type="expression" dxfId="2067" priority="53">
      <formula>$H39="Complete"</formula>
    </cfRule>
  </conditionalFormatting>
  <conditionalFormatting sqref="D41">
    <cfRule type="expression" dxfId="2066" priority="48">
      <formula>$H41="Complete"</formula>
    </cfRule>
  </conditionalFormatting>
  <conditionalFormatting sqref="B41">
    <cfRule type="expression" dxfId="2065" priority="47">
      <formula>$H41="Complete"</formula>
    </cfRule>
  </conditionalFormatting>
  <conditionalFormatting sqref="C41">
    <cfRule type="expression" dxfId="2064" priority="46">
      <formula>$H41="Complete"</formula>
    </cfRule>
  </conditionalFormatting>
  <conditionalFormatting sqref="C41">
    <cfRule type="expression" dxfId="2063" priority="45">
      <formula>$H41="Complete"</formula>
    </cfRule>
  </conditionalFormatting>
  <conditionalFormatting sqref="I41">
    <cfRule type="expression" dxfId="2062" priority="44">
      <formula>$H41="Complete"</formula>
    </cfRule>
  </conditionalFormatting>
  <conditionalFormatting sqref="A41">
    <cfRule type="expression" dxfId="2061" priority="49">
      <formula>$H41="Complete"</formula>
    </cfRule>
  </conditionalFormatting>
  <conditionalFormatting sqref="B35 I35 D35">
    <cfRule type="expression" dxfId="2060" priority="36">
      <formula>$H35="Complete"</formula>
    </cfRule>
  </conditionalFormatting>
  <conditionalFormatting sqref="B38">
    <cfRule type="expression" dxfId="2059" priority="28">
      <formula>$H38="Complete"</formula>
    </cfRule>
  </conditionalFormatting>
  <conditionalFormatting sqref="C38">
    <cfRule type="expression" dxfId="2058" priority="26">
      <formula>$H38="Complete"</formula>
    </cfRule>
  </conditionalFormatting>
  <conditionalFormatting sqref="C39">
    <cfRule type="expression" dxfId="2057" priority="25">
      <formula>$H39="Complete"</formula>
    </cfRule>
  </conditionalFormatting>
  <conditionalFormatting sqref="B40">
    <cfRule type="expression" dxfId="2056" priority="24">
      <formula>$H40="Complete"</formula>
    </cfRule>
  </conditionalFormatting>
  <conditionalFormatting sqref="C40">
    <cfRule type="expression" dxfId="2055" priority="23">
      <formula>$H40="Complete"</formula>
    </cfRule>
  </conditionalFormatting>
  <conditionalFormatting sqref="A36:D36 I36">
    <cfRule type="expression" dxfId="2054" priority="12">
      <formula>$H36="Complete"</formula>
    </cfRule>
  </conditionalFormatting>
  <conditionalFormatting sqref="H34:H55">
    <cfRule type="expression" dxfId="2053" priority="10">
      <formula>$H34="Complete"</formula>
    </cfRule>
  </conditionalFormatting>
  <conditionalFormatting sqref="A34:D34 I34">
    <cfRule type="expression" dxfId="2052" priority="8">
      <formula>$H34="Complete"</formula>
    </cfRule>
  </conditionalFormatting>
  <conditionalFormatting sqref="C35">
    <cfRule type="expression" dxfId="2051" priority="7">
      <formula>$H35="Complete"</formula>
    </cfRule>
  </conditionalFormatting>
  <conditionalFormatting sqref="I6:I31">
    <cfRule type="cellIs" dxfId="2050" priority="6" operator="equal">
      <formula>"Needs Trained"</formula>
    </cfRule>
  </conditionalFormatting>
  <conditionalFormatting sqref="I6:I31">
    <cfRule type="cellIs" dxfId="2049" priority="5" operator="equal">
      <formula>"Signed Off"</formula>
    </cfRule>
  </conditionalFormatting>
  <conditionalFormatting sqref="I5">
    <cfRule type="cellIs" dxfId="2048" priority="4" operator="equal">
      <formula>"Needs Trained"</formula>
    </cfRule>
  </conditionalFormatting>
  <conditionalFormatting sqref="I5">
    <cfRule type="cellIs" dxfId="2047" priority="3" operator="equal">
      <formula>"Signed Off"</formula>
    </cfRule>
  </conditionalFormatting>
  <conditionalFormatting sqref="A33:D33 I33">
    <cfRule type="expression" dxfId="2046" priority="2">
      <formula>$H33="Complete"</formula>
    </cfRule>
  </conditionalFormatting>
  <conditionalFormatting sqref="H33">
    <cfRule type="expression" dxfId="2045" priority="1">
      <formula>$H33="Complete"</formula>
    </cfRule>
  </conditionalFormatting>
  <dataValidations count="1">
    <dataValidation type="list" allowBlank="1" showInputMessage="1" showErrorMessage="1" sqref="E5:F12 G39:G40 E14:F31 E33:E40 G33:G37 E42:E55 G42:G55 F33:F55" xr:uid="{DE878A72-40CD-448D-9A6D-A11B54268AE3}">
      <formula1>Drivers3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2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400050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6" r:id="rId6" name="Button 10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6</xdr:row>
                    <xdr:rowOff>9525</xdr:rowOff>
                  </from>
                  <to>
                    <xdr:col>12</xdr:col>
                    <xdr:colOff>552450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064D3B8-558D-401D-BAD9-8FEFEC3AED2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D9DEAB7C-542B-49A5-94C6-2FAC8F1755D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9648F112-5F5C-4A5F-B80C-696984559961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0A00-000005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X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6" max="16" width="9.28515625" customWidth="1"/>
    <col min="17" max="17" width="14.28515625" hidden="1" customWidth="1"/>
    <col min="18" max="24" width="9.140625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79"/>
      <c r="R1" s="420">
        <f>COUNTIF(I5:I31,"Needs Trained")</f>
        <v>2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3'!$B$2+2</f>
        <v>44272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_xlfn.XLOOKUP(H2,Table2[Coordinator],Table2[Email],,0)</f>
        <v>andy.brinkhoff@navistar.com</v>
      </c>
      <c r="J2" s="176"/>
      <c r="K2" s="176"/>
      <c r="L2" s="177"/>
      <c r="M2" s="177"/>
      <c r="N2" s="177"/>
      <c r="R2" s="424" t="str">
        <f>IF(R1 &gt; 1,"Yes","")</f>
        <v>Yes</v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6"/>
      <c r="J3" s="507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86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 t="s">
        <v>1344</v>
      </c>
      <c r="B5" s="179" t="s">
        <v>1253</v>
      </c>
      <c r="C5" s="147">
        <v>207482</v>
      </c>
      <c r="D5" s="147"/>
      <c r="E5" s="363" t="s">
        <v>1017</v>
      </c>
      <c r="F5" s="147"/>
      <c r="G5" s="147">
        <v>323</v>
      </c>
      <c r="H5" s="408" t="s">
        <v>186</v>
      </c>
      <c r="I5" s="411" t="str">
        <f>IF(E5="","",_xlfn.XLOOKUP(S5,Table1[IDTrain],Table1[Approved],"Needs Trained",0,1))</f>
        <v>Signed off</v>
      </c>
      <c r="J5" s="391" t="s">
        <v>1348</v>
      </c>
      <c r="K5" s="399" t="str">
        <f>IF('Monday 1'!K5="","",'Monday 1'!K5)</f>
        <v>Henry Clendenin</v>
      </c>
      <c r="L5" s="177"/>
      <c r="M5" s="177"/>
      <c r="N5" s="177"/>
      <c r="R5" s="424"/>
      <c r="S5" s="418" t="str">
        <f>IF(E5="","",_xlfn.CONCAT(B5,E5))</f>
        <v>E39 RH, White, Field Test (MN296210)Braziel</v>
      </c>
      <c r="T5" s="418" t="str">
        <f>IF(S5="","",I2)</f>
        <v>andy.brinkhoff@navistar.com</v>
      </c>
      <c r="U5" s="419">
        <f>B2</f>
        <v>44272</v>
      </c>
      <c r="V5" s="418" t="str">
        <f>IF(E5="","",B5)</f>
        <v>E39 RH, White, Field Test (MN296210)</v>
      </c>
      <c r="W5" s="425" t="str">
        <f>IF(E5="","",E5)</f>
        <v>Braziel</v>
      </c>
    </row>
    <row r="6" spans="1:23" s="170" customFormat="1" ht="12.75" customHeight="1" x14ac:dyDescent="0.2">
      <c r="A6" s="268" t="s">
        <v>1344</v>
      </c>
      <c r="B6" s="179" t="s">
        <v>1082</v>
      </c>
      <c r="C6" s="147">
        <v>194683</v>
      </c>
      <c r="D6" s="147"/>
      <c r="E6" s="363" t="s">
        <v>112</v>
      </c>
      <c r="F6" s="147"/>
      <c r="G6" s="147">
        <v>264</v>
      </c>
      <c r="H6" s="408" t="s">
        <v>186</v>
      </c>
      <c r="I6" s="389" t="str">
        <f>IF(E6="","",_xlfn.XLOOKUP(S6,Table1[IDTrain],Table1[Approved],"Needs Trained",0,1))</f>
        <v>Signed off</v>
      </c>
      <c r="J6" s="391" t="s">
        <v>1348</v>
      </c>
      <c r="K6" s="399" t="str">
        <f>IF('Monday 1'!K6="","",'Monday 1'!K6)</f>
        <v>Brent Keller</v>
      </c>
      <c r="L6" s="177"/>
      <c r="M6" s="177"/>
      <c r="N6" s="177"/>
      <c r="R6" s="424"/>
      <c r="S6" s="418" t="str">
        <f t="shared" ref="S6:S31" si="0">IF(E6="","",_xlfn.CONCAT(B6,E6))</f>
        <v>E39 HV, White, Field Test (ML306105)Letherman</v>
      </c>
      <c r="T6" s="418" t="str">
        <f>IF(S6="","",I2)</f>
        <v>andy.brinkhoff@navistar.com</v>
      </c>
      <c r="U6" s="419">
        <f>U5</f>
        <v>44272</v>
      </c>
      <c r="V6" s="418" t="str">
        <f t="shared" ref="V6:V31" si="1">IF(E6="","",B6)</f>
        <v>E39 HV, White, Field Test (ML306105)</v>
      </c>
      <c r="W6" s="425" t="str">
        <f t="shared" ref="W6:W31" si="2">IF(E6="","",E6)</f>
        <v>Letherman</v>
      </c>
    </row>
    <row r="7" spans="1:23" s="170" customFormat="1" ht="12.75" customHeight="1" x14ac:dyDescent="0.2">
      <c r="A7" s="268" t="s">
        <v>1344</v>
      </c>
      <c r="B7" s="179" t="s">
        <v>1132</v>
      </c>
      <c r="C7" s="147">
        <v>208015</v>
      </c>
      <c r="D7" s="147"/>
      <c r="E7" s="363" t="s">
        <v>28</v>
      </c>
      <c r="F7" s="147"/>
      <c r="G7" s="147">
        <v>65</v>
      </c>
      <c r="H7" s="408" t="s">
        <v>186</v>
      </c>
      <c r="I7" s="389" t="str">
        <f>IF(E7="","",_xlfn.XLOOKUP(S7,Table1[IDTrain],Table1[Approved],"Needs Trained",0,1))</f>
        <v>Signed off</v>
      </c>
      <c r="J7" s="391" t="s">
        <v>1348</v>
      </c>
      <c r="K7" s="399" t="str">
        <f>IF('Monday 1'!K7="","",'Monday 1'!K7)</f>
        <v>Chad Letherman</v>
      </c>
      <c r="L7" s="177"/>
      <c r="M7" s="177"/>
      <c r="N7" s="177"/>
      <c r="R7" s="424"/>
      <c r="S7" s="418" t="str">
        <f t="shared" si="0"/>
        <v>E36 MV, Green/White, ML652524, Field TestSuffern</v>
      </c>
      <c r="T7" s="418" t="str">
        <f>IF(S7="","",I2)</f>
        <v>andy.brinkhoff@navistar.com</v>
      </c>
      <c r="U7" s="419">
        <f t="shared" ref="U7:U31" si="3">U6</f>
        <v>44272</v>
      </c>
      <c r="V7" s="418" t="str">
        <f t="shared" si="1"/>
        <v>E36 MV, Green/White, ML652524, Field Test</v>
      </c>
      <c r="W7" s="425" t="str">
        <f t="shared" si="2"/>
        <v>Suffern</v>
      </c>
    </row>
    <row r="8" spans="1:23" s="170" customFormat="1" ht="12.75" customHeight="1" x14ac:dyDescent="0.2">
      <c r="A8" s="268" t="s">
        <v>298</v>
      </c>
      <c r="B8" s="179" t="s">
        <v>298</v>
      </c>
      <c r="C8" s="147"/>
      <c r="D8" s="147"/>
      <c r="E8" s="147"/>
      <c r="F8" s="147"/>
      <c r="G8" s="147"/>
      <c r="H8" s="180"/>
      <c r="I8" s="389" t="str">
        <f>IF(E8="","",_xlfn.XLOOKUP(S8,Table1[IDTrain],Table1[Approved],"Needs Trained",0,1))</f>
        <v/>
      </c>
      <c r="J8" s="391" t="s">
        <v>1348</v>
      </c>
      <c r="K8" s="399" t="str">
        <f>IF('Monday 1'!K8="","",'Monday 1'!K8)</f>
        <v>Bryan Suffern</v>
      </c>
      <c r="L8" s="177"/>
      <c r="M8" s="177"/>
      <c r="N8" s="177"/>
      <c r="R8" s="424"/>
      <c r="S8" s="418" t="str">
        <f t="shared" si="0"/>
        <v/>
      </c>
      <c r="T8" s="418" t="str">
        <f>IF(S8="","",I2)</f>
        <v/>
      </c>
      <c r="U8" s="419">
        <f t="shared" si="3"/>
        <v>44272</v>
      </c>
      <c r="V8" s="418" t="str">
        <f t="shared" si="1"/>
        <v/>
      </c>
      <c r="W8" s="425" t="str">
        <f t="shared" si="2"/>
        <v/>
      </c>
    </row>
    <row r="9" spans="1:23" s="170" customFormat="1" ht="12.75" customHeight="1" x14ac:dyDescent="0.2">
      <c r="A9" s="268" t="s">
        <v>298</v>
      </c>
      <c r="B9" s="179" t="s">
        <v>298</v>
      </c>
      <c r="C9" s="147"/>
      <c r="D9" s="147"/>
      <c r="E9" s="147"/>
      <c r="F9" s="147"/>
      <c r="G9" s="147"/>
      <c r="H9" s="180"/>
      <c r="I9" s="389" t="str">
        <f>IF(E9="","",_xlfn.XLOOKUP(S9,Table1[IDTrain],Table1[Approved],"Needs Trained",0,1))</f>
        <v/>
      </c>
      <c r="J9" s="391" t="s">
        <v>1348</v>
      </c>
      <c r="K9" s="399" t="str">
        <f>IF('Monday 1'!K9="","",'Monday 1'!K9)</f>
        <v>CJ Whalen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44272</v>
      </c>
      <c r="V9" s="418" t="str">
        <f t="shared" si="1"/>
        <v/>
      </c>
      <c r="W9" s="425" t="str">
        <f t="shared" si="2"/>
        <v/>
      </c>
    </row>
    <row r="10" spans="1:23" s="170" customFormat="1" ht="12.75" customHeight="1" x14ac:dyDescent="0.2">
      <c r="A10" s="268" t="s">
        <v>298</v>
      </c>
      <c r="B10" s="179" t="s">
        <v>298</v>
      </c>
      <c r="C10" s="147"/>
      <c r="D10" s="147"/>
      <c r="E10" s="147"/>
      <c r="F10" s="147"/>
      <c r="G10" s="147"/>
      <c r="H10" s="180"/>
      <c r="I10" s="389" t="str">
        <f>IF(E10="","",_xlfn.XLOOKUP(S10,Table1[IDTrain],Table1[Approved],"Needs Trained",0,1))</f>
        <v/>
      </c>
      <c r="J10" s="391" t="s">
        <v>1348</v>
      </c>
      <c r="K10" s="399" t="str">
        <f>IF('Monday 1'!K10="","",'Monday 1'!K10)</f>
        <v>AJ Braziel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44272</v>
      </c>
      <c r="V10" s="418" t="str">
        <f t="shared" si="1"/>
        <v/>
      </c>
      <c r="W10" s="425" t="str">
        <f t="shared" si="2"/>
        <v/>
      </c>
    </row>
    <row r="11" spans="1:23" s="170" customFormat="1" ht="12.75" customHeight="1" x14ac:dyDescent="0.2">
      <c r="A11" s="268" t="s">
        <v>298</v>
      </c>
      <c r="B11" s="179" t="s">
        <v>298</v>
      </c>
      <c r="C11" s="147"/>
      <c r="D11" s="147"/>
      <c r="E11" s="147"/>
      <c r="F11" s="147"/>
      <c r="G11" s="147"/>
      <c r="H11" s="180"/>
      <c r="I11" s="389" t="str">
        <f>IF(E11="","",_xlfn.XLOOKUP(S11,Table1[IDTrain],Table1[Approved],"Needs Trained",0,1))</f>
        <v/>
      </c>
      <c r="J11" s="391" t="s">
        <v>1445</v>
      </c>
      <c r="K11" s="399" t="str">
        <f>IF('Monday 1'!K11="","",'Monday 1'!K11)</f>
        <v>Dave Buchan</v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44272</v>
      </c>
      <c r="V11" s="418" t="str">
        <f t="shared" si="1"/>
        <v/>
      </c>
      <c r="W11" s="425" t="str">
        <f t="shared" si="2"/>
        <v/>
      </c>
    </row>
    <row r="12" spans="1:23" s="170" customFormat="1" ht="12.75" customHeight="1" thickBot="1" x14ac:dyDescent="0.25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389" t="str">
        <f>IF(E12="","",_xlfn.XLOOKUP(S12,Table1[IDTrain],Table1[Approved],"Needs Trained",0,1))</f>
        <v/>
      </c>
      <c r="J12" s="391"/>
      <c r="K12" s="399" t="str">
        <f>IF('Monday 1'!K12="","",'Monday 1'!K12)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44272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89"/>
      <c r="J13" s="391"/>
      <c r="K13" s="399" t="str">
        <f>IF('Monday 1'!K13="","",'Monday 1'!K13)</f>
        <v/>
      </c>
      <c r="L13" s="181"/>
      <c r="M13" s="181"/>
      <c r="N13" s="181"/>
      <c r="R13" s="424"/>
      <c r="S13" s="418"/>
      <c r="T13" s="418"/>
      <c r="U13" s="419">
        <f t="shared" si="3"/>
        <v>44272</v>
      </c>
      <c r="V13" s="418"/>
      <c r="W13" s="425"/>
    </row>
    <row r="14" spans="1:23" s="170" customFormat="1" ht="12.75" customHeight="1" x14ac:dyDescent="0.2">
      <c r="A14" s="274" t="s">
        <v>1286</v>
      </c>
      <c r="B14" s="183" t="s">
        <v>1371</v>
      </c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>2nd Shift-Placeholder, 1st Shift - Tow Tyno</v>
      </c>
      <c r="E14" s="363" t="s">
        <v>22</v>
      </c>
      <c r="F14" s="147"/>
      <c r="G14" s="147"/>
      <c r="H14" s="408" t="s">
        <v>186</v>
      </c>
      <c r="I14" s="389" t="str">
        <f>IF(E14="","",_xlfn.XLOOKUP(S14,Table1[IDTrain],Table1[Approved],"Needs Trained",0,1))</f>
        <v>Needs Trained</v>
      </c>
      <c r="J14" s="391"/>
      <c r="K14" s="399" t="str">
        <f>IF('Monday 1'!K14="","",'Monday 1'!K14)</f>
        <v/>
      </c>
      <c r="L14" s="177"/>
      <c r="M14" s="177"/>
      <c r="N14" s="177"/>
      <c r="R14" s="424"/>
      <c r="S14" s="418" t="str">
        <f t="shared" si="0"/>
        <v>Nikola TractorKeller</v>
      </c>
      <c r="T14" s="418" t="str">
        <f>IF(S14="","",I2)</f>
        <v>andy.brinkhoff@navistar.com</v>
      </c>
      <c r="U14" s="419">
        <f t="shared" si="3"/>
        <v>44272</v>
      </c>
      <c r="V14" s="418" t="str">
        <f t="shared" si="1"/>
        <v>Nikola Tractor</v>
      </c>
      <c r="W14" s="425" t="str">
        <f t="shared" si="2"/>
        <v>Keller</v>
      </c>
    </row>
    <row r="15" spans="1:23" s="170" customFormat="1" ht="12.75" customHeight="1" x14ac:dyDescent="0.2">
      <c r="A15" s="274" t="s">
        <v>1285</v>
      </c>
      <c r="B15" s="183" t="s">
        <v>1280</v>
      </c>
      <c r="C15" s="8" t="str">
        <f>IF(B15="","",IF(VLOOKUP($B15,ProjectList!$B$2:$D$593,2)="","",VLOOKUP($B15,ProjectList!$B$2:$D$593,2)))</f>
        <v>Recharge at 15%</v>
      </c>
      <c r="D15" s="28" t="str">
        <f>IF(B15="","",IF(VLOOKUP($B15,ProjectList!$B$2:$D$593,3)="","",VLOOKUP($B15,ProjectList!$B$2:$D$593,3)))</f>
        <v>Run 1-2 hrs max, do not run below 25 deg F</v>
      </c>
      <c r="E15" s="363" t="s">
        <v>225</v>
      </c>
      <c r="F15" s="147"/>
      <c r="G15" s="147"/>
      <c r="H15" s="408" t="s">
        <v>185</v>
      </c>
      <c r="I15" s="389" t="str">
        <f>IF(E15="","",_xlfn.XLOOKUP(S15,Table1[IDTrain],Table1[Approved],"Needs Trained",0,1))</f>
        <v>Needs Trained</v>
      </c>
      <c r="J15" s="391"/>
      <c r="K15" s="399" t="str">
        <f>IF('Monday 1'!K15="","",'Monday 1'!K15)</f>
        <v/>
      </c>
      <c r="L15" s="177"/>
      <c r="M15" s="177"/>
      <c r="N15" s="177"/>
      <c r="R15" s="424"/>
      <c r="S15" s="418" t="str">
        <f t="shared" si="0"/>
        <v>Rivian Ford F150 - VIN: LFC41078Did Not Run</v>
      </c>
      <c r="T15" s="418" t="str">
        <f>IF(S15="","",I2)</f>
        <v>andy.brinkhoff@navistar.com</v>
      </c>
      <c r="U15" s="419">
        <f t="shared" si="3"/>
        <v>44272</v>
      </c>
      <c r="V15" s="418" t="str">
        <f t="shared" si="1"/>
        <v>Rivian Ford F150 - VIN: LFC41078</v>
      </c>
      <c r="W15" s="425" t="str">
        <f t="shared" si="2"/>
        <v>Did Not Run</v>
      </c>
    </row>
    <row r="16" spans="1:23" s="170" customFormat="1" ht="12.75" customHeight="1" x14ac:dyDescent="0.2">
      <c r="A16" s="274" t="s">
        <v>273</v>
      </c>
      <c r="B16" s="183" t="s">
        <v>1359</v>
      </c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>Driver needed DAQ  W/ torque wheels 2 hours</v>
      </c>
      <c r="E16" s="363" t="s">
        <v>31</v>
      </c>
      <c r="F16" s="147"/>
      <c r="G16" s="147"/>
      <c r="H16" s="408" t="s">
        <v>186</v>
      </c>
      <c r="I16" s="389" t="str">
        <f>IF(E16="","",_xlfn.XLOOKUP(S16,Table1[IDTrain],Table1[Approved],"Needs Trained",0,1))</f>
        <v>Signed off</v>
      </c>
      <c r="J16" s="391"/>
      <c r="K16" s="399" t="str">
        <f>IF('Monday 1'!K16="","",'Monday 1'!K16)</f>
        <v/>
      </c>
      <c r="L16" s="177"/>
      <c r="M16" s="177"/>
      <c r="N16" s="177" t="s">
        <v>71</v>
      </c>
      <c r="R16" s="424"/>
      <c r="S16" s="418" t="str">
        <f t="shared" si="0"/>
        <v>Meritor-Navistar Box Truck CH625176Clendenin</v>
      </c>
      <c r="T16" s="418" t="str">
        <f>IF(S16="","",I2)</f>
        <v>andy.brinkhoff@navistar.com</v>
      </c>
      <c r="U16" s="419">
        <f t="shared" si="3"/>
        <v>44272</v>
      </c>
      <c r="V16" s="418" t="str">
        <f t="shared" si="1"/>
        <v>Meritor-Navistar Box Truck CH625176</v>
      </c>
      <c r="W16" s="425" t="str">
        <f t="shared" si="2"/>
        <v>Clendenin</v>
      </c>
    </row>
    <row r="17" spans="1:23" s="170" customFormat="1" ht="12.75" customHeight="1" x14ac:dyDescent="0.2">
      <c r="A17" s="274" t="s">
        <v>253</v>
      </c>
      <c r="B17" s="183" t="s">
        <v>1282</v>
      </c>
      <c r="C17" s="8" t="str">
        <f>IF(B17="","",IF(VLOOKUP($B17,ProjectList!$B$2:$D$593,2)="","",VLOOKUP($B17,ProjectList!$B$2:$D$593,2)))</f>
        <v xml:space="preserve">500 Mile break in on oval </v>
      </c>
      <c r="D17" s="28" t="str">
        <f>IF(B17="","",IF(VLOOKUP($B17,ProjectList!$B$2:$D$593,3)="","",VLOOKUP($B17,ProjectList!$B$2:$D$593,3)))</f>
        <v>High Priority truck leave 3/19, Stop ODO</v>
      </c>
      <c r="E17" s="363" t="s">
        <v>225</v>
      </c>
      <c r="F17" s="147"/>
      <c r="G17" s="147"/>
      <c r="H17" s="408" t="s">
        <v>185</v>
      </c>
      <c r="I17" s="389" t="str">
        <f>IF(E17="","",_xlfn.XLOOKUP(S17,Table1[IDTrain],Table1[Approved],"Needs Trained",0,1))</f>
        <v>Signed off</v>
      </c>
      <c r="J17" s="391"/>
      <c r="K17" s="399" t="str">
        <f>IF('Monday 1'!K17="","",'Monday 1'!K17)</f>
        <v/>
      </c>
      <c r="L17" s="177"/>
      <c r="M17" s="177"/>
      <c r="N17" s="177"/>
      <c r="R17" s="424"/>
      <c r="S17" s="418" t="str">
        <f t="shared" si="0"/>
        <v>Morgan Olson NLVD TruckDid Not Run</v>
      </c>
      <c r="T17" s="418" t="str">
        <f>IF(S17="","",I2)</f>
        <v>andy.brinkhoff@navistar.com</v>
      </c>
      <c r="U17" s="419">
        <f t="shared" si="3"/>
        <v>44272</v>
      </c>
      <c r="V17" s="418" t="str">
        <f t="shared" si="1"/>
        <v>Morgan Olson NLVD Truck</v>
      </c>
      <c r="W17" s="425" t="str">
        <f t="shared" si="2"/>
        <v>Did Not Run</v>
      </c>
    </row>
    <row r="18" spans="1:23" s="170" customFormat="1" ht="12.75" customHeight="1" x14ac:dyDescent="0.2">
      <c r="A18" s="274"/>
      <c r="B18" s="183" t="s">
        <v>298</v>
      </c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9" t="str">
        <f>IF(E18="","",_xlfn.XLOOKUP(S18,Table1[IDTrain],Table1[Approved],"Needs Trained",0,1))</f>
        <v/>
      </c>
      <c r="J18" s="391"/>
      <c r="K18" s="399" t="str">
        <f>IF('Monday 1'!K18="","",'Monday 1'!K18)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44272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 t="s">
        <v>298</v>
      </c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299"/>
      <c r="H19" s="180"/>
      <c r="I19" s="389" t="str">
        <f>IF(E19="","",_xlfn.XLOOKUP(S19,Table1[IDTrain],Table1[Approved],"Needs Trained",0,1))</f>
        <v/>
      </c>
      <c r="J19" s="391"/>
      <c r="K19" s="399" t="str">
        <f>IF('Monday 1'!K19="","",'Monday 1'!K19)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44272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 t="s">
        <v>298</v>
      </c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9" t="str">
        <f>IF(E20="","",_xlfn.XLOOKUP(S20,Table1[IDTrain],Table1[Approved],"Needs Trained",0,1))</f>
        <v/>
      </c>
      <c r="J20" s="391"/>
      <c r="K20" s="399" t="str">
        <f>IF('Monday 1'!K20="","",'Monday 1'!K20)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44272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 t="s">
        <v>298</v>
      </c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9" t="str">
        <f>IF(E21="","",_xlfn.XLOOKUP(S21,Table1[IDTrain],Table1[Approved],"Needs Trained",0,1))</f>
        <v/>
      </c>
      <c r="J21" s="391"/>
      <c r="K21" s="399" t="str">
        <f>IF('Monday 1'!K21="","",'Monday 1'!K21)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44272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 t="s">
        <v>298</v>
      </c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9" t="str">
        <f>IF(E22="","",_xlfn.XLOOKUP(S22,Table1[IDTrain],Table1[Approved],"Needs Trained",0,1))</f>
        <v/>
      </c>
      <c r="J22" s="391"/>
      <c r="K22" s="399" t="str">
        <f>IF('Monday 1'!K22="","",'Monday 1'!K22)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44272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 t="s">
        <v>298</v>
      </c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9" t="str">
        <f>IF(E23="","",_xlfn.XLOOKUP(S23,Table1[IDTrain],Table1[Approved],"Needs Trained",0,1))</f>
        <v/>
      </c>
      <c r="J23" s="391"/>
      <c r="K23" s="399" t="str">
        <f>IF('Monday 1'!K23="","",'Monday 1'!K23)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44272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 t="s">
        <v>298</v>
      </c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9" t="str">
        <f>IF(E24="","",_xlfn.XLOOKUP(S24,Table1[IDTrain],Table1[Approved],"Needs Trained",0,1))</f>
        <v/>
      </c>
      <c r="J24" s="391"/>
      <c r="K24" s="399" t="str">
        <f>IF('Monday 1'!K24="","",'Monday 1'!K24)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44272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 t="s">
        <v>298</v>
      </c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9" t="str">
        <f>IF(E25="","",_xlfn.XLOOKUP(S25,Table1[IDTrain],Table1[Approved],"Needs Trained",0,1))</f>
        <v/>
      </c>
      <c r="J25" s="391"/>
      <c r="K25" s="399" t="str">
        <f>IF('Monday 1'!K25="","",'Monday 1'!K25)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44272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 t="s">
        <v>298</v>
      </c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9" t="str">
        <f>IF(E26="","",_xlfn.XLOOKUP(S26,Table1[IDTrain],Table1[Approved],"Needs Trained",0,1))</f>
        <v/>
      </c>
      <c r="J26" s="391"/>
      <c r="K26" s="399" t="str">
        <f>IF('Monday 1'!K26="","",'Monday 1'!K26)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44272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 t="s">
        <v>298</v>
      </c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9" t="str">
        <f>IF(E27="","",_xlfn.XLOOKUP(S27,Table1[IDTrain],Table1[Approved],"Needs Trained",0,1))</f>
        <v/>
      </c>
      <c r="J27" s="391"/>
      <c r="K27" s="399" t="str">
        <f>IF('Monday 1'!K27="","",'Monday 1'!K27)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44272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 t="s">
        <v>298</v>
      </c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9" t="str">
        <f>IF(E28="","",_xlfn.XLOOKUP(S28,Table1[IDTrain],Table1[Approved],"Needs Trained",0,1))</f>
        <v/>
      </c>
      <c r="J28" s="391"/>
      <c r="K28" s="399" t="str">
        <f>IF('Monday 1'!K28="","",'Monday 1'!K28)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44272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4"/>
      <c r="B29" s="183" t="s">
        <v>298</v>
      </c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9" t="str">
        <f>IF(E29="","",_xlfn.XLOOKUP(S29,Table1[IDTrain],Table1[Approved],"Needs Trained",0,1))</f>
        <v/>
      </c>
      <c r="J29" s="391"/>
      <c r="K29" s="399" t="str">
        <f>IF('Monday 1'!K29="","",'Monday 1'!K29)</f>
        <v/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44272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 t="s">
        <v>298</v>
      </c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9" t="str">
        <f>IF(E30="","",_xlfn.XLOOKUP(S30,Table1[IDTrain],Table1[Approved],"Needs Trained",0,1))</f>
        <v/>
      </c>
      <c r="J30" s="391"/>
      <c r="K30" s="399" t="str">
        <f>IF('Monday 1'!K30="","",'Monday 1'!K30)</f>
        <v/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44272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 t="s">
        <v>298</v>
      </c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8" t="str">
        <f>IF(E31="","",_xlfn.XLOOKUP(S31,Table1[IDTrain],Table1[Approved],"Needs Trained",0,1))</f>
        <v/>
      </c>
      <c r="J31" s="391"/>
      <c r="K31" s="400" t="str">
        <f>IF('Monday 1'!K31="","",'Monday 1'!K31)</f>
        <v/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44272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 t="s">
        <v>1390</v>
      </c>
      <c r="B33" s="179" t="s">
        <v>1238</v>
      </c>
      <c r="C33" s="149">
        <v>91000901</v>
      </c>
      <c r="D33" s="149" t="s">
        <v>1391</v>
      </c>
      <c r="E33" s="439" t="s">
        <v>110</v>
      </c>
      <c r="F33" s="147"/>
      <c r="G33" s="147"/>
      <c r="H33" s="438" t="s">
        <v>320</v>
      </c>
      <c r="I33" s="510" t="s">
        <v>1406</v>
      </c>
      <c r="J33" s="511"/>
      <c r="K33" s="382"/>
      <c r="L33" s="177"/>
      <c r="M33" s="177"/>
      <c r="N33" s="177"/>
    </row>
    <row r="34" spans="1:14" s="170" customFormat="1" ht="12.75" customHeight="1" x14ac:dyDescent="0.2">
      <c r="A34" s="278" t="s">
        <v>1393</v>
      </c>
      <c r="B34" s="179" t="s">
        <v>1238</v>
      </c>
      <c r="C34" s="149">
        <v>91000901</v>
      </c>
      <c r="D34" s="149" t="s">
        <v>1405</v>
      </c>
      <c r="E34" s="439" t="s">
        <v>110</v>
      </c>
      <c r="F34" s="151"/>
      <c r="G34" s="151"/>
      <c r="H34" s="438" t="s">
        <v>320</v>
      </c>
      <c r="I34" s="510" t="s">
        <v>1407</v>
      </c>
      <c r="J34" s="511"/>
      <c r="K34" s="382"/>
      <c r="L34" s="177"/>
      <c r="M34" s="177"/>
      <c r="N34" s="177"/>
    </row>
    <row r="35" spans="1:14" s="170" customFormat="1" ht="12.75" customHeight="1" x14ac:dyDescent="0.2">
      <c r="A35" s="274" t="s">
        <v>1285</v>
      </c>
      <c r="B35" s="183" t="s">
        <v>1280</v>
      </c>
      <c r="C35" s="7">
        <v>21002901</v>
      </c>
      <c r="D35" s="7" t="s">
        <v>1370</v>
      </c>
      <c r="E35" s="363" t="s">
        <v>108</v>
      </c>
      <c r="F35" s="147"/>
      <c r="G35" s="147"/>
      <c r="H35" s="438" t="s">
        <v>320</v>
      </c>
      <c r="I35" s="502" t="s">
        <v>1299</v>
      </c>
      <c r="J35" s="503"/>
      <c r="K35" s="382"/>
      <c r="L35" s="177"/>
      <c r="M35" s="177"/>
      <c r="N35" s="177"/>
    </row>
    <row r="36" spans="1:14" s="170" customFormat="1" ht="12.75" customHeight="1" x14ac:dyDescent="0.2">
      <c r="A36" s="278" t="s">
        <v>1286</v>
      </c>
      <c r="B36" s="179" t="s">
        <v>1365</v>
      </c>
      <c r="C36" s="149">
        <v>21001802</v>
      </c>
      <c r="D36" s="149" t="s">
        <v>1448</v>
      </c>
      <c r="E36" s="363"/>
      <c r="F36" s="147"/>
      <c r="G36" s="147"/>
      <c r="H36" s="438" t="s">
        <v>320</v>
      </c>
      <c r="I36" s="512" t="s">
        <v>1367</v>
      </c>
      <c r="J36" s="513"/>
      <c r="K36" s="382"/>
      <c r="L36" s="177"/>
      <c r="M36" s="177"/>
      <c r="N36" s="177"/>
    </row>
    <row r="37" spans="1:14" s="170" customFormat="1" ht="12.75" customHeight="1" x14ac:dyDescent="0.2">
      <c r="A37" s="278" t="s">
        <v>1331</v>
      </c>
      <c r="B37" s="179" t="s">
        <v>979</v>
      </c>
      <c r="C37" s="149">
        <v>90011801</v>
      </c>
      <c r="D37" s="149" t="s">
        <v>1409</v>
      </c>
      <c r="E37" s="363" t="s">
        <v>105</v>
      </c>
      <c r="F37" s="147"/>
      <c r="G37" s="147"/>
      <c r="H37" s="438" t="s">
        <v>321</v>
      </c>
      <c r="I37" s="510" t="s">
        <v>1450</v>
      </c>
      <c r="J37" s="511"/>
      <c r="K37" s="382"/>
      <c r="L37" s="177"/>
      <c r="M37" s="177"/>
      <c r="N37" s="177"/>
    </row>
    <row r="38" spans="1:14" s="170" customFormat="1" ht="12.75" customHeight="1" x14ac:dyDescent="0.2">
      <c r="A38" s="278" t="s">
        <v>1331</v>
      </c>
      <c r="B38" s="179" t="s">
        <v>979</v>
      </c>
      <c r="C38" s="149">
        <v>90011801</v>
      </c>
      <c r="D38" s="149" t="s">
        <v>1412</v>
      </c>
      <c r="E38" s="363" t="s">
        <v>105</v>
      </c>
      <c r="F38" s="151"/>
      <c r="G38" s="151"/>
      <c r="H38" s="438" t="s">
        <v>321</v>
      </c>
      <c r="I38" s="512" t="s">
        <v>1451</v>
      </c>
      <c r="J38" s="513"/>
      <c r="K38" s="382"/>
      <c r="L38" s="177"/>
      <c r="M38" s="177"/>
      <c r="N38" s="177"/>
    </row>
    <row r="39" spans="1:14" s="170" customFormat="1" ht="12.75" customHeight="1" x14ac:dyDescent="0.2">
      <c r="A39" s="278" t="s">
        <v>1331</v>
      </c>
      <c r="B39" s="179" t="s">
        <v>1242</v>
      </c>
      <c r="C39" s="149">
        <v>91001701</v>
      </c>
      <c r="D39" s="149" t="s">
        <v>1453</v>
      </c>
      <c r="E39" s="363" t="s">
        <v>785</v>
      </c>
      <c r="F39" s="147"/>
      <c r="G39" s="147"/>
      <c r="H39" s="438" t="s">
        <v>320</v>
      </c>
      <c r="I39" s="510" t="s">
        <v>1454</v>
      </c>
      <c r="J39" s="511"/>
      <c r="K39" s="382"/>
      <c r="L39" s="177"/>
      <c r="M39" s="177"/>
      <c r="N39" s="177"/>
    </row>
    <row r="40" spans="1:14" s="170" customFormat="1" ht="12.75" customHeight="1" x14ac:dyDescent="0.2">
      <c r="A40" s="278" t="s">
        <v>272</v>
      </c>
      <c r="B40" s="179" t="s">
        <v>1459</v>
      </c>
      <c r="C40" s="149">
        <v>21002702</v>
      </c>
      <c r="D40" s="149" t="s">
        <v>1461</v>
      </c>
      <c r="E40" s="439" t="s">
        <v>417</v>
      </c>
      <c r="F40" s="147"/>
      <c r="G40" s="147"/>
      <c r="H40" s="438" t="s">
        <v>322</v>
      </c>
      <c r="I40" s="510" t="s">
        <v>1462</v>
      </c>
      <c r="J40" s="511"/>
      <c r="K40" s="382"/>
      <c r="L40" s="177"/>
      <c r="M40" s="177"/>
      <c r="N40" s="177"/>
    </row>
    <row r="41" spans="1:14" s="170" customFormat="1" ht="12.75" customHeight="1" x14ac:dyDescent="0.2">
      <c r="A41" s="278" t="s">
        <v>253</v>
      </c>
      <c r="B41" s="179" t="s">
        <v>1457</v>
      </c>
      <c r="C41" s="149">
        <v>21000702</v>
      </c>
      <c r="D41" s="149" t="s">
        <v>1463</v>
      </c>
      <c r="E41" s="445" t="s">
        <v>108</v>
      </c>
      <c r="F41" s="322"/>
      <c r="G41" s="322"/>
      <c r="H41" s="438" t="s">
        <v>320</v>
      </c>
      <c r="I41" s="512" t="s">
        <v>1464</v>
      </c>
      <c r="J41" s="513"/>
      <c r="K41" s="382"/>
      <c r="L41" s="177"/>
      <c r="M41" s="177"/>
      <c r="N41" s="177"/>
    </row>
    <row r="42" spans="1:14" s="170" customFormat="1" ht="12.75" customHeight="1" x14ac:dyDescent="0.2">
      <c r="A42" s="278" t="s">
        <v>1312</v>
      </c>
      <c r="B42" s="179" t="s">
        <v>1467</v>
      </c>
      <c r="C42" s="149">
        <v>20011101</v>
      </c>
      <c r="D42" s="149" t="s">
        <v>1313</v>
      </c>
      <c r="E42" s="439" t="s">
        <v>380</v>
      </c>
      <c r="F42" s="147"/>
      <c r="G42" s="147"/>
      <c r="H42" s="438" t="s">
        <v>321</v>
      </c>
      <c r="I42" s="510" t="s">
        <v>1468</v>
      </c>
      <c r="J42" s="511"/>
      <c r="K42" s="382"/>
      <c r="L42" s="177"/>
      <c r="M42" s="177"/>
      <c r="N42" s="177"/>
    </row>
    <row r="43" spans="1:14" s="170" customFormat="1" ht="12.75" customHeight="1" x14ac:dyDescent="0.2">
      <c r="A43" s="274" t="s">
        <v>1324</v>
      </c>
      <c r="B43" s="183" t="s">
        <v>1325</v>
      </c>
      <c r="C43" s="7">
        <v>91004101</v>
      </c>
      <c r="D43" s="7" t="s">
        <v>1469</v>
      </c>
      <c r="E43" s="363" t="s">
        <v>53</v>
      </c>
      <c r="F43" s="36"/>
      <c r="G43" s="36"/>
      <c r="H43" s="438" t="s">
        <v>321</v>
      </c>
      <c r="I43" s="502" t="s">
        <v>1327</v>
      </c>
      <c r="J43" s="503"/>
      <c r="K43" s="382"/>
      <c r="L43" s="177"/>
      <c r="M43" s="177"/>
      <c r="N43" s="177"/>
    </row>
    <row r="44" spans="1:14" s="170" customFormat="1" ht="12.75" customHeight="1" x14ac:dyDescent="0.2">
      <c r="A44" s="274" t="s">
        <v>1328</v>
      </c>
      <c r="B44" s="183" t="s">
        <v>727</v>
      </c>
      <c r="C44" s="441">
        <v>90016501</v>
      </c>
      <c r="D44" s="7" t="s">
        <v>1471</v>
      </c>
      <c r="E44" s="439" t="s">
        <v>53</v>
      </c>
      <c r="F44" s="440"/>
      <c r="G44" s="440"/>
      <c r="H44" s="438" t="s">
        <v>321</v>
      </c>
      <c r="I44" s="502" t="s">
        <v>1330</v>
      </c>
      <c r="J44" s="503"/>
      <c r="K44" s="382"/>
      <c r="L44" s="177"/>
    </row>
    <row r="45" spans="1:14" s="170" customFormat="1" ht="12.75" customHeight="1" x14ac:dyDescent="0.2">
      <c r="A45" s="278" t="s">
        <v>1306</v>
      </c>
      <c r="B45" s="183" t="s">
        <v>1307</v>
      </c>
      <c r="C45" s="7">
        <v>91004501</v>
      </c>
      <c r="D45" s="149" t="s">
        <v>1470</v>
      </c>
      <c r="E45" s="363" t="s">
        <v>53</v>
      </c>
      <c r="F45" s="147"/>
      <c r="G45" s="147"/>
      <c r="H45" s="438" t="s">
        <v>321</v>
      </c>
      <c r="I45" s="510" t="s">
        <v>1309</v>
      </c>
      <c r="J45" s="511"/>
      <c r="K45" s="382"/>
      <c r="L45" s="177"/>
    </row>
    <row r="46" spans="1:14" s="170" customFormat="1" ht="12.75" customHeight="1" x14ac:dyDescent="0.2">
      <c r="A46" s="278" t="s">
        <v>273</v>
      </c>
      <c r="B46" s="179" t="s">
        <v>908</v>
      </c>
      <c r="C46" s="149">
        <v>20005802</v>
      </c>
      <c r="D46" s="149" t="s">
        <v>1472</v>
      </c>
      <c r="E46" s="439" t="s">
        <v>108</v>
      </c>
      <c r="F46" s="147"/>
      <c r="G46" s="147"/>
      <c r="H46" s="438" t="s">
        <v>321</v>
      </c>
      <c r="I46" s="502" t="s">
        <v>1357</v>
      </c>
      <c r="J46" s="503"/>
      <c r="K46" s="382"/>
      <c r="L46" s="177"/>
    </row>
    <row r="47" spans="1:14" s="170" customFormat="1" ht="12.75" customHeight="1" x14ac:dyDescent="0.2">
      <c r="A47" s="278" t="s">
        <v>1399</v>
      </c>
      <c r="B47" s="179" t="s">
        <v>1171</v>
      </c>
      <c r="C47" s="149">
        <v>90017001</v>
      </c>
      <c r="D47" s="149" t="s">
        <v>1391</v>
      </c>
      <c r="E47" s="439" t="s">
        <v>110</v>
      </c>
      <c r="F47" s="147"/>
      <c r="G47" s="147"/>
      <c r="H47" s="438" t="s">
        <v>320</v>
      </c>
      <c r="I47" s="512" t="s">
        <v>1402</v>
      </c>
      <c r="J47" s="513"/>
      <c r="K47" s="382"/>
      <c r="L47" s="177"/>
    </row>
    <row r="48" spans="1:14" s="170" customFormat="1" ht="12.75" customHeight="1" x14ac:dyDescent="0.2">
      <c r="A48" s="278" t="s">
        <v>1400</v>
      </c>
      <c r="B48" s="179" t="s">
        <v>1171</v>
      </c>
      <c r="C48" s="149">
        <v>90017001</v>
      </c>
      <c r="D48" s="149" t="s">
        <v>1398</v>
      </c>
      <c r="E48" s="439" t="s">
        <v>110</v>
      </c>
      <c r="F48" s="151"/>
      <c r="G48" s="151"/>
      <c r="H48" s="438" t="s">
        <v>320</v>
      </c>
      <c r="I48" s="510" t="s">
        <v>1403</v>
      </c>
      <c r="J48" s="511"/>
      <c r="K48" s="382"/>
    </row>
    <row r="49" spans="1:11" s="170" customFormat="1" ht="12.75" customHeight="1" x14ac:dyDescent="0.2">
      <c r="A49" s="274" t="s">
        <v>1318</v>
      </c>
      <c r="B49" s="183" t="s">
        <v>602</v>
      </c>
      <c r="C49" s="7">
        <v>605115754</v>
      </c>
      <c r="D49" s="7" t="s">
        <v>1319</v>
      </c>
      <c r="E49" s="439" t="s">
        <v>785</v>
      </c>
      <c r="F49" s="36"/>
      <c r="G49" s="36"/>
      <c r="H49" s="438" t="s">
        <v>321</v>
      </c>
      <c r="I49" s="502" t="s">
        <v>1320</v>
      </c>
      <c r="J49" s="503"/>
      <c r="K49" s="382"/>
    </row>
    <row r="50" spans="1:11" s="170" customFormat="1" ht="12.75" customHeight="1" x14ac:dyDescent="0.2">
      <c r="A50" s="274" t="s">
        <v>1368</v>
      </c>
      <c r="B50" s="183" t="s">
        <v>1279</v>
      </c>
      <c r="C50" s="7">
        <v>21002101</v>
      </c>
      <c r="D50" s="7" t="s">
        <v>1315</v>
      </c>
      <c r="E50" s="151" t="s">
        <v>105</v>
      </c>
      <c r="F50" s="151"/>
      <c r="G50" s="151"/>
      <c r="H50" s="150" t="s">
        <v>320</v>
      </c>
      <c r="I50" s="502" t="s">
        <v>1316</v>
      </c>
      <c r="J50" s="503"/>
      <c r="K50" s="382"/>
    </row>
    <row r="51" spans="1:11" s="170" customFormat="1" ht="12.75" customHeight="1" x14ac:dyDescent="0.2">
      <c r="A51" s="278" t="s">
        <v>253</v>
      </c>
      <c r="B51" s="179" t="s">
        <v>1359</v>
      </c>
      <c r="C51" s="149">
        <v>21003202</v>
      </c>
      <c r="D51" s="149" t="s">
        <v>1500</v>
      </c>
      <c r="E51" s="151" t="s">
        <v>108</v>
      </c>
      <c r="F51" s="151"/>
      <c r="G51" s="151"/>
      <c r="H51" s="150" t="s">
        <v>320</v>
      </c>
      <c r="I51" s="510" t="s">
        <v>1501</v>
      </c>
      <c r="J51" s="511"/>
      <c r="K51" s="382"/>
    </row>
    <row r="52" spans="1:11" s="170" customFormat="1" ht="12.75" customHeight="1" x14ac:dyDescent="0.2">
      <c r="A52" s="278"/>
      <c r="B52" s="179"/>
      <c r="C52" s="149"/>
      <c r="D52" s="149"/>
      <c r="E52" s="151"/>
      <c r="F52" s="151"/>
      <c r="G52" s="151"/>
      <c r="H52" s="150" t="s">
        <v>98</v>
      </c>
      <c r="I52" s="512"/>
      <c r="J52" s="513"/>
      <c r="K52" s="382"/>
    </row>
    <row r="53" spans="1:11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512"/>
      <c r="J53" s="513"/>
      <c r="K53" s="382"/>
    </row>
    <row r="54" spans="1:11" s="170" customFormat="1" ht="12.75" customHeight="1" x14ac:dyDescent="0.2">
      <c r="A54" s="278"/>
      <c r="B54" s="179"/>
      <c r="C54" s="149"/>
      <c r="D54" s="149"/>
      <c r="E54" s="151"/>
      <c r="F54" s="147"/>
      <c r="G54" s="151"/>
      <c r="H54" s="150" t="s">
        <v>98</v>
      </c>
      <c r="I54" s="510"/>
      <c r="J54" s="511"/>
      <c r="K54" s="382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514"/>
      <c r="J55" s="515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autoFilter ref="I4:I55" xr:uid="{066D8D3D-2F45-426A-ADC2-F5217572DAD1}"/>
  <sortState xmlns:xlrd2="http://schemas.microsoft.com/office/spreadsheetml/2017/richdata2" ref="A14:H29">
    <sortCondition ref="A14:A29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phoneticPr fontId="82" type="noConversion"/>
  <conditionalFormatting sqref="A53 A55">
    <cfRule type="expression" dxfId="2044" priority="1105">
      <formula>$H53="Complete"</formula>
    </cfRule>
  </conditionalFormatting>
  <conditionalFormatting sqref="A53 A55">
    <cfRule type="expression" dxfId="2043" priority="1104">
      <formula>$H53="Complete"</formula>
    </cfRule>
  </conditionalFormatting>
  <conditionalFormatting sqref="D55">
    <cfRule type="expression" dxfId="2042" priority="1095">
      <formula>$H55="Complete"</formula>
    </cfRule>
  </conditionalFormatting>
  <conditionalFormatting sqref="C55">
    <cfRule type="expression" dxfId="2041" priority="1094">
      <formula>$H55="Complete"</formula>
    </cfRule>
  </conditionalFormatting>
  <conditionalFormatting sqref="C55">
    <cfRule type="expression" dxfId="2040" priority="1093">
      <formula>$H55="Complete"</formula>
    </cfRule>
  </conditionalFormatting>
  <conditionalFormatting sqref="D60:D64 D69:D70 D67">
    <cfRule type="expression" dxfId="2039" priority="1151">
      <formula>$H60=0</formula>
    </cfRule>
  </conditionalFormatting>
  <conditionalFormatting sqref="D68">
    <cfRule type="expression" dxfId="2038" priority="1150">
      <formula>$H68=0</formula>
    </cfRule>
  </conditionalFormatting>
  <conditionalFormatting sqref="D72">
    <cfRule type="expression" dxfId="2037" priority="1149">
      <formula>$H72=0</formula>
    </cfRule>
  </conditionalFormatting>
  <conditionalFormatting sqref="D74">
    <cfRule type="expression" dxfId="2036" priority="1148">
      <formula>$H74=0</formula>
    </cfRule>
  </conditionalFormatting>
  <conditionalFormatting sqref="D81">
    <cfRule type="expression" dxfId="2035" priority="1147">
      <formula>$H81=0</formula>
    </cfRule>
  </conditionalFormatting>
  <conditionalFormatting sqref="D75">
    <cfRule type="expression" dxfId="2034" priority="1146">
      <formula>$H75=0</formula>
    </cfRule>
  </conditionalFormatting>
  <conditionalFormatting sqref="D71">
    <cfRule type="expression" dxfId="2033" priority="1145">
      <formula>$H71=0</formula>
    </cfRule>
  </conditionalFormatting>
  <conditionalFormatting sqref="D83">
    <cfRule type="expression" dxfId="2032" priority="1144">
      <formula>$H83=0</formula>
    </cfRule>
  </conditionalFormatting>
  <conditionalFormatting sqref="D84">
    <cfRule type="expression" dxfId="2031" priority="1143">
      <formula>$H84=0</formula>
    </cfRule>
  </conditionalFormatting>
  <conditionalFormatting sqref="D85">
    <cfRule type="expression" dxfId="2030" priority="1142">
      <formula>$H85=0</formula>
    </cfRule>
  </conditionalFormatting>
  <conditionalFormatting sqref="D86">
    <cfRule type="expression" dxfId="2029" priority="1141">
      <formula>$H86=0</formula>
    </cfRule>
  </conditionalFormatting>
  <conditionalFormatting sqref="D87">
    <cfRule type="expression" dxfId="2028" priority="1140">
      <formula>$H87=0</formula>
    </cfRule>
  </conditionalFormatting>
  <conditionalFormatting sqref="D88">
    <cfRule type="expression" dxfId="2027" priority="1139">
      <formula>$H88=0</formula>
    </cfRule>
  </conditionalFormatting>
  <conditionalFormatting sqref="D82">
    <cfRule type="expression" dxfId="2026" priority="1138">
      <formula>$H82=0</formula>
    </cfRule>
  </conditionalFormatting>
  <conditionalFormatting sqref="D66">
    <cfRule type="expression" dxfId="2025" priority="1137">
      <formula>$H66=0</formula>
    </cfRule>
  </conditionalFormatting>
  <conditionalFormatting sqref="D65">
    <cfRule type="expression" dxfId="2024" priority="1136">
      <formula>$H65=0</formula>
    </cfRule>
  </conditionalFormatting>
  <conditionalFormatting sqref="D69">
    <cfRule type="expression" dxfId="2023" priority="1135">
      <formula>$H69=0</formula>
    </cfRule>
  </conditionalFormatting>
  <conditionalFormatting sqref="D70">
    <cfRule type="expression" dxfId="2022" priority="1134">
      <formula>$H70=0</formula>
    </cfRule>
  </conditionalFormatting>
  <conditionalFormatting sqref="D71">
    <cfRule type="expression" dxfId="2021" priority="1133">
      <formula>$H71=0</formula>
    </cfRule>
  </conditionalFormatting>
  <conditionalFormatting sqref="D74">
    <cfRule type="expression" dxfId="2020" priority="1132">
      <formula>$H74=0</formula>
    </cfRule>
  </conditionalFormatting>
  <conditionalFormatting sqref="D72">
    <cfRule type="expression" dxfId="2019" priority="1131">
      <formula>$H72=0</formula>
    </cfRule>
  </conditionalFormatting>
  <conditionalFormatting sqref="D68">
    <cfRule type="expression" dxfId="2018" priority="1130">
      <formula>$H68=0</formula>
    </cfRule>
  </conditionalFormatting>
  <conditionalFormatting sqref="D76">
    <cfRule type="expression" dxfId="2017" priority="1129">
      <formula>$H76=0</formula>
    </cfRule>
  </conditionalFormatting>
  <conditionalFormatting sqref="D77">
    <cfRule type="expression" dxfId="2016" priority="1128">
      <formula>$H77=0</formula>
    </cfRule>
  </conditionalFormatting>
  <conditionalFormatting sqref="D78">
    <cfRule type="expression" dxfId="2015" priority="1127">
      <formula>$H78=0</formula>
    </cfRule>
  </conditionalFormatting>
  <conditionalFormatting sqref="D79">
    <cfRule type="expression" dxfId="2014" priority="1126">
      <formula>$H79=0</formula>
    </cfRule>
  </conditionalFormatting>
  <conditionalFormatting sqref="D80">
    <cfRule type="expression" dxfId="2013" priority="1125">
      <formula>$H80=0</formula>
    </cfRule>
  </conditionalFormatting>
  <conditionalFormatting sqref="I53 I55">
    <cfRule type="expression" dxfId="2012" priority="1031">
      <formula>$H53="Complete"</formula>
    </cfRule>
  </conditionalFormatting>
  <conditionalFormatting sqref="B55">
    <cfRule type="expression" dxfId="2011" priority="1027">
      <formula>$H55="Complete"</formula>
    </cfRule>
  </conditionalFormatting>
  <conditionalFormatting sqref="D53">
    <cfRule type="expression" dxfId="2010" priority="468">
      <formula>$H53="Complete"</formula>
    </cfRule>
  </conditionalFormatting>
  <conditionalFormatting sqref="B53">
    <cfRule type="expression" dxfId="2009" priority="467">
      <formula>$H53="Complete"</formula>
    </cfRule>
  </conditionalFormatting>
  <conditionalFormatting sqref="C53">
    <cfRule type="expression" dxfId="2008" priority="466">
      <formula>$H53="Complete"</formula>
    </cfRule>
  </conditionalFormatting>
  <conditionalFormatting sqref="C53">
    <cfRule type="expression" dxfId="2007" priority="465">
      <formula>$H53="Complete"</formula>
    </cfRule>
  </conditionalFormatting>
  <conditionalFormatting sqref="A54">
    <cfRule type="expression" dxfId="2006" priority="464">
      <formula>$H54="Complete"</formula>
    </cfRule>
  </conditionalFormatting>
  <conditionalFormatting sqref="A54">
    <cfRule type="expression" dxfId="2005" priority="463">
      <formula>$H54="Complete"</formula>
    </cfRule>
  </conditionalFormatting>
  <conditionalFormatting sqref="D54">
    <cfRule type="expression" dxfId="2004" priority="461">
      <formula>$H54="Complete"</formula>
    </cfRule>
  </conditionalFormatting>
  <conditionalFormatting sqref="I54">
    <cfRule type="expression" dxfId="2003" priority="460">
      <formula>$H54="Complete"</formula>
    </cfRule>
  </conditionalFormatting>
  <conditionalFormatting sqref="B54">
    <cfRule type="expression" dxfId="2002" priority="459">
      <formula>$H54="Complete"</formula>
    </cfRule>
  </conditionalFormatting>
  <conditionalFormatting sqref="C54">
    <cfRule type="expression" dxfId="2001" priority="458">
      <formula>$H54="Complete"</formula>
    </cfRule>
  </conditionalFormatting>
  <conditionalFormatting sqref="C54">
    <cfRule type="expression" dxfId="2000" priority="457">
      <formula>$H54="Complete"</formula>
    </cfRule>
  </conditionalFormatting>
  <conditionalFormatting sqref="I51">
    <cfRule type="expression" dxfId="1999" priority="166">
      <formula>$H51="Complete"</formula>
    </cfRule>
  </conditionalFormatting>
  <conditionalFormatting sqref="I52">
    <cfRule type="expression" dxfId="1998" priority="160">
      <formula>$H52="Complete"</formula>
    </cfRule>
  </conditionalFormatting>
  <conditionalFormatting sqref="A52">
    <cfRule type="expression" dxfId="1997" priority="159">
      <formula>$H52="Complete"</formula>
    </cfRule>
  </conditionalFormatting>
  <conditionalFormatting sqref="A52">
    <cfRule type="expression" dxfId="1996" priority="158">
      <formula>$H52="Complete"</formula>
    </cfRule>
  </conditionalFormatting>
  <conditionalFormatting sqref="D52">
    <cfRule type="expression" dxfId="1995" priority="157">
      <formula>$H52="Complete"</formula>
    </cfRule>
  </conditionalFormatting>
  <conditionalFormatting sqref="B52">
    <cfRule type="expression" dxfId="1994" priority="156">
      <formula>$H52="Complete"</formula>
    </cfRule>
  </conditionalFormatting>
  <conditionalFormatting sqref="C52">
    <cfRule type="expression" dxfId="1993" priority="155">
      <formula>$H52="Complete"</formula>
    </cfRule>
  </conditionalFormatting>
  <conditionalFormatting sqref="C52">
    <cfRule type="expression" dxfId="1992" priority="154">
      <formula>$H52="Complete"</formula>
    </cfRule>
  </conditionalFormatting>
  <conditionalFormatting sqref="I34">
    <cfRule type="expression" dxfId="1991" priority="145">
      <formula>$H34="Complete"</formula>
    </cfRule>
  </conditionalFormatting>
  <conditionalFormatting sqref="A37">
    <cfRule type="expression" dxfId="1990" priority="142">
      <formula>$H37="Complete"</formula>
    </cfRule>
  </conditionalFormatting>
  <conditionalFormatting sqref="D37">
    <cfRule type="expression" dxfId="1989" priority="141">
      <formula>$H37="Complete"</formula>
    </cfRule>
  </conditionalFormatting>
  <conditionalFormatting sqref="B37">
    <cfRule type="expression" dxfId="1988" priority="140">
      <formula>$H37="Complete"</formula>
    </cfRule>
  </conditionalFormatting>
  <conditionalFormatting sqref="C37">
    <cfRule type="expression" dxfId="1987" priority="139">
      <formula>$H37="Complete"</formula>
    </cfRule>
  </conditionalFormatting>
  <conditionalFormatting sqref="C37">
    <cfRule type="expression" dxfId="1986" priority="138">
      <formula>$H37="Complete"</formula>
    </cfRule>
  </conditionalFormatting>
  <conditionalFormatting sqref="I37">
    <cfRule type="expression" dxfId="1985" priority="137">
      <formula>$H37="Complete"</formula>
    </cfRule>
  </conditionalFormatting>
  <conditionalFormatting sqref="A42:B42">
    <cfRule type="expression" dxfId="1984" priority="100">
      <formula>$H42="Complete"</formula>
    </cfRule>
  </conditionalFormatting>
  <conditionalFormatting sqref="A45 D45">
    <cfRule type="expression" dxfId="1983" priority="96">
      <formula>$H45="Complete"</formula>
    </cfRule>
  </conditionalFormatting>
  <conditionalFormatting sqref="I45">
    <cfRule type="expression" dxfId="1982" priority="95">
      <formula>$H45="Complete"</formula>
    </cfRule>
  </conditionalFormatting>
  <conditionalFormatting sqref="I42">
    <cfRule type="expression" dxfId="1981" priority="83">
      <formula>$H42="Complete"</formula>
    </cfRule>
  </conditionalFormatting>
  <conditionalFormatting sqref="D42">
    <cfRule type="expression" dxfId="1980" priority="82">
      <formula>$H42="Complete"</formula>
    </cfRule>
  </conditionalFormatting>
  <conditionalFormatting sqref="C42">
    <cfRule type="expression" dxfId="1979" priority="81">
      <formula>$H42="Complete"</formula>
    </cfRule>
  </conditionalFormatting>
  <conditionalFormatting sqref="A38:D38 I38">
    <cfRule type="expression" dxfId="1978" priority="74">
      <formula>$H38="Complete"</formula>
    </cfRule>
  </conditionalFormatting>
  <conditionalFormatting sqref="A39:D39 I39">
    <cfRule type="expression" dxfId="1977" priority="73">
      <formula>$H39="Complete"</formula>
    </cfRule>
  </conditionalFormatting>
  <conditionalFormatting sqref="A40">
    <cfRule type="expression" dxfId="1976" priority="72">
      <formula>$H40="Complete"</formula>
    </cfRule>
  </conditionalFormatting>
  <conditionalFormatting sqref="B40:D40 I40">
    <cfRule type="expression" dxfId="1975" priority="71">
      <formula>$H40="Complete"</formula>
    </cfRule>
  </conditionalFormatting>
  <conditionalFormatting sqref="A41:D41 I41">
    <cfRule type="expression" dxfId="1974" priority="70">
      <formula>$H41="Complete"</formula>
    </cfRule>
  </conditionalFormatting>
  <conditionalFormatting sqref="A33">
    <cfRule type="expression" dxfId="1973" priority="63">
      <formula>$H33="Complete"</formula>
    </cfRule>
  </conditionalFormatting>
  <conditionalFormatting sqref="B33:D33 H33:I33 H34:H42 H45 H50:H55">
    <cfRule type="expression" dxfId="1972" priority="62">
      <formula>$H33="Complete"</formula>
    </cfRule>
  </conditionalFormatting>
  <conditionalFormatting sqref="A34:D34">
    <cfRule type="expression" dxfId="1971" priority="61">
      <formula>$H34="Complete"</formula>
    </cfRule>
  </conditionalFormatting>
  <conditionalFormatting sqref="I6:I31">
    <cfRule type="cellIs" dxfId="1970" priority="54" operator="equal">
      <formula>"Signed Off"</formula>
    </cfRule>
    <cfRule type="cellIs" dxfId="1969" priority="55" operator="equal">
      <formula>"Needs Trained"</formula>
    </cfRule>
  </conditionalFormatting>
  <conditionalFormatting sqref="I5">
    <cfRule type="cellIs" dxfId="1968" priority="53" operator="equal">
      <formula>"Needs Trained"</formula>
    </cfRule>
  </conditionalFormatting>
  <conditionalFormatting sqref="I5">
    <cfRule type="cellIs" dxfId="1967" priority="52" operator="equal">
      <formula>"Signed Off"</formula>
    </cfRule>
  </conditionalFormatting>
  <conditionalFormatting sqref="A35">
    <cfRule type="expression" dxfId="1966" priority="51">
      <formula>$H35="Complete"</formula>
    </cfRule>
  </conditionalFormatting>
  <conditionalFormatting sqref="D35">
    <cfRule type="expression" dxfId="1965" priority="50">
      <formula>$H35="Complete"</formula>
    </cfRule>
  </conditionalFormatting>
  <conditionalFormatting sqref="B35">
    <cfRule type="expression" dxfId="1964" priority="49">
      <formula>$H35="Complete"</formula>
    </cfRule>
  </conditionalFormatting>
  <conditionalFormatting sqref="C35">
    <cfRule type="expression" dxfId="1963" priority="48">
      <formula>$H35="Complete"</formula>
    </cfRule>
  </conditionalFormatting>
  <conditionalFormatting sqref="C35">
    <cfRule type="expression" dxfId="1962" priority="47">
      <formula>$H35="Complete"</formula>
    </cfRule>
  </conditionalFormatting>
  <conditionalFormatting sqref="I35">
    <cfRule type="expression" dxfId="1961" priority="46">
      <formula>$H35="Complete"</formula>
    </cfRule>
  </conditionalFormatting>
  <conditionalFormatting sqref="A36">
    <cfRule type="expression" dxfId="1960" priority="45">
      <formula>$H36="Complete"</formula>
    </cfRule>
  </conditionalFormatting>
  <conditionalFormatting sqref="A36">
    <cfRule type="expression" dxfId="1959" priority="44">
      <formula>$H36="Complete"</formula>
    </cfRule>
  </conditionalFormatting>
  <conditionalFormatting sqref="D36">
    <cfRule type="expression" dxfId="1958" priority="43">
      <formula>$H36="Complete"</formula>
    </cfRule>
  </conditionalFormatting>
  <conditionalFormatting sqref="C36">
    <cfRule type="expression" dxfId="1957" priority="42">
      <formula>$H36="Complete"</formula>
    </cfRule>
  </conditionalFormatting>
  <conditionalFormatting sqref="C36">
    <cfRule type="expression" dxfId="1956" priority="41">
      <formula>$H36="Complete"</formula>
    </cfRule>
  </conditionalFormatting>
  <conditionalFormatting sqref="B36">
    <cfRule type="expression" dxfId="1955" priority="40">
      <formula>$H36="Complete"</formula>
    </cfRule>
  </conditionalFormatting>
  <conditionalFormatting sqref="I36">
    <cfRule type="expression" dxfId="1954" priority="39">
      <formula>$H36="Complete"</formula>
    </cfRule>
  </conditionalFormatting>
  <conditionalFormatting sqref="H43">
    <cfRule type="expression" dxfId="1953" priority="38">
      <formula>$H43="Complete"</formula>
    </cfRule>
  </conditionalFormatting>
  <conditionalFormatting sqref="A43:B43">
    <cfRule type="expression" dxfId="1952" priority="37">
      <formula>$H43="Complete"</formula>
    </cfRule>
  </conditionalFormatting>
  <conditionalFormatting sqref="D43">
    <cfRule type="expression" dxfId="1951" priority="36">
      <formula>$H43="Complete"</formula>
    </cfRule>
  </conditionalFormatting>
  <conditionalFormatting sqref="C43">
    <cfRule type="expression" dxfId="1950" priority="35">
      <formula>$H43="Complete"</formula>
    </cfRule>
  </conditionalFormatting>
  <conditionalFormatting sqref="I43">
    <cfRule type="expression" dxfId="1949" priority="34">
      <formula>$H43="Complete"</formula>
    </cfRule>
  </conditionalFormatting>
  <conditionalFormatting sqref="I44">
    <cfRule type="expression" dxfId="1948" priority="33">
      <formula>$H44="Complete"</formula>
    </cfRule>
  </conditionalFormatting>
  <conditionalFormatting sqref="D44">
    <cfRule type="expression" dxfId="1947" priority="32">
      <formula>$H44="Complete"</formula>
    </cfRule>
  </conditionalFormatting>
  <conditionalFormatting sqref="A44 C44">
    <cfRule type="expression" dxfId="1946" priority="31">
      <formula>$H44="Complete"</formula>
    </cfRule>
  </conditionalFormatting>
  <conditionalFormatting sqref="B44">
    <cfRule type="expression" dxfId="1945" priority="30">
      <formula>$H44="Complete"</formula>
    </cfRule>
  </conditionalFormatting>
  <conditionalFormatting sqref="H44">
    <cfRule type="expression" dxfId="1944" priority="29">
      <formula>$H44="Complete"</formula>
    </cfRule>
  </conditionalFormatting>
  <conditionalFormatting sqref="B45">
    <cfRule type="expression" dxfId="1943" priority="28">
      <formula>$H45="Complete"</formula>
    </cfRule>
  </conditionalFormatting>
  <conditionalFormatting sqref="C45">
    <cfRule type="expression" dxfId="1942" priority="27">
      <formula>$H45="Complete"</formula>
    </cfRule>
  </conditionalFormatting>
  <conditionalFormatting sqref="H46">
    <cfRule type="expression" dxfId="1941" priority="26">
      <formula>$H46="Complete"</formula>
    </cfRule>
  </conditionalFormatting>
  <conditionalFormatting sqref="A46:D46 I46">
    <cfRule type="expression" dxfId="1940" priority="25">
      <formula>$H46="Complete"</formula>
    </cfRule>
  </conditionalFormatting>
  <conditionalFormatting sqref="H47:H48">
    <cfRule type="expression" dxfId="1939" priority="24">
      <formula>$H47="Complete"</formula>
    </cfRule>
  </conditionalFormatting>
  <conditionalFormatting sqref="B47:B48">
    <cfRule type="expression" dxfId="1938" priority="23">
      <formula>$H47="Complete"</formula>
    </cfRule>
  </conditionalFormatting>
  <conditionalFormatting sqref="I47">
    <cfRule type="expression" dxfId="1937" priority="22">
      <formula>$H47="Complete"</formula>
    </cfRule>
  </conditionalFormatting>
  <conditionalFormatting sqref="A47">
    <cfRule type="expression" dxfId="1936" priority="21">
      <formula>$H47="Complete"</formula>
    </cfRule>
  </conditionalFormatting>
  <conditionalFormatting sqref="C47">
    <cfRule type="expression" dxfId="1935" priority="20">
      <formula>$H47="Complete"</formula>
    </cfRule>
  </conditionalFormatting>
  <conditionalFormatting sqref="C47">
    <cfRule type="expression" dxfId="1934" priority="19">
      <formula>$H47="Complete"</formula>
    </cfRule>
  </conditionalFormatting>
  <conditionalFormatting sqref="D47">
    <cfRule type="expression" dxfId="1933" priority="18">
      <formula>$H47="Complete"</formula>
    </cfRule>
  </conditionalFormatting>
  <conditionalFormatting sqref="A48">
    <cfRule type="expression" dxfId="1932" priority="17">
      <formula>$H48="Complete"</formula>
    </cfRule>
  </conditionalFormatting>
  <conditionalFormatting sqref="D48">
    <cfRule type="expression" dxfId="1931" priority="16">
      <formula>$H48="Complete"</formula>
    </cfRule>
  </conditionalFormatting>
  <conditionalFormatting sqref="I48">
    <cfRule type="expression" dxfId="1930" priority="15">
      <formula>$H48="Complete"</formula>
    </cfRule>
  </conditionalFormatting>
  <conditionalFormatting sqref="C48">
    <cfRule type="expression" dxfId="1929" priority="14">
      <formula>$H48="Complete"</formula>
    </cfRule>
  </conditionalFormatting>
  <conditionalFormatting sqref="C48">
    <cfRule type="expression" dxfId="1928" priority="13">
      <formula>$H48="Complete"</formula>
    </cfRule>
  </conditionalFormatting>
  <conditionalFormatting sqref="A49">
    <cfRule type="expression" dxfId="1927" priority="12">
      <formula>$H49="Complete"</formula>
    </cfRule>
  </conditionalFormatting>
  <conditionalFormatting sqref="B49:D49 H49:I49">
    <cfRule type="expression" dxfId="1926" priority="11">
      <formula>$H49="Complete"</formula>
    </cfRule>
  </conditionalFormatting>
  <conditionalFormatting sqref="A50">
    <cfRule type="expression" dxfId="1925" priority="10">
      <formula>$H50="Complete"</formula>
    </cfRule>
  </conditionalFormatting>
  <conditionalFormatting sqref="D50">
    <cfRule type="expression" dxfId="1924" priority="9">
      <formula>$H50="Complete"</formula>
    </cfRule>
  </conditionalFormatting>
  <conditionalFormatting sqref="B50">
    <cfRule type="expression" dxfId="1923" priority="8">
      <formula>$H50="Complete"</formula>
    </cfRule>
  </conditionalFormatting>
  <conditionalFormatting sqref="C50">
    <cfRule type="expression" dxfId="1922" priority="7">
      <formula>$H50="Complete"</formula>
    </cfRule>
  </conditionalFormatting>
  <conditionalFormatting sqref="C50">
    <cfRule type="expression" dxfId="1921" priority="6">
      <formula>$H50="Complete"</formula>
    </cfRule>
  </conditionalFormatting>
  <conditionalFormatting sqref="I50">
    <cfRule type="expression" dxfId="1920" priority="5">
      <formula>$H50="Complete"</formula>
    </cfRule>
  </conditionalFormatting>
  <conditionalFormatting sqref="A51">
    <cfRule type="expression" dxfId="1919" priority="4">
      <formula>$H51="Complete"</formula>
    </cfRule>
  </conditionalFormatting>
  <conditionalFormatting sqref="D51">
    <cfRule type="expression" dxfId="1918" priority="3">
      <formula>$H51="Complete"</formula>
    </cfRule>
  </conditionalFormatting>
  <conditionalFormatting sqref="B51">
    <cfRule type="expression" dxfId="1917" priority="2">
      <formula>$H51="Complete"</formula>
    </cfRule>
  </conditionalFormatting>
  <conditionalFormatting sqref="C51">
    <cfRule type="expression" dxfId="1916" priority="1">
      <formula>$H51="Complete"</formula>
    </cfRule>
  </conditionalFormatting>
  <dataValidations count="2">
    <dataValidation type="list" allowBlank="1" showInputMessage="1" showErrorMessage="1" sqref="F34:G37 E5:F12 F42:G55 E33:G33 E14:F31 E40:G40 E34:E39 E41:E55" xr:uid="{9F422B9C-E618-4C2C-AC15-676FBB2F3BEE}">
      <formula1>Drivers1</formula1>
    </dataValidation>
    <dataValidation type="list" allowBlank="1" showInputMessage="1" showErrorMessage="1" sqref="F39:G40" xr:uid="{4C0F9DBC-FA62-4404-8389-73D14E07DF69}">
      <formula1>Drivers3</formula1>
    </dataValidation>
  </dataValidations>
  <printOptions horizontalCentered="1"/>
  <pageMargins left="0.25" right="0.25" top="0.33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9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50" r:id="rId6" name="Button 10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5</xdr:row>
                    <xdr:rowOff>19050</xdr:rowOff>
                  </from>
                  <to>
                    <xdr:col>12</xdr:col>
                    <xdr:colOff>552450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CB2CC0-FE0B-446E-909B-5AB92DEB8191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B2B6D5B7-533A-4F94-9FAE-5C2B839ED324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EFB4223A-031C-4851-B6C9-F100ED2D3D81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0B00-000005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pageSetUpPr fitToPage="1"/>
  </sheetPr>
  <dimension ref="A1:X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6" max="16" width="9.28515625" customWidth="1"/>
    <col min="17" max="17" width="14.28515625" hidden="1" customWidth="1"/>
    <col min="18" max="24" width="8.85546875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3'!$B$2+2</f>
        <v>44272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1351</v>
      </c>
      <c r="I2" s="175" t="str">
        <f>_xlfn.XLOOKUP(H2,Table2[Coordinator],Table2[Email],,0)</f>
        <v>robert.price@navistar.com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6"/>
      <c r="J3" s="507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83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x14ac:dyDescent="0.2">
      <c r="A5" s="179" t="s">
        <v>1260</v>
      </c>
      <c r="B5" s="179" t="s">
        <v>1253</v>
      </c>
      <c r="C5" s="147">
        <v>207483</v>
      </c>
      <c r="D5" s="147">
        <v>90018801</v>
      </c>
      <c r="E5" s="147" t="s">
        <v>1167</v>
      </c>
      <c r="F5" s="147"/>
      <c r="G5" s="147">
        <v>324</v>
      </c>
      <c r="H5" s="180"/>
      <c r="I5" s="411" t="str">
        <f>IF(E5="","",_xlfn.XLOOKUP(S5,Table1[IDTrain],Table1[Approved],"Needs Trained",0,1))</f>
        <v>Signed off</v>
      </c>
      <c r="J5" s="391" t="s">
        <v>1430</v>
      </c>
      <c r="K5" s="399" t="str">
        <f>IF('Monday 2'!K5="","",'Monday 2'!K5)</f>
        <v>Anthony Carbon</v>
      </c>
      <c r="L5" s="177"/>
      <c r="M5" s="177"/>
      <c r="N5" s="177"/>
      <c r="R5" s="424"/>
      <c r="S5" s="418" t="str">
        <f>IF(E5="","",_xlfn.CONCAT(B5,E5))</f>
        <v>E39 RH, White, Field Test (MN296210)Perry</v>
      </c>
      <c r="T5" s="418" t="str">
        <f>IF(S5="","",I2)</f>
        <v>robert.price@navistar.com</v>
      </c>
      <c r="U5" s="419">
        <f>B2</f>
        <v>44272</v>
      </c>
      <c r="V5" s="418" t="str">
        <f>IF(E5="","",B5)</f>
        <v>E39 RH, White, Field Test (MN296210)</v>
      </c>
      <c r="W5" s="425" t="str">
        <f>IF(E5="","",E5)</f>
        <v>Perry</v>
      </c>
    </row>
    <row r="6" spans="1:23" s="170" customFormat="1" x14ac:dyDescent="0.2">
      <c r="A6" s="179" t="s">
        <v>1323</v>
      </c>
      <c r="B6" s="179" t="s">
        <v>1242</v>
      </c>
      <c r="C6" s="147">
        <v>208429</v>
      </c>
      <c r="D6" s="147">
        <v>91001701</v>
      </c>
      <c r="E6" s="147" t="s">
        <v>1165</v>
      </c>
      <c r="F6" s="147"/>
      <c r="G6" s="147">
        <v>330</v>
      </c>
      <c r="H6" s="180"/>
      <c r="I6" s="389" t="str">
        <f>IF(E6="","",_xlfn.XLOOKUP(S6,Table1[IDTrain],Table1[Approved],"Needs Trained",0,1))</f>
        <v>Signed off</v>
      </c>
      <c r="J6" s="391" t="s">
        <v>1430</v>
      </c>
      <c r="K6" s="399" t="str">
        <f>IF('Monday 2'!K6="","",'Monday 2'!K6)</f>
        <v>Angela Cook</v>
      </c>
      <c r="L6" s="177"/>
      <c r="M6" s="177"/>
      <c r="N6" s="177"/>
      <c r="R6" s="424"/>
      <c r="S6" s="418" t="str">
        <f t="shared" ref="S6:S31" si="0">IF(E6="","",_xlfn.CONCAT(B6,E6))</f>
        <v>E39 LT, White, Field Test (ML310525)London</v>
      </c>
      <c r="T6" s="418" t="str">
        <f>IF(S6="","",I2)</f>
        <v>robert.price@navistar.com</v>
      </c>
      <c r="U6" s="419">
        <f>U5</f>
        <v>44272</v>
      </c>
      <c r="V6" s="418" t="str">
        <f t="shared" ref="V6:V31" si="1">IF(E6="","",B6)</f>
        <v>E39 LT, White, Field Test (ML310525)</v>
      </c>
      <c r="W6" s="425" t="str">
        <f t="shared" ref="W6:W31" si="2">IF(E6="","",E6)</f>
        <v>London</v>
      </c>
    </row>
    <row r="7" spans="1:23" s="170" customFormat="1" x14ac:dyDescent="0.2">
      <c r="A7" s="179" t="s">
        <v>1449</v>
      </c>
      <c r="B7" s="179" t="s">
        <v>979</v>
      </c>
      <c r="C7" s="147"/>
      <c r="D7" s="147"/>
      <c r="E7" s="147"/>
      <c r="F7" s="147"/>
      <c r="G7" s="147"/>
      <c r="H7" s="180"/>
      <c r="I7" s="389" t="str">
        <f>IF(E7="","",_xlfn.XLOOKUP(S7,Table1[IDTrain],Table1[Approved],"Needs Trained",0,1))</f>
        <v/>
      </c>
      <c r="J7" s="391" t="s">
        <v>1430</v>
      </c>
      <c r="K7" s="399" t="str">
        <f>IF('Monday 2'!K7="","",'Monday 2'!K7)</f>
        <v>Sharon Lula</v>
      </c>
      <c r="L7" s="177"/>
      <c r="M7" s="177"/>
      <c r="N7" s="177"/>
      <c r="R7" s="424"/>
      <c r="S7" s="418" t="str">
        <f t="shared" si="0"/>
        <v/>
      </c>
      <c r="T7" s="418" t="str">
        <f>IF(S7="","",I2)</f>
        <v/>
      </c>
      <c r="U7" s="419">
        <f t="shared" ref="U7:U31" si="3">U6</f>
        <v>44272</v>
      </c>
      <c r="V7" s="418" t="str">
        <f t="shared" si="1"/>
        <v/>
      </c>
      <c r="W7" s="425" t="str">
        <f t="shared" si="2"/>
        <v/>
      </c>
    </row>
    <row r="8" spans="1:23" s="170" customFormat="1" x14ac:dyDescent="0.2">
      <c r="A8" s="179" t="s">
        <v>1259</v>
      </c>
      <c r="B8" s="179" t="s">
        <v>1082</v>
      </c>
      <c r="C8" s="147">
        <v>194684</v>
      </c>
      <c r="D8" s="147">
        <v>90018801</v>
      </c>
      <c r="E8" s="147" t="s">
        <v>868</v>
      </c>
      <c r="F8" s="147"/>
      <c r="G8" s="147">
        <v>264</v>
      </c>
      <c r="H8" s="180"/>
      <c r="I8" s="389" t="str">
        <f>IF(E8="","",_xlfn.XLOOKUP(S8,Table1[IDTrain],Table1[Approved],"Needs Trained",0,1))</f>
        <v>Signed off</v>
      </c>
      <c r="J8" s="391" t="s">
        <v>1432</v>
      </c>
      <c r="K8" s="399" t="str">
        <f>IF('Monday 2'!K8="","",'Monday 2'!K8)</f>
        <v>Michelle Wolter</v>
      </c>
      <c r="L8" s="177"/>
      <c r="M8" s="177"/>
      <c r="N8" s="177"/>
      <c r="R8" s="424"/>
      <c r="S8" s="418" t="str">
        <f t="shared" si="0"/>
        <v>E39 HV, White, Field Test (ML306105)Cook</v>
      </c>
      <c r="T8" s="418" t="str">
        <f>IF(S8="","",I2)</f>
        <v>robert.price@navistar.com</v>
      </c>
      <c r="U8" s="419">
        <f t="shared" si="3"/>
        <v>44272</v>
      </c>
      <c r="V8" s="418" t="str">
        <f t="shared" si="1"/>
        <v>E39 HV, White, Field Test (ML306105)</v>
      </c>
      <c r="W8" s="425" t="str">
        <f t="shared" si="2"/>
        <v>Cook</v>
      </c>
    </row>
    <row r="9" spans="1:23" s="170" customFormat="1" x14ac:dyDescent="0.2">
      <c r="A9" s="179" t="s">
        <v>1384</v>
      </c>
      <c r="B9" s="179" t="s">
        <v>1237</v>
      </c>
      <c r="C9" s="147">
        <v>208028</v>
      </c>
      <c r="D9" s="147">
        <v>90018801</v>
      </c>
      <c r="E9" s="147" t="s">
        <v>1059</v>
      </c>
      <c r="F9" s="147"/>
      <c r="G9" s="147">
        <v>95</v>
      </c>
      <c r="H9" s="180"/>
      <c r="I9" s="389" t="str">
        <f>IF(E9="","",_xlfn.XLOOKUP(S9,Table1[IDTrain],Table1[Approved],"Needs Trained",0,1))</f>
        <v>Signed off</v>
      </c>
      <c r="J9" s="391" t="s">
        <v>1430</v>
      </c>
      <c r="K9" s="399" t="str">
        <f>IF('Monday 2'!K9="","",'Monday 2'!K9)</f>
        <v>Kevin London</v>
      </c>
      <c r="L9" s="177"/>
      <c r="M9" s="177"/>
      <c r="N9" s="177"/>
      <c r="R9" s="424"/>
      <c r="S9" s="418" t="str">
        <f t="shared" si="0"/>
        <v>E36 MV, Green, ML652577, Field TestCarbon</v>
      </c>
      <c r="T9" s="418" t="str">
        <f>IF(S9="","",I2)</f>
        <v>robert.price@navistar.com</v>
      </c>
      <c r="U9" s="419">
        <f t="shared" si="3"/>
        <v>44272</v>
      </c>
      <c r="V9" s="418" t="str">
        <f t="shared" si="1"/>
        <v>E36 MV, Green, ML652577, Field Test</v>
      </c>
      <c r="W9" s="425" t="str">
        <f t="shared" si="2"/>
        <v>Carbon</v>
      </c>
    </row>
    <row r="10" spans="1:23" s="170" customFormat="1" x14ac:dyDescent="0.2">
      <c r="A10" s="179" t="s">
        <v>1383</v>
      </c>
      <c r="B10" s="179" t="s">
        <v>1132</v>
      </c>
      <c r="C10" s="147">
        <v>208016</v>
      </c>
      <c r="D10" s="147">
        <v>91000901</v>
      </c>
      <c r="E10" s="147" t="s">
        <v>861</v>
      </c>
      <c r="F10" s="147"/>
      <c r="G10" s="147">
        <v>108</v>
      </c>
      <c r="H10" s="180"/>
      <c r="I10" s="389" t="str">
        <f>IF(E10="","",_xlfn.XLOOKUP(S10,Table1[IDTrain],Table1[Approved],"Needs Trained",0,1))</f>
        <v>Signed off</v>
      </c>
      <c r="J10" s="391" t="s">
        <v>1430</v>
      </c>
      <c r="K10" s="399" t="str">
        <f>IF('Monday 2'!K10="","",'Monday 2'!K10)</f>
        <v>Kyle Perry</v>
      </c>
      <c r="L10" s="177"/>
      <c r="M10" s="177"/>
      <c r="N10" s="177"/>
      <c r="R10" s="424"/>
      <c r="S10" s="418" t="str">
        <f t="shared" si="0"/>
        <v>E36 MV, Green/White, ML652524, Field TestLula</v>
      </c>
      <c r="T10" s="418" t="str">
        <f>IF(S10="","",I2)</f>
        <v>robert.price@navistar.com</v>
      </c>
      <c r="U10" s="419">
        <f t="shared" si="3"/>
        <v>44272</v>
      </c>
      <c r="V10" s="418" t="str">
        <f t="shared" si="1"/>
        <v>E36 MV, Green/White, ML652524, Field Test</v>
      </c>
      <c r="W10" s="425" t="str">
        <f t="shared" si="2"/>
        <v>Lula</v>
      </c>
    </row>
    <row r="11" spans="1:23" s="170" customFormat="1" x14ac:dyDescent="0.2">
      <c r="A11" s="179" t="s">
        <v>1382</v>
      </c>
      <c r="B11" s="179" t="s">
        <v>1126</v>
      </c>
      <c r="C11" s="147"/>
      <c r="D11" s="147"/>
      <c r="E11" s="147"/>
      <c r="F11" s="147"/>
      <c r="G11" s="147"/>
      <c r="H11" s="180"/>
      <c r="I11" s="389" t="str">
        <f>IF(E11="","",_xlfn.XLOOKUP(S11,Table1[IDTrain],Table1[Approved],"Needs Trained",0,1))</f>
        <v/>
      </c>
      <c r="J11" s="391"/>
      <c r="K11" s="399" t="str">
        <f>IF('Monday 2'!K11="","",'Monday 2'!K11)</f>
        <v/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44272</v>
      </c>
      <c r="V11" s="418" t="str">
        <f t="shared" si="1"/>
        <v/>
      </c>
      <c r="W11" s="425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89" t="str">
        <f>IF(E12="","",_xlfn.XLOOKUP(S12,Table1[IDTrain],Table1[Approved],"Needs Trained",0,1))</f>
        <v/>
      </c>
      <c r="J12" s="391"/>
      <c r="K12" s="399" t="str">
        <f>IF('Monday 2'!K12="","",'Monday 2'!K12)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44272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389"/>
      <c r="J13" s="392"/>
      <c r="K13" s="399" t="str">
        <f>IF('Monday 2'!K13="","",'Monday 2'!K13)</f>
        <v/>
      </c>
      <c r="L13" s="181"/>
      <c r="M13" s="181"/>
      <c r="N13" s="181"/>
      <c r="R13" s="424"/>
      <c r="S13" s="418"/>
      <c r="T13" s="418"/>
      <c r="U13" s="419">
        <f t="shared" si="3"/>
        <v>44272</v>
      </c>
      <c r="V13" s="418"/>
      <c r="W13" s="425"/>
    </row>
    <row r="14" spans="1:23" s="170" customFormat="1" ht="12.75" customHeight="1" x14ac:dyDescent="0.2">
      <c r="A14" s="36">
        <v>1</v>
      </c>
      <c r="B14" s="183" t="s">
        <v>1371</v>
      </c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>2nd Shift-Placeholder, 1st Shift - Tow Tyno</v>
      </c>
      <c r="E14" s="147" t="s">
        <v>334</v>
      </c>
      <c r="F14" s="147"/>
      <c r="G14" s="147"/>
      <c r="H14" s="180"/>
      <c r="I14" s="389" t="str">
        <f>IF(E14="","",_xlfn.XLOOKUP(S14,Table1[IDTrain],Table1[Approved],"Needs Trained",0,1))</f>
        <v>Signed off</v>
      </c>
      <c r="J14" s="391"/>
      <c r="K14" s="399" t="str">
        <f>IF('Monday 2'!K14="","",'Monday 2'!K14)</f>
        <v/>
      </c>
      <c r="L14" s="177"/>
      <c r="M14" s="177"/>
      <c r="N14" s="177"/>
      <c r="R14" s="424"/>
      <c r="S14" s="418" t="str">
        <f t="shared" si="0"/>
        <v>Nikola TractorLord</v>
      </c>
      <c r="T14" s="418" t="str">
        <f>IF(S14="","",I2)</f>
        <v>robert.price@navistar.com</v>
      </c>
      <c r="U14" s="419">
        <f t="shared" si="3"/>
        <v>44272</v>
      </c>
      <c r="V14" s="418" t="str">
        <f t="shared" si="1"/>
        <v>Nikola Tractor</v>
      </c>
      <c r="W14" s="425" t="str">
        <f t="shared" si="2"/>
        <v>Lord</v>
      </c>
    </row>
    <row r="15" spans="1:23" s="170" customFormat="1" ht="12.75" customHeight="1" x14ac:dyDescent="0.2">
      <c r="A15" s="36" t="s">
        <v>1506</v>
      </c>
      <c r="B15" s="183" t="s">
        <v>1359</v>
      </c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>Driver needed DAQ  W/ torque wheels 2 hours</v>
      </c>
      <c r="E15" s="147" t="s">
        <v>225</v>
      </c>
      <c r="F15" s="147"/>
      <c r="G15" s="147"/>
      <c r="H15" s="180"/>
      <c r="I15" s="389" t="str">
        <f>IF(E15="","",_xlfn.XLOOKUP(S15,Table1[IDTrain],Table1[Approved],"Needs Trained",0,1))</f>
        <v>Signed off</v>
      </c>
      <c r="J15" s="391"/>
      <c r="K15" s="399" t="str">
        <f>IF('Monday 2'!K16="","",'Monday 2'!K16)</f>
        <v/>
      </c>
      <c r="L15" s="177"/>
      <c r="M15" s="177"/>
      <c r="N15" s="177"/>
      <c r="R15" s="424"/>
      <c r="S15" s="418" t="str">
        <f t="shared" si="0"/>
        <v>Meritor-Navistar Box Truck CH625176Did Not Run</v>
      </c>
      <c r="T15" s="418" t="str">
        <f>IF(S15="","",I2)</f>
        <v>robert.price@navistar.com</v>
      </c>
      <c r="U15" s="419">
        <f t="shared" si="3"/>
        <v>44272</v>
      </c>
      <c r="V15" s="418" t="str">
        <f t="shared" si="1"/>
        <v>Meritor-Navistar Box Truck CH625176</v>
      </c>
      <c r="W15" s="425" t="str">
        <f t="shared" si="2"/>
        <v>Did Not Run</v>
      </c>
    </row>
    <row r="16" spans="1:23" s="170" customFormat="1" ht="12.75" customHeight="1" x14ac:dyDescent="0.2">
      <c r="A16" s="36" t="s">
        <v>1507</v>
      </c>
      <c r="B16" s="183" t="s">
        <v>1283</v>
      </c>
      <c r="C16" s="8" t="str">
        <f>IF(B16="","",IF(VLOOKUP($B16,ProjectList!$B$2:$D$593,2)="","",VLOOKUP($B16,ProjectList!$B$2:$D$593,2)))</f>
        <v>Prototype hitch</v>
      </c>
      <c r="D16" s="28" t="str">
        <f>IF(B16="","",IF(VLOOKUP($B16,ProjectList!$B$2:$D$593,3)="","",VLOOKUP($B16,ProjectList!$B$2:$D$593,3)))</f>
        <v>1 hour of repairs needed before running</v>
      </c>
      <c r="E16" s="147" t="s">
        <v>334</v>
      </c>
      <c r="F16" s="147"/>
      <c r="G16" s="147">
        <v>76</v>
      </c>
      <c r="H16" s="180"/>
      <c r="I16" s="389" t="str">
        <f>IF(E16="","",_xlfn.XLOOKUP(S16,Table1[IDTrain],Table1[Approved],"Needs Trained",0,1))</f>
        <v>Signed off</v>
      </c>
      <c r="J16" s="391"/>
      <c r="K16" s="399" t="str">
        <f>IF('Monday 2'!K17="","",'Monday 2'!K17)</f>
        <v/>
      </c>
      <c r="L16" s="177"/>
      <c r="M16" s="177"/>
      <c r="N16" s="177" t="s">
        <v>71</v>
      </c>
      <c r="R16" s="424"/>
      <c r="S16" s="418" t="str">
        <f t="shared" si="0"/>
        <v>Lippert Heartland RL 250 TrailerLord</v>
      </c>
      <c r="T16" s="418" t="str">
        <f>IF(S16="","",I2)</f>
        <v>robert.price@navistar.com</v>
      </c>
      <c r="U16" s="419">
        <f t="shared" si="3"/>
        <v>44272</v>
      </c>
      <c r="V16" s="418" t="str">
        <f t="shared" si="1"/>
        <v>Lippert Heartland RL 250 Trailer</v>
      </c>
      <c r="W16" s="425" t="str">
        <f t="shared" si="2"/>
        <v>Lord</v>
      </c>
    </row>
    <row r="17" spans="1:23" s="170" customFormat="1" ht="12.75" customHeight="1" x14ac:dyDescent="0.2">
      <c r="A17" s="36"/>
      <c r="B17" s="183"/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9" t="str">
        <f>IF(E17="","",_xlfn.XLOOKUP(S17,Table1[IDTrain],Table1[Approved],"Needs Trained",0,1))</f>
        <v/>
      </c>
      <c r="J17" s="391"/>
      <c r="K17" s="399" t="str">
        <f>IF('Monday 2'!K17="","",'Monday 2'!K17)</f>
        <v/>
      </c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44272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36"/>
      <c r="B18" s="183"/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9" t="str">
        <f>IF(E18="","",_xlfn.XLOOKUP(S18,Table1[IDTrain],Table1[Approved],"Needs Trained",0,1))</f>
        <v/>
      </c>
      <c r="J18" s="391"/>
      <c r="K18" s="399" t="str">
        <f>IF('Monday 2'!K18="","",'Monday 2'!K18)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44272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36"/>
      <c r="B19" s="183"/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9" t="str">
        <f>IF(E19="","",_xlfn.XLOOKUP(S19,Table1[IDTrain],Table1[Approved],"Needs Trained",0,1))</f>
        <v/>
      </c>
      <c r="J19" s="391"/>
      <c r="K19" s="399" t="str">
        <f>IF('Monday 2'!K19="","",'Monday 2'!K19)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44272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9" t="str">
        <f>IF(E20="","",_xlfn.XLOOKUP(S20,Table1[IDTrain],Table1[Approved],"Needs Trained",0,1))</f>
        <v/>
      </c>
      <c r="J20" s="391"/>
      <c r="K20" s="399" t="str">
        <f>IF('Monday 2'!K20="","",'Monday 2'!K20)</f>
        <v/>
      </c>
      <c r="L20" s="177"/>
      <c r="M20" s="177"/>
      <c r="N20" s="177" t="s">
        <v>71</v>
      </c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44272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36"/>
      <c r="B21" s="183"/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9" t="str">
        <f>IF(E21="","",_xlfn.XLOOKUP(S21,Table1[IDTrain],Table1[Approved],"Needs Trained",0,1))</f>
        <v/>
      </c>
      <c r="J21" s="391"/>
      <c r="K21" s="399" t="str">
        <f>IF('Monday 2'!K21="","",'Monday 2'!K21)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44272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36"/>
      <c r="B22" s="183"/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9" t="str">
        <f>IF(E22="","",_xlfn.XLOOKUP(S22,Table1[IDTrain],Table1[Approved],"Needs Trained",0,1))</f>
        <v/>
      </c>
      <c r="J22" s="391"/>
      <c r="K22" s="399" t="str">
        <f>IF('Monday 2'!K22="","",'Monday 2'!K22)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44272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36"/>
      <c r="B23" s="183"/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9" t="str">
        <f>IF(E23="","",_xlfn.XLOOKUP(S23,Table1[IDTrain],Table1[Approved],"Needs Trained",0,1))</f>
        <v/>
      </c>
      <c r="J23" s="391"/>
      <c r="K23" s="399" t="str">
        <f>IF('Monday 2'!K23="","",'Monday 2'!K23)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44272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36"/>
      <c r="B24" s="183"/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9" t="str">
        <f>IF(E24="","",_xlfn.XLOOKUP(S24,Table1[IDTrain],Table1[Approved],"Needs Trained",0,1))</f>
        <v/>
      </c>
      <c r="J24" s="391"/>
      <c r="K24" s="399" t="str">
        <f>IF('Monday 2'!K24="","",'Monday 2'!K24)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44272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36"/>
      <c r="B25" s="183"/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9" t="str">
        <f>IF(E25="","",_xlfn.XLOOKUP(S25,Table1[IDTrain],Table1[Approved],"Needs Trained",0,1))</f>
        <v/>
      </c>
      <c r="J25" s="391"/>
      <c r="K25" s="399" t="str">
        <f>IF('Monday 2'!K25="","",'Monday 2'!K25)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44272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36"/>
      <c r="B26" s="183"/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9" t="str">
        <f>IF(E26="","",_xlfn.XLOOKUP(S26,Table1[IDTrain],Table1[Approved],"Needs Trained",0,1))</f>
        <v/>
      </c>
      <c r="J26" s="391"/>
      <c r="K26" s="399" t="str">
        <f>IF('Monday 2'!K26="","",'Monday 2'!K26)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44272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43"/>
      <c r="B27" s="184"/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86"/>
      <c r="F27" s="186"/>
      <c r="G27" s="147"/>
      <c r="H27" s="180"/>
      <c r="I27" s="389" t="str">
        <f>IF(E27="","",_xlfn.XLOOKUP(S27,Table1[IDTrain],Table1[Approved],"Needs Trained",0,1))</f>
        <v/>
      </c>
      <c r="J27" s="393"/>
      <c r="K27" s="399" t="str">
        <f>IF('Monday 2'!K27="","",'Monday 2'!K27)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44272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36"/>
      <c r="B28" s="183"/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9" t="str">
        <f>IF(E28="","",_xlfn.XLOOKUP(S28,Table1[IDTrain],Table1[Approved],"Needs Trained",0,1))</f>
        <v/>
      </c>
      <c r="J28" s="391"/>
      <c r="K28" s="399" t="str">
        <f>IF('Monday 2'!K28="","",'Monday 2'!K28)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44272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43"/>
      <c r="B29" s="184"/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86"/>
      <c r="F29" s="186"/>
      <c r="G29" s="147"/>
      <c r="H29" s="180"/>
      <c r="I29" s="389" t="str">
        <f>IF(E29="","",_xlfn.XLOOKUP(S29,Table1[IDTrain],Table1[Approved],"Needs Trained",0,1))</f>
        <v/>
      </c>
      <c r="J29" s="393" t="s">
        <v>1430</v>
      </c>
      <c r="K29" s="399" t="str">
        <f>IF('Monday 2'!K29="","",'Monday 2'!K29)</f>
        <v>Price R.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44272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36"/>
      <c r="B30" s="183"/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9" t="str">
        <f>IF(E30="","",_xlfn.XLOOKUP(S30,Table1[IDTrain],Table1[Approved],"Needs Trained",0,1))</f>
        <v/>
      </c>
      <c r="J30" s="391" t="s">
        <v>1430</v>
      </c>
      <c r="K30" s="399" t="str">
        <f>IF('Monday 2'!K30="","",'Monday 2'!K30)</f>
        <v>Moberg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44272</v>
      </c>
      <c r="V30" s="418" t="str">
        <f t="shared" si="1"/>
        <v/>
      </c>
      <c r="W30" s="425" t="str">
        <f t="shared" si="2"/>
        <v/>
      </c>
    </row>
    <row r="31" spans="1:23" s="170" customFormat="1" ht="13.5" thickBot="1" x14ac:dyDescent="0.25">
      <c r="A31" s="43"/>
      <c r="B31" s="184"/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186"/>
      <c r="F31" s="186"/>
      <c r="G31" s="147"/>
      <c r="H31" s="180"/>
      <c r="I31" s="398" t="str">
        <f>IF(E31="","",_xlfn.XLOOKUP(S31,Table1[IDTrain],Table1[Approved],"Needs Trained",0,1))</f>
        <v/>
      </c>
      <c r="J31" s="393" t="s">
        <v>1430</v>
      </c>
      <c r="K31" s="400" t="str">
        <f>IF('Monday 2'!K31="","",'Monday 2'!K31)</f>
        <v>Lord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44272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x14ac:dyDescent="0.2">
      <c r="A33" s="278">
        <v>5</v>
      </c>
      <c r="B33" s="179" t="s">
        <v>410</v>
      </c>
      <c r="C33" s="441">
        <v>18004201</v>
      </c>
      <c r="D33" s="149" t="s">
        <v>1494</v>
      </c>
      <c r="E33" s="439" t="s">
        <v>417</v>
      </c>
      <c r="F33" s="440"/>
      <c r="G33" s="440"/>
      <c r="H33" s="438" t="s">
        <v>322</v>
      </c>
      <c r="I33" s="502" t="s">
        <v>168</v>
      </c>
      <c r="J33" s="503"/>
      <c r="K33" s="382"/>
      <c r="L33" s="177"/>
      <c r="M33" s="177"/>
      <c r="N33" s="177"/>
    </row>
    <row r="34" spans="1:14" s="170" customFormat="1" ht="22.5" x14ac:dyDescent="0.2">
      <c r="A34" s="274">
        <v>1</v>
      </c>
      <c r="B34" s="183" t="s">
        <v>1280</v>
      </c>
      <c r="C34" s="7">
        <v>21002901</v>
      </c>
      <c r="D34" s="7" t="s">
        <v>1495</v>
      </c>
      <c r="E34" s="439"/>
      <c r="F34" s="147"/>
      <c r="G34" s="147"/>
      <c r="H34" s="438" t="s">
        <v>320</v>
      </c>
      <c r="I34" s="502" t="s">
        <v>1496</v>
      </c>
      <c r="J34" s="503"/>
      <c r="K34" s="382"/>
      <c r="L34" s="177"/>
      <c r="M34" s="177"/>
      <c r="N34" s="177"/>
    </row>
    <row r="35" spans="1:14" s="170" customFormat="1" x14ac:dyDescent="0.2">
      <c r="A35" s="278">
        <v>2</v>
      </c>
      <c r="B35" s="179" t="s">
        <v>1459</v>
      </c>
      <c r="C35" s="149">
        <v>21002702</v>
      </c>
      <c r="D35" s="149" t="s">
        <v>1497</v>
      </c>
      <c r="E35" s="439" t="s">
        <v>334</v>
      </c>
      <c r="F35" s="147" t="s">
        <v>56</v>
      </c>
      <c r="G35" s="147" t="s">
        <v>118</v>
      </c>
      <c r="H35" s="438" t="s">
        <v>320</v>
      </c>
      <c r="I35" s="510" t="s">
        <v>1462</v>
      </c>
      <c r="J35" s="511"/>
      <c r="K35" s="382"/>
      <c r="L35" s="177"/>
      <c r="M35" s="177"/>
      <c r="N35" s="177"/>
    </row>
    <row r="36" spans="1:14" s="170" customFormat="1" x14ac:dyDescent="0.2">
      <c r="A36" s="278"/>
      <c r="B36" s="179"/>
      <c r="C36" s="149">
        <v>21003202</v>
      </c>
      <c r="D36" s="149"/>
      <c r="E36" s="439"/>
      <c r="F36" s="147"/>
      <c r="G36" s="147"/>
      <c r="H36" s="438" t="s">
        <v>98</v>
      </c>
      <c r="I36" s="510"/>
      <c r="J36" s="511"/>
      <c r="K36" s="382"/>
      <c r="L36" s="177"/>
      <c r="M36" s="177"/>
      <c r="N36" s="177"/>
    </row>
    <row r="37" spans="1:14" s="170" customFormat="1" x14ac:dyDescent="0.2">
      <c r="A37" s="278">
        <v>3</v>
      </c>
      <c r="B37" s="179" t="s">
        <v>975</v>
      </c>
      <c r="C37" s="149">
        <v>91005001</v>
      </c>
      <c r="D37" s="149" t="s">
        <v>1502</v>
      </c>
      <c r="E37" s="439" t="s">
        <v>56</v>
      </c>
      <c r="F37" s="147" t="s">
        <v>118</v>
      </c>
      <c r="G37" s="147"/>
      <c r="H37" s="438" t="s">
        <v>321</v>
      </c>
      <c r="I37" s="510" t="s">
        <v>1503</v>
      </c>
      <c r="J37" s="511"/>
      <c r="K37" s="382"/>
      <c r="L37" s="177"/>
      <c r="M37" s="177"/>
      <c r="N37" s="177"/>
    </row>
    <row r="38" spans="1:14" s="170" customFormat="1" x14ac:dyDescent="0.2">
      <c r="A38" s="278">
        <v>4</v>
      </c>
      <c r="B38" s="179" t="s">
        <v>900</v>
      </c>
      <c r="C38" s="149">
        <v>91003601</v>
      </c>
      <c r="D38" s="149" t="s">
        <v>1504</v>
      </c>
      <c r="E38" s="363" t="s">
        <v>417</v>
      </c>
      <c r="F38" s="147"/>
      <c r="G38" s="147"/>
      <c r="H38" s="438" t="s">
        <v>322</v>
      </c>
      <c r="I38" s="510" t="s">
        <v>1505</v>
      </c>
      <c r="J38" s="511"/>
      <c r="K38" s="382"/>
      <c r="L38" s="177"/>
      <c r="M38" s="177"/>
      <c r="N38" s="177"/>
    </row>
    <row r="39" spans="1:14" s="170" customFormat="1" x14ac:dyDescent="0.2">
      <c r="A39" s="278">
        <v>6</v>
      </c>
      <c r="B39" s="179" t="s">
        <v>979</v>
      </c>
      <c r="C39" s="149">
        <v>90011801</v>
      </c>
      <c r="D39" s="149" t="s">
        <v>1508</v>
      </c>
      <c r="E39" s="151" t="s">
        <v>417</v>
      </c>
      <c r="F39" s="151"/>
      <c r="G39" s="151"/>
      <c r="H39" s="150" t="s">
        <v>322</v>
      </c>
      <c r="I39" s="510" t="s">
        <v>1333</v>
      </c>
      <c r="J39" s="511"/>
      <c r="K39" s="382"/>
      <c r="L39" s="177"/>
      <c r="M39" s="177"/>
      <c r="N39" s="177"/>
    </row>
    <row r="40" spans="1:14" s="170" customFormat="1" x14ac:dyDescent="0.2">
      <c r="A40" s="274">
        <v>7</v>
      </c>
      <c r="B40" s="183" t="s">
        <v>495</v>
      </c>
      <c r="C40" s="7">
        <v>605115754</v>
      </c>
      <c r="D40" s="7" t="s">
        <v>1509</v>
      </c>
      <c r="E40" s="439" t="s">
        <v>417</v>
      </c>
      <c r="F40" s="440"/>
      <c r="G40" s="440"/>
      <c r="H40" s="438" t="s">
        <v>322</v>
      </c>
      <c r="I40" s="502" t="s">
        <v>1292</v>
      </c>
      <c r="J40" s="503"/>
      <c r="K40" s="382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10"/>
      <c r="J41" s="511"/>
      <c r="K41" s="382"/>
      <c r="L41" s="177"/>
      <c r="M41" s="177"/>
      <c r="N41" s="177"/>
    </row>
    <row r="42" spans="1:14" s="170" customFormat="1" x14ac:dyDescent="0.2">
      <c r="A42" s="278"/>
      <c r="B42" s="179"/>
      <c r="C42" s="148"/>
      <c r="D42" s="149"/>
      <c r="E42" s="151"/>
      <c r="F42" s="147"/>
      <c r="G42" s="147"/>
      <c r="H42" s="150" t="s">
        <v>98</v>
      </c>
      <c r="I42" s="510"/>
      <c r="J42" s="511"/>
      <c r="K42" s="382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10"/>
      <c r="J43" s="511"/>
      <c r="K43" s="382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47"/>
      <c r="F44" s="147"/>
      <c r="G44" s="147"/>
      <c r="H44" s="150" t="s">
        <v>98</v>
      </c>
      <c r="I44" s="510"/>
      <c r="J44" s="511"/>
      <c r="K44" s="382"/>
    </row>
    <row r="45" spans="1:14" s="170" customForma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10"/>
      <c r="J45" s="511"/>
      <c r="K45" s="382"/>
    </row>
    <row r="46" spans="1:14" s="170" customFormat="1" x14ac:dyDescent="0.2">
      <c r="A46" s="278"/>
      <c r="B46" s="179"/>
      <c r="C46" s="148"/>
      <c r="D46" s="149"/>
      <c r="E46" s="151"/>
      <c r="F46" s="151"/>
      <c r="G46" s="151"/>
      <c r="H46" s="150" t="s">
        <v>98</v>
      </c>
      <c r="I46" s="510"/>
      <c r="J46" s="511"/>
      <c r="K46" s="382"/>
    </row>
    <row r="47" spans="1:14" s="170" customFormat="1" x14ac:dyDescent="0.2">
      <c r="A47" s="278"/>
      <c r="B47" s="179"/>
      <c r="C47" s="149"/>
      <c r="D47" s="149"/>
      <c r="E47" s="147"/>
      <c r="F47" s="147"/>
      <c r="G47" s="147"/>
      <c r="H47" s="150" t="s">
        <v>98</v>
      </c>
      <c r="I47" s="512"/>
      <c r="J47" s="513"/>
      <c r="K47" s="382"/>
    </row>
    <row r="48" spans="1:14" s="170" customFormat="1" x14ac:dyDescent="0.2">
      <c r="A48" s="278"/>
      <c r="B48" s="179"/>
      <c r="C48" s="149"/>
      <c r="D48" s="149"/>
      <c r="E48" s="147"/>
      <c r="F48" s="147"/>
      <c r="G48" s="147"/>
      <c r="H48" s="150" t="s">
        <v>98</v>
      </c>
      <c r="I48" s="512"/>
      <c r="J48" s="513"/>
      <c r="K48" s="382"/>
    </row>
    <row r="49" spans="1:11" s="170" customFormat="1" x14ac:dyDescent="0.2">
      <c r="A49" s="278"/>
      <c r="B49" s="179"/>
      <c r="C49" s="149"/>
      <c r="D49" s="149"/>
      <c r="E49" s="147"/>
      <c r="F49" s="147"/>
      <c r="G49" s="147"/>
      <c r="H49" s="150" t="s">
        <v>98</v>
      </c>
      <c r="I49" s="512"/>
      <c r="J49" s="513"/>
      <c r="K49" s="382"/>
    </row>
    <row r="50" spans="1:11" s="170" customFormat="1" x14ac:dyDescent="0.2">
      <c r="A50" s="278"/>
      <c r="B50" s="179"/>
      <c r="C50" s="149"/>
      <c r="D50" s="149"/>
      <c r="E50" s="147"/>
      <c r="F50" s="147"/>
      <c r="G50" s="147"/>
      <c r="H50" s="150" t="s">
        <v>98</v>
      </c>
      <c r="I50" s="512"/>
      <c r="J50" s="513"/>
      <c r="K50" s="382"/>
    </row>
    <row r="51" spans="1:11" s="170" customFormat="1" x14ac:dyDescent="0.2">
      <c r="A51" s="278"/>
      <c r="B51" s="179"/>
      <c r="C51" s="149"/>
      <c r="D51" s="149"/>
      <c r="E51" s="147"/>
      <c r="F51" s="147"/>
      <c r="G51" s="147"/>
      <c r="H51" s="150" t="s">
        <v>98</v>
      </c>
      <c r="I51" s="512"/>
      <c r="J51" s="513"/>
      <c r="K51" s="382"/>
    </row>
    <row r="52" spans="1:11" s="170" customFormat="1" x14ac:dyDescent="0.2">
      <c r="A52" s="278"/>
      <c r="B52" s="179"/>
      <c r="C52" s="149"/>
      <c r="D52" s="149"/>
      <c r="E52" s="147"/>
      <c r="F52" s="147"/>
      <c r="G52" s="147"/>
      <c r="H52" s="150" t="s">
        <v>98</v>
      </c>
      <c r="I52" s="512"/>
      <c r="J52" s="513"/>
      <c r="K52" s="382"/>
    </row>
    <row r="53" spans="1:11" s="170" customFormat="1" x14ac:dyDescent="0.2">
      <c r="A53" s="278"/>
      <c r="B53" s="179"/>
      <c r="C53" s="149"/>
      <c r="D53" s="149"/>
      <c r="E53" s="147"/>
      <c r="F53" s="147"/>
      <c r="G53" s="147"/>
      <c r="H53" s="150" t="s">
        <v>98</v>
      </c>
      <c r="I53" s="512"/>
      <c r="J53" s="513"/>
      <c r="K53" s="382"/>
    </row>
    <row r="54" spans="1:11" s="170" customForma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12"/>
      <c r="J54" s="513"/>
      <c r="K54" s="382"/>
    </row>
    <row r="55" spans="1:11" s="170" customFormat="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14"/>
      <c r="J55" s="515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autoFilter ref="I4:I55" xr:uid="{A9A0363A-1AD4-49F9-9639-B3540F44465B}"/>
  <sortState xmlns:xlrd2="http://schemas.microsoft.com/office/spreadsheetml/2017/richdata2" ref="A33:I53">
    <sortCondition ref="A33:A53"/>
  </sortState>
  <mergeCells count="26">
    <mergeCell ref="I32:J32"/>
    <mergeCell ref="A1:J1"/>
    <mergeCell ref="C3:J3"/>
    <mergeCell ref="I33:J33"/>
    <mergeCell ref="I35:J35"/>
    <mergeCell ref="I34:J34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60:D64 D69:D70 D67">
    <cfRule type="expression" dxfId="1915" priority="2106">
      <formula>$H60=0</formula>
    </cfRule>
  </conditionalFormatting>
  <conditionalFormatting sqref="D68">
    <cfRule type="expression" dxfId="1914" priority="2105">
      <formula>$H68=0</formula>
    </cfRule>
  </conditionalFormatting>
  <conditionalFormatting sqref="D72">
    <cfRule type="expression" dxfId="1913" priority="2104">
      <formula>$H72=0</formula>
    </cfRule>
  </conditionalFormatting>
  <conditionalFormatting sqref="D74">
    <cfRule type="expression" dxfId="1912" priority="2103">
      <formula>$H74=0</formula>
    </cfRule>
  </conditionalFormatting>
  <conditionalFormatting sqref="D81">
    <cfRule type="expression" dxfId="1911" priority="2102">
      <formula>$H81=0</formula>
    </cfRule>
  </conditionalFormatting>
  <conditionalFormatting sqref="D75">
    <cfRule type="expression" dxfId="1910" priority="2101">
      <formula>$H75=0</formula>
    </cfRule>
  </conditionalFormatting>
  <conditionalFormatting sqref="D71">
    <cfRule type="expression" dxfId="1909" priority="2100">
      <formula>$H71=0</formula>
    </cfRule>
  </conditionalFormatting>
  <conditionalFormatting sqref="D83">
    <cfRule type="expression" dxfId="1908" priority="2099">
      <formula>$H83=0</formula>
    </cfRule>
  </conditionalFormatting>
  <conditionalFormatting sqref="D84">
    <cfRule type="expression" dxfId="1907" priority="2098">
      <formula>$H84=0</formula>
    </cfRule>
  </conditionalFormatting>
  <conditionalFormatting sqref="D85">
    <cfRule type="expression" dxfId="1906" priority="2097">
      <formula>$H85=0</formula>
    </cfRule>
  </conditionalFormatting>
  <conditionalFormatting sqref="D86">
    <cfRule type="expression" dxfId="1905" priority="2096">
      <formula>$H86=0</formula>
    </cfRule>
  </conditionalFormatting>
  <conditionalFormatting sqref="D87">
    <cfRule type="expression" dxfId="1904" priority="2095">
      <formula>$H87=0</formula>
    </cfRule>
  </conditionalFormatting>
  <conditionalFormatting sqref="D88">
    <cfRule type="expression" dxfId="1903" priority="2094">
      <formula>$H88=0</formula>
    </cfRule>
  </conditionalFormatting>
  <conditionalFormatting sqref="D82">
    <cfRule type="expression" dxfId="1902" priority="2093">
      <formula>$H82=0</formula>
    </cfRule>
  </conditionalFormatting>
  <conditionalFormatting sqref="D66">
    <cfRule type="expression" dxfId="1901" priority="2092">
      <formula>$H66=0</formula>
    </cfRule>
  </conditionalFormatting>
  <conditionalFormatting sqref="D65">
    <cfRule type="expression" dxfId="1900" priority="2091">
      <formula>$H65=0</formula>
    </cfRule>
  </conditionalFormatting>
  <conditionalFormatting sqref="D69">
    <cfRule type="expression" dxfId="1899" priority="2090">
      <formula>$H69=0</formula>
    </cfRule>
  </conditionalFormatting>
  <conditionalFormatting sqref="D70">
    <cfRule type="expression" dxfId="1898" priority="2089">
      <formula>$H70=0</formula>
    </cfRule>
  </conditionalFormatting>
  <conditionalFormatting sqref="D71">
    <cfRule type="expression" dxfId="1897" priority="2088">
      <formula>$H71=0</formula>
    </cfRule>
  </conditionalFormatting>
  <conditionalFormatting sqref="D74">
    <cfRule type="expression" dxfId="1896" priority="2087">
      <formula>$H74=0</formula>
    </cfRule>
  </conditionalFormatting>
  <conditionalFormatting sqref="D72">
    <cfRule type="expression" dxfId="1895" priority="2086">
      <formula>$H72=0</formula>
    </cfRule>
  </conditionalFormatting>
  <conditionalFormatting sqref="D68">
    <cfRule type="expression" dxfId="1894" priority="2085">
      <formula>$H68=0</formula>
    </cfRule>
  </conditionalFormatting>
  <conditionalFormatting sqref="D76">
    <cfRule type="expression" dxfId="1893" priority="2084">
      <formula>$H76=0</formula>
    </cfRule>
  </conditionalFormatting>
  <conditionalFormatting sqref="D77">
    <cfRule type="expression" dxfId="1892" priority="2083">
      <formula>$H77=0</formula>
    </cfRule>
  </conditionalFormatting>
  <conditionalFormatting sqref="D78">
    <cfRule type="expression" dxfId="1891" priority="2082">
      <formula>$H78=0</formula>
    </cfRule>
  </conditionalFormatting>
  <conditionalFormatting sqref="D79">
    <cfRule type="expression" dxfId="1890" priority="2081">
      <formula>$H79=0</formula>
    </cfRule>
  </conditionalFormatting>
  <conditionalFormatting sqref="D80">
    <cfRule type="expression" dxfId="1889" priority="2080">
      <formula>$H80=0</formula>
    </cfRule>
  </conditionalFormatting>
  <conditionalFormatting sqref="A47:A55 C47:D55">
    <cfRule type="expression" dxfId="1888" priority="1187">
      <formula>$H47="Complete"</formula>
    </cfRule>
  </conditionalFormatting>
  <conditionalFormatting sqref="I56:I57">
    <cfRule type="expression" dxfId="1887" priority="1186">
      <formula>$H56="Complete"</formula>
    </cfRule>
  </conditionalFormatting>
  <conditionalFormatting sqref="D45">
    <cfRule type="expression" dxfId="1886" priority="903">
      <formula>$H45="Complete"</formula>
    </cfRule>
  </conditionalFormatting>
  <conditionalFormatting sqref="A45">
    <cfRule type="expression" dxfId="1885" priority="901">
      <formula>$H45="Complete"</formula>
    </cfRule>
  </conditionalFormatting>
  <conditionalFormatting sqref="A45">
    <cfRule type="expression" dxfId="1884" priority="900">
      <formula>$H45="Complete"</formula>
    </cfRule>
  </conditionalFormatting>
  <conditionalFormatting sqref="C45">
    <cfRule type="expression" dxfId="1883" priority="898">
      <formula>$H45="Complete"</formula>
    </cfRule>
  </conditionalFormatting>
  <conditionalFormatting sqref="C45">
    <cfRule type="expression" dxfId="1882" priority="897">
      <formula>$H45="Complete"</formula>
    </cfRule>
  </conditionalFormatting>
  <conditionalFormatting sqref="A46">
    <cfRule type="expression" dxfId="1881" priority="895">
      <formula>$H46="Complete"</formula>
    </cfRule>
  </conditionalFormatting>
  <conditionalFormatting sqref="A46">
    <cfRule type="expression" dxfId="1880" priority="894">
      <formula>$H46="Complete"</formula>
    </cfRule>
  </conditionalFormatting>
  <conditionalFormatting sqref="D46">
    <cfRule type="expression" dxfId="1879" priority="893">
      <formula>$H46="Complete"</formula>
    </cfRule>
  </conditionalFormatting>
  <conditionalFormatting sqref="C46">
    <cfRule type="expression" dxfId="1878" priority="890">
      <formula>$H46="Complete"</formula>
    </cfRule>
  </conditionalFormatting>
  <conditionalFormatting sqref="H56:H57">
    <cfRule type="expression" dxfId="1877" priority="462">
      <formula>$H56="Complete"</formula>
    </cfRule>
  </conditionalFormatting>
  <conditionalFormatting sqref="H56:H57">
    <cfRule type="expression" dxfId="1876" priority="461">
      <formula>$H56="Complete"</formula>
    </cfRule>
  </conditionalFormatting>
  <conditionalFormatting sqref="I46:I49">
    <cfRule type="expression" dxfId="1875" priority="389">
      <formula>$H46="Complete"</formula>
    </cfRule>
  </conditionalFormatting>
  <conditionalFormatting sqref="I50:I55">
    <cfRule type="expression" dxfId="1874" priority="387">
      <formula>$H50="Complete"</formula>
    </cfRule>
  </conditionalFormatting>
  <conditionalFormatting sqref="I45">
    <cfRule type="expression" dxfId="1873" priority="385">
      <formula>$H45="Complete"</formula>
    </cfRule>
  </conditionalFormatting>
  <conditionalFormatting sqref="B54:B55">
    <cfRule type="expression" dxfId="1872" priority="383">
      <formula>$H54="Complete"</formula>
    </cfRule>
  </conditionalFormatting>
  <conditionalFormatting sqref="A41">
    <cfRule type="expression" dxfId="1871" priority="375">
      <formula>$H41="Complete"</formula>
    </cfRule>
  </conditionalFormatting>
  <conditionalFormatting sqref="C41">
    <cfRule type="expression" dxfId="1870" priority="373">
      <formula>$H41="Complete"</formula>
    </cfRule>
  </conditionalFormatting>
  <conditionalFormatting sqref="A41">
    <cfRule type="expression" dxfId="1869" priority="374">
      <formula>$H41="Complete"</formula>
    </cfRule>
  </conditionalFormatting>
  <conditionalFormatting sqref="C41">
    <cfRule type="expression" dxfId="1868" priority="372">
      <formula>$H41="Complete"</formula>
    </cfRule>
  </conditionalFormatting>
  <conditionalFormatting sqref="I41">
    <cfRule type="expression" dxfId="1867" priority="370">
      <formula>$H41="Complete"</formula>
    </cfRule>
  </conditionalFormatting>
  <conditionalFormatting sqref="D41">
    <cfRule type="expression" dxfId="1866" priority="360">
      <formula>$H41="Complete"</formula>
    </cfRule>
  </conditionalFormatting>
  <conditionalFormatting sqref="A43">
    <cfRule type="expression" dxfId="1865" priority="359">
      <formula>$H43="Complete"</formula>
    </cfRule>
  </conditionalFormatting>
  <conditionalFormatting sqref="A43">
    <cfRule type="expression" dxfId="1864" priority="358">
      <formula>$H43="Complete"</formula>
    </cfRule>
  </conditionalFormatting>
  <conditionalFormatting sqref="C43">
    <cfRule type="expression" dxfId="1863" priority="357">
      <formula>$H43="Complete"</formula>
    </cfRule>
  </conditionalFormatting>
  <conditionalFormatting sqref="D43">
    <cfRule type="expression" dxfId="1862" priority="356">
      <formula>$H43="Complete"</formula>
    </cfRule>
  </conditionalFormatting>
  <conditionalFormatting sqref="D43">
    <cfRule type="expression" dxfId="1861" priority="355">
      <formula>$H43="Complete"</formula>
    </cfRule>
  </conditionalFormatting>
  <conditionalFormatting sqref="D43">
    <cfRule type="expression" dxfId="1860" priority="354">
      <formula>$H43="Complete"</formula>
    </cfRule>
  </conditionalFormatting>
  <conditionalFormatting sqref="I43">
    <cfRule type="expression" dxfId="1859" priority="352">
      <formula>$H43="Complete"</formula>
    </cfRule>
  </conditionalFormatting>
  <conditionalFormatting sqref="A44 C44:D44">
    <cfRule type="expression" dxfId="1858" priority="350">
      <formula>$H44="Complete"</formula>
    </cfRule>
  </conditionalFormatting>
  <conditionalFormatting sqref="I44">
    <cfRule type="expression" dxfId="1857" priority="348">
      <formula>$H44="Complete"</formula>
    </cfRule>
  </conditionalFormatting>
  <conditionalFormatting sqref="A42">
    <cfRule type="expression" dxfId="1856" priority="209">
      <formula>$H42="Complete"</formula>
    </cfRule>
  </conditionalFormatting>
  <conditionalFormatting sqref="A42">
    <cfRule type="expression" dxfId="1855" priority="208">
      <formula>$H42="Complete"</formula>
    </cfRule>
  </conditionalFormatting>
  <conditionalFormatting sqref="C42">
    <cfRule type="expression" dxfId="1854" priority="207">
      <formula>$H42="Complete"</formula>
    </cfRule>
  </conditionalFormatting>
  <conditionalFormatting sqref="C42">
    <cfRule type="expression" dxfId="1853" priority="206">
      <formula>$H42="Complete"</formula>
    </cfRule>
  </conditionalFormatting>
  <conditionalFormatting sqref="D42">
    <cfRule type="expression" dxfId="1852" priority="205">
      <formula>$H42="Complete"</formula>
    </cfRule>
  </conditionalFormatting>
  <conditionalFormatting sqref="I42">
    <cfRule type="expression" dxfId="1851" priority="203">
      <formula>$H42="Complete"</formula>
    </cfRule>
  </conditionalFormatting>
  <conditionalFormatting sqref="H34:H39 H41:H55">
    <cfRule type="expression" dxfId="1850" priority="75">
      <formula>$H34="Complete"</formula>
    </cfRule>
  </conditionalFormatting>
  <conditionalFormatting sqref="A36">
    <cfRule type="expression" dxfId="1849" priority="62">
      <formula>$H36="Complete"</formula>
    </cfRule>
  </conditionalFormatting>
  <conditionalFormatting sqref="I36">
    <cfRule type="expression" dxfId="1848" priority="61">
      <formula>$H36="Complete"</formula>
    </cfRule>
  </conditionalFormatting>
  <conditionalFormatting sqref="D36">
    <cfRule type="expression" dxfId="1847" priority="60">
      <formula>$H36="Complete"</formula>
    </cfRule>
  </conditionalFormatting>
  <conditionalFormatting sqref="C36">
    <cfRule type="expression" dxfId="1846" priority="58">
      <formula>$H36="Complete"</formula>
    </cfRule>
  </conditionalFormatting>
  <conditionalFormatting sqref="A37:A38 I37:I38 C37:D38">
    <cfRule type="expression" dxfId="1845" priority="57">
      <formula>$H37="Complete"</formula>
    </cfRule>
  </conditionalFormatting>
  <conditionalFormatting sqref="A39 I39 C39:D39">
    <cfRule type="expression" dxfId="1844" priority="56">
      <formula>$H39="Complete"</formula>
    </cfRule>
  </conditionalFormatting>
  <conditionalFormatting sqref="I35">
    <cfRule type="expression" dxfId="1843" priority="40">
      <formula>$H35="Complete"</formula>
    </cfRule>
  </conditionalFormatting>
  <conditionalFormatting sqref="I6:I31">
    <cfRule type="cellIs" dxfId="1842" priority="32" operator="equal">
      <formula>"Needs Trained"</formula>
    </cfRule>
  </conditionalFormatting>
  <conditionalFormatting sqref="I6:I31">
    <cfRule type="cellIs" dxfId="1841" priority="31" operator="equal">
      <formula>"Signed Off"</formula>
    </cfRule>
  </conditionalFormatting>
  <conditionalFormatting sqref="I5">
    <cfRule type="cellIs" dxfId="1840" priority="30" operator="equal">
      <formula>"Needs Trained"</formula>
    </cfRule>
  </conditionalFormatting>
  <conditionalFormatting sqref="I5">
    <cfRule type="cellIs" dxfId="1839" priority="29" operator="equal">
      <formula>"Signed Off"</formula>
    </cfRule>
  </conditionalFormatting>
  <conditionalFormatting sqref="H33">
    <cfRule type="expression" dxfId="1838" priority="28">
      <formula>$H33="Complete"</formula>
    </cfRule>
  </conditionalFormatting>
  <conditionalFormatting sqref="D33">
    <cfRule type="expression" dxfId="1837" priority="25">
      <formula>$H33="Complete"</formula>
    </cfRule>
  </conditionalFormatting>
  <conditionalFormatting sqref="A33">
    <cfRule type="expression" dxfId="1836" priority="27">
      <formula>$H33="Complete"</formula>
    </cfRule>
  </conditionalFormatting>
  <conditionalFormatting sqref="A33">
    <cfRule type="expression" dxfId="1835" priority="26">
      <formula>$H33="Complete"</formula>
    </cfRule>
  </conditionalFormatting>
  <conditionalFormatting sqref="I33">
    <cfRule type="expression" dxfId="1834" priority="21">
      <formula>$H33="Complete"</formula>
    </cfRule>
  </conditionalFormatting>
  <conditionalFormatting sqref="A34">
    <cfRule type="expression" dxfId="1833" priority="20">
      <formula>$H34="Complete"</formula>
    </cfRule>
  </conditionalFormatting>
  <conditionalFormatting sqref="D34">
    <cfRule type="expression" dxfId="1832" priority="19">
      <formula>$H34="Complete"</formula>
    </cfRule>
  </conditionalFormatting>
  <conditionalFormatting sqref="C34">
    <cfRule type="expression" dxfId="1831" priority="17">
      <formula>$H34="Complete"</formula>
    </cfRule>
  </conditionalFormatting>
  <conditionalFormatting sqref="C34">
    <cfRule type="expression" dxfId="1830" priority="16">
      <formula>$H34="Complete"</formula>
    </cfRule>
  </conditionalFormatting>
  <conditionalFormatting sqref="I34">
    <cfRule type="expression" dxfId="1829" priority="15">
      <formula>$H34="Complete"</formula>
    </cfRule>
  </conditionalFormatting>
  <conditionalFormatting sqref="A35">
    <cfRule type="expression" dxfId="1828" priority="14">
      <formula>$H35="Complete"</formula>
    </cfRule>
  </conditionalFormatting>
  <conditionalFormatting sqref="C35:D35">
    <cfRule type="expression" dxfId="1827" priority="13">
      <formula>$H35="Complete"</formula>
    </cfRule>
  </conditionalFormatting>
  <conditionalFormatting sqref="H40">
    <cfRule type="expression" dxfId="1826" priority="12">
      <formula>$H40="Complete"</formula>
    </cfRule>
  </conditionalFormatting>
  <conditionalFormatting sqref="A40">
    <cfRule type="expression" dxfId="1825" priority="11">
      <formula>$H40="Complete"</formula>
    </cfRule>
  </conditionalFormatting>
  <conditionalFormatting sqref="D40">
    <cfRule type="expression" dxfId="1824" priority="8">
      <formula>$H40="Complete"</formula>
    </cfRule>
  </conditionalFormatting>
  <conditionalFormatting sqref="D40">
    <cfRule type="expression" dxfId="1823" priority="10">
      <formula>$H40="Complete"</formula>
    </cfRule>
  </conditionalFormatting>
  <conditionalFormatting sqref="D40">
    <cfRule type="expression" dxfId="1822" priority="9">
      <formula>$H40="Complete"</formula>
    </cfRule>
  </conditionalFormatting>
  <conditionalFormatting sqref="I40">
    <cfRule type="expression" dxfId="1821" priority="7">
      <formula>$H40="Complete"</formula>
    </cfRule>
  </conditionalFormatting>
  <conditionalFormatting sqref="C40">
    <cfRule type="expression" dxfId="1820" priority="5">
      <formula>$H40="Complete"</formula>
    </cfRule>
  </conditionalFormatting>
  <conditionalFormatting sqref="C33">
    <cfRule type="expression" dxfId="1819" priority="4">
      <formula>$H33="Complete"</formula>
    </cfRule>
  </conditionalFormatting>
  <conditionalFormatting sqref="C33">
    <cfRule type="expression" dxfId="1818" priority="3">
      <formula>$H33="Complete"</formula>
    </cfRule>
  </conditionalFormatting>
  <conditionalFormatting sqref="B33:B53">
    <cfRule type="expression" dxfId="1817" priority="1">
      <formula>$H33="Complete"</formula>
    </cfRule>
  </conditionalFormatting>
  <dataValidations count="1">
    <dataValidation type="list" allowBlank="1" showInputMessage="1" showErrorMessage="1" sqref="E14:F31 E5:F12 E33:G33 E35:G55" xr:uid="{5C43C323-8011-4121-9F1D-F0E6A6A8E96E}">
      <formula1>Drivers2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12</xdr:col>
                    <xdr:colOff>542925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5EA16F5-573E-42AE-9CAC-49B6E56E1701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2F6E30DC-5A67-41A4-8AAF-AEF7851A453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2C9A8B66-C70E-4AF3-A751-FC83D327F78B}">
          <x14:formula1>
            <xm:f>ProjectList!$B$2:$B$605</xm:f>
          </x14:formula1>
          <xm:sqref>B33:B55</xm:sqref>
        </x14:dataValidation>
        <x14:dataValidation type="list" allowBlank="1" showInputMessage="1" showErrorMessage="1" xr:uid="{9825459C-D0EE-445C-8F98-6E2119C55F28}">
          <x14:formula1>
            <xm:f>ProjectList!$B$611:$B$633</xm:f>
          </x14:formula1>
          <xm:sqref>H2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pageSetUpPr fitToPage="1"/>
  </sheetPr>
  <dimension ref="A1:X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7109375" customWidth="1"/>
    <col min="10" max="10" width="6.28515625" customWidth="1"/>
    <col min="11" max="11" width="15.28515625" bestFit="1" customWidth="1"/>
    <col min="16" max="16" width="9.28515625" customWidth="1"/>
    <col min="17" max="17" width="14.28515625" hidden="1" customWidth="1"/>
    <col min="18" max="24" width="9.140625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3'!$B$2+3</f>
        <v>44273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672</v>
      </c>
      <c r="I2" s="175" t="str">
        <f>_xlfn.XLOOKUP(H2,Table2[Coordinator],Table2[Email],,0)</f>
        <v>Andrew.Karsten@navistar.com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6"/>
      <c r="J3" s="507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85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 t="s">
        <v>1260</v>
      </c>
      <c r="B5" s="179" t="s">
        <v>1253</v>
      </c>
      <c r="C5" s="147">
        <v>208384</v>
      </c>
      <c r="D5" s="147"/>
      <c r="E5" s="363" t="s">
        <v>1217</v>
      </c>
      <c r="F5" s="147"/>
      <c r="G5" s="147">
        <v>325</v>
      </c>
      <c r="H5" s="408"/>
      <c r="I5" s="411" t="str">
        <f>IF(E5="","",_xlfn.XLOOKUP(S5,Table1[IDTrain],Table1[Approved],"Needs Trained",0,1))</f>
        <v>Signed off</v>
      </c>
      <c r="J5" s="391" t="s">
        <v>1348</v>
      </c>
      <c r="K5" s="404" t="str">
        <f>IF('Monday 3'!K5="","",'Monday 3'!K5)</f>
        <v>John Boone</v>
      </c>
      <c r="L5" s="177"/>
      <c r="M5" s="177"/>
      <c r="N5" s="177"/>
      <c r="R5" s="424"/>
      <c r="S5" s="418" t="str">
        <f>IF(E5="","",_xlfn.CONCAT(B5,E5))</f>
        <v>E39 RH, White, Field Test (MN296210)Smith</v>
      </c>
      <c r="T5" s="418" t="str">
        <f>IF(S5="","",I2)</f>
        <v>Andrew.Karsten@navistar.com</v>
      </c>
      <c r="U5" s="419">
        <f>B2</f>
        <v>44273</v>
      </c>
      <c r="V5" s="418" t="str">
        <f>IF(E5="","",B5)</f>
        <v>E39 RH, White, Field Test (MN296210)</v>
      </c>
      <c r="W5" s="425" t="str">
        <f>IF(E5="","",E5)</f>
        <v>Smith</v>
      </c>
    </row>
    <row r="6" spans="1:23" s="170" customFormat="1" ht="12.75" customHeight="1" x14ac:dyDescent="0.2">
      <c r="A6" s="268" t="s">
        <v>1258</v>
      </c>
      <c r="B6" s="179" t="s">
        <v>1242</v>
      </c>
      <c r="C6" s="147">
        <v>208430</v>
      </c>
      <c r="D6" s="147"/>
      <c r="E6" s="363" t="s">
        <v>145</v>
      </c>
      <c r="F6" s="147"/>
      <c r="G6" s="147">
        <v>331</v>
      </c>
      <c r="H6" s="408"/>
      <c r="I6" s="385" t="str">
        <f>IF(E6="","",_xlfn.XLOOKUP(S6,Table1[IDTrain],Table1[Approved],"Needs Trained",0,1))</f>
        <v>Signed off</v>
      </c>
      <c r="J6" s="391" t="s">
        <v>1348</v>
      </c>
      <c r="K6" s="404" t="str">
        <f>IF('Monday 3'!K6="","",'Monday 3'!K6)</f>
        <v>James Casteel</v>
      </c>
      <c r="L6" s="177"/>
      <c r="M6" s="177"/>
      <c r="N6" s="177"/>
      <c r="R6" s="424"/>
      <c r="S6" s="418" t="str">
        <f t="shared" ref="S6:S31" si="0">IF(E6="","",_xlfn.CONCAT(B6,E6))</f>
        <v>E39 LT, White, Field Test (ML310525)Boone</v>
      </c>
      <c r="T6" s="418" t="str">
        <f>IF(S6="","",I2)</f>
        <v>Andrew.Karsten@navistar.com</v>
      </c>
      <c r="U6" s="419">
        <f>U5</f>
        <v>44273</v>
      </c>
      <c r="V6" s="418" t="str">
        <f t="shared" ref="V6:V31" si="1">IF(E6="","",B6)</f>
        <v>E39 LT, White, Field Test (ML310525)</v>
      </c>
      <c r="W6" s="425" t="str">
        <f t="shared" ref="W6:W31" si="2">IF(E6="","",E6)</f>
        <v>Boone</v>
      </c>
    </row>
    <row r="7" spans="1:23" s="170" customFormat="1" ht="12.75" customHeight="1" x14ac:dyDescent="0.2">
      <c r="A7" s="268" t="s">
        <v>1449</v>
      </c>
      <c r="B7" s="179" t="s">
        <v>979</v>
      </c>
      <c r="C7" s="147"/>
      <c r="D7" s="147"/>
      <c r="E7" s="363" t="s">
        <v>225</v>
      </c>
      <c r="F7" s="147"/>
      <c r="G7" s="147"/>
      <c r="H7" s="408"/>
      <c r="I7" s="385" t="str">
        <f>IF(E7="","",_xlfn.XLOOKUP(S7,Table1[IDTrain],Table1[Approved],"Needs Trained",0,1))</f>
        <v>Signed off</v>
      </c>
      <c r="J7" s="391" t="s">
        <v>1348</v>
      </c>
      <c r="K7" s="404" t="str">
        <f>IF('Monday 3'!K7="","",'Monday 3'!K7)</f>
        <v>Jonathon Westervelt</v>
      </c>
      <c r="L7" s="177"/>
      <c r="M7" s="177"/>
      <c r="N7" s="177"/>
      <c r="R7" s="424"/>
      <c r="S7" s="418" t="str">
        <f t="shared" si="0"/>
        <v>E39 HV, White, Field Test (MN408566)Did Not Run</v>
      </c>
      <c r="T7" s="418" t="str">
        <f>IF(S7="","",I2)</f>
        <v>Andrew.Karsten@navistar.com</v>
      </c>
      <c r="U7" s="419">
        <f t="shared" ref="U7:U31" si="3">U6</f>
        <v>44273</v>
      </c>
      <c r="V7" s="418" t="str">
        <f t="shared" si="1"/>
        <v>E39 HV, White, Field Test (MN408566)</v>
      </c>
      <c r="W7" s="425" t="str">
        <f t="shared" si="2"/>
        <v>Did Not Run</v>
      </c>
    </row>
    <row r="8" spans="1:23" s="170" customFormat="1" ht="12.75" customHeight="1" x14ac:dyDescent="0.2">
      <c r="A8" s="268" t="s">
        <v>1323</v>
      </c>
      <c r="B8" s="179" t="s">
        <v>1082</v>
      </c>
      <c r="C8" s="147">
        <v>194686</v>
      </c>
      <c r="D8" s="147"/>
      <c r="E8" s="363" t="s">
        <v>1197</v>
      </c>
      <c r="F8" s="147"/>
      <c r="G8" s="147">
        <v>264</v>
      </c>
      <c r="H8" s="408"/>
      <c r="I8" s="385" t="str">
        <f>IF(E8="","",_xlfn.XLOOKUP(S8,Table1[IDTrain],Table1[Approved],"Needs Trained",0,1))</f>
        <v>Signed off</v>
      </c>
      <c r="J8" s="391" t="s">
        <v>1348</v>
      </c>
      <c r="K8" s="404" t="str">
        <f>IF('Monday 3'!K8="","",'Monday 3'!K8)</f>
        <v>Kevin Klug</v>
      </c>
      <c r="L8" s="177"/>
      <c r="M8" s="177"/>
      <c r="N8" s="177"/>
      <c r="R8" s="424"/>
      <c r="S8" s="418" t="str">
        <f t="shared" si="0"/>
        <v>E39 HV, White, Field Test (ML306105)Klug</v>
      </c>
      <c r="T8" s="418" t="str">
        <f>IF(S8="","",I2)</f>
        <v>Andrew.Karsten@navistar.com</v>
      </c>
      <c r="U8" s="419">
        <f t="shared" si="3"/>
        <v>44273</v>
      </c>
      <c r="V8" s="418" t="str">
        <f t="shared" si="1"/>
        <v>E39 HV, White, Field Test (ML306105)</v>
      </c>
      <c r="W8" s="425" t="str">
        <f t="shared" si="2"/>
        <v>Klug</v>
      </c>
    </row>
    <row r="9" spans="1:23" s="170" customFormat="1" ht="12.75" customHeight="1" x14ac:dyDescent="0.2">
      <c r="A9" s="268" t="s">
        <v>1259</v>
      </c>
      <c r="B9" s="179" t="s">
        <v>1237</v>
      </c>
      <c r="C9" s="147">
        <v>208029</v>
      </c>
      <c r="D9" s="147"/>
      <c r="E9" s="363" t="s">
        <v>929</v>
      </c>
      <c r="F9" s="147"/>
      <c r="G9" s="147">
        <v>94</v>
      </c>
      <c r="H9" s="408"/>
      <c r="I9" s="385" t="str">
        <f>IF(E9="","",_xlfn.XLOOKUP(S9,Table1[IDTrain],Table1[Approved],"Needs Trained",0,1))</f>
        <v>Signed off</v>
      </c>
      <c r="J9" s="391" t="s">
        <v>1348</v>
      </c>
      <c r="K9" s="404" t="str">
        <f>IF('Monday 3'!K9="","",'Monday 3'!K9)</f>
        <v>Jeff Smith</v>
      </c>
      <c r="L9" s="177"/>
      <c r="M9" s="177"/>
      <c r="N9" s="177"/>
      <c r="R9" s="424"/>
      <c r="S9" s="418" t="str">
        <f t="shared" si="0"/>
        <v>E36 MV, Green, ML652577, Field TestWestervelt</v>
      </c>
      <c r="T9" s="418" t="str">
        <f>IF(S9="","",I2)</f>
        <v>Andrew.Karsten@navistar.com</v>
      </c>
      <c r="U9" s="419">
        <f t="shared" si="3"/>
        <v>44273</v>
      </c>
      <c r="V9" s="418" t="str">
        <f t="shared" si="1"/>
        <v>E36 MV, Green, ML652577, Field Test</v>
      </c>
      <c r="W9" s="425" t="str">
        <f t="shared" si="2"/>
        <v>Westervelt</v>
      </c>
    </row>
    <row r="10" spans="1:23" s="170" customFormat="1" ht="12.75" customHeight="1" x14ac:dyDescent="0.2">
      <c r="A10" s="268" t="s">
        <v>1382</v>
      </c>
      <c r="B10" s="179" t="s">
        <v>1132</v>
      </c>
      <c r="C10" s="147">
        <v>208017</v>
      </c>
      <c r="D10" s="147"/>
      <c r="E10" s="363" t="s">
        <v>225</v>
      </c>
      <c r="F10" s="147"/>
      <c r="G10" s="147"/>
      <c r="H10" s="408"/>
      <c r="I10" s="385" t="str">
        <f>IF(E10="","",_xlfn.XLOOKUP(S10,Table1[IDTrain],Table1[Approved],"Needs Trained",0,1))</f>
        <v>Signed off</v>
      </c>
      <c r="J10" s="391" t="s">
        <v>444</v>
      </c>
      <c r="K10" s="404" t="str">
        <f>IF('Monday 3'!K10="","",'Monday 3'!K10)</f>
        <v>Burkhardt</v>
      </c>
      <c r="L10" s="177"/>
      <c r="M10" s="177"/>
      <c r="N10" s="177"/>
      <c r="R10" s="424"/>
      <c r="S10" s="418" t="str">
        <f t="shared" si="0"/>
        <v>E36 MV, Green/White, ML652524, Field TestDid Not Run</v>
      </c>
      <c r="T10" s="418" t="str">
        <f>IF(S10="","",I2)</f>
        <v>Andrew.Karsten@navistar.com</v>
      </c>
      <c r="U10" s="419">
        <f t="shared" si="3"/>
        <v>44273</v>
      </c>
      <c r="V10" s="418" t="str">
        <f t="shared" si="1"/>
        <v>E36 MV, Green/White, ML652524, Field Test</v>
      </c>
      <c r="W10" s="425" t="str">
        <f t="shared" si="2"/>
        <v>Did Not Run</v>
      </c>
    </row>
    <row r="11" spans="1:23" s="170" customFormat="1" ht="12.75" customHeight="1" x14ac:dyDescent="0.2">
      <c r="A11" s="268" t="s">
        <v>1261</v>
      </c>
      <c r="B11" s="179" t="s">
        <v>1126</v>
      </c>
      <c r="C11" s="147">
        <v>207464</v>
      </c>
      <c r="D11" s="147"/>
      <c r="E11" s="363" t="s">
        <v>1062</v>
      </c>
      <c r="F11" s="147"/>
      <c r="G11" s="147">
        <v>117</v>
      </c>
      <c r="H11" s="408"/>
      <c r="I11" s="385" t="str">
        <f>IF(E11="","",_xlfn.XLOOKUP(S11,Table1[IDTrain],Table1[Approved],"Needs Trained",0,1))</f>
        <v>Signed off</v>
      </c>
      <c r="J11" s="391"/>
      <c r="K11" s="404" t="str">
        <f>IF('Monday 3'!K11="","",'Monday 3'!K11)</f>
        <v/>
      </c>
      <c r="L11" s="177"/>
      <c r="M11" s="177"/>
      <c r="N11" s="177"/>
      <c r="R11" s="424"/>
      <c r="S11" s="418" t="str">
        <f t="shared" si="0"/>
        <v>E36 MV, Green, ML652257, Field TestCasteel</v>
      </c>
      <c r="T11" s="418" t="str">
        <f>IF(S11="","",I2)</f>
        <v>Andrew.Karsten@navistar.com</v>
      </c>
      <c r="U11" s="419">
        <f t="shared" si="3"/>
        <v>44273</v>
      </c>
      <c r="V11" s="418" t="str">
        <f t="shared" si="1"/>
        <v>E36 MV, Green, ML652257, Field Test</v>
      </c>
      <c r="W11" s="425" t="str">
        <f t="shared" si="2"/>
        <v>Casteel</v>
      </c>
    </row>
    <row r="12" spans="1:23" s="170" customFormat="1" ht="12.75" customHeight="1" thickBot="1" x14ac:dyDescent="0.25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385" t="str">
        <f>IF(E12="","",_xlfn.XLOOKUP(S12,Table1[IDTrain],Table1[Approved],"Needs Trained",0,1))</f>
        <v/>
      </c>
      <c r="J12" s="391"/>
      <c r="K12" s="404" t="str">
        <f>IF('Monday 3'!K12="","",'Monday 3'!K12)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44273</v>
      </c>
      <c r="V12" s="418" t="str">
        <f t="shared" si="1"/>
        <v/>
      </c>
      <c r="W12" s="425" t="str">
        <f t="shared" si="2"/>
        <v/>
      </c>
    </row>
    <row r="13" spans="1:23" s="170" customFormat="1" ht="38.25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385"/>
      <c r="J13" s="392"/>
      <c r="K13" s="404" t="str">
        <f>IF('Monday 3'!K13="","",'Monday 3'!K13)</f>
        <v/>
      </c>
      <c r="L13" s="177"/>
      <c r="M13" s="177"/>
      <c r="N13" s="177"/>
      <c r="R13" s="424"/>
      <c r="S13" s="418"/>
      <c r="T13" s="418"/>
      <c r="U13" s="419">
        <f t="shared" si="3"/>
        <v>44273</v>
      </c>
      <c r="V13" s="418"/>
      <c r="W13" s="425"/>
    </row>
    <row r="14" spans="1:23" s="182" customFormat="1" ht="12.75" customHeight="1" x14ac:dyDescent="0.2">
      <c r="A14" s="274">
        <v>7</v>
      </c>
      <c r="B14" s="183" t="s">
        <v>1283</v>
      </c>
      <c r="C14" s="8" t="str">
        <f>IF(B14="","",IF(VLOOKUP($B14,ProjectList!$B$2:$D$593,2)="","",VLOOKUP($B14,ProjectList!$B$2:$D$593,2)))</f>
        <v>Prototype hitch</v>
      </c>
      <c r="D14" s="28" t="str">
        <f>IF(B14="","",IF(VLOOKUP($B14,ProjectList!$B$2:$D$593,3)="","",VLOOKUP($B14,ProjectList!$B$2:$D$593,3)))</f>
        <v>1 hour of repairs needed before running</v>
      </c>
      <c r="E14" s="363" t="s">
        <v>225</v>
      </c>
      <c r="F14" s="147"/>
      <c r="G14" s="147"/>
      <c r="H14" s="408" t="s">
        <v>186</v>
      </c>
      <c r="I14" s="385" t="str">
        <f>IF(E14="","",_xlfn.XLOOKUP(S14,Table1[IDTrain],Table1[Approved],"Needs Trained",0,1))</f>
        <v>Signed off</v>
      </c>
      <c r="J14" s="391"/>
      <c r="K14" s="404" t="str">
        <f>IF('Monday 3'!K14="","",'Monday 3'!K14)</f>
        <v/>
      </c>
      <c r="L14" s="181"/>
      <c r="M14" s="181"/>
      <c r="N14" s="181"/>
      <c r="R14" s="424"/>
      <c r="S14" s="418" t="str">
        <f t="shared" si="0"/>
        <v>Lippert Heartland RL 250 TrailerDid Not Run</v>
      </c>
      <c r="T14" s="418" t="str">
        <f>IF(S14="","",I2)</f>
        <v>Andrew.Karsten@navistar.com</v>
      </c>
      <c r="U14" s="419">
        <f t="shared" si="3"/>
        <v>44273</v>
      </c>
      <c r="V14" s="418" t="str">
        <f t="shared" si="1"/>
        <v>Lippert Heartland RL 250 Trailer</v>
      </c>
      <c r="W14" s="425" t="str">
        <f t="shared" si="2"/>
        <v>Did Not Run</v>
      </c>
    </row>
    <row r="15" spans="1:23" s="170" customFormat="1" ht="12.75" customHeight="1" x14ac:dyDescent="0.2">
      <c r="A15" s="274"/>
      <c r="B15" s="183" t="s">
        <v>298</v>
      </c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385" t="str">
        <f>IF(E15="","",_xlfn.XLOOKUP(S15,Table1[IDTrain],Table1[Approved],"Needs Trained",0,1))</f>
        <v/>
      </c>
      <c r="J15" s="391"/>
      <c r="K15" s="404" t="str">
        <f>IF('Monday 3'!K15="","",'Monday 3'!K15)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44273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36"/>
      <c r="B16" s="183" t="s">
        <v>298</v>
      </c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5" t="str">
        <f>IF(E16="","",_xlfn.XLOOKUP(S16,Table1[IDTrain],Table1[Approved],"Needs Trained",0,1))</f>
        <v/>
      </c>
      <c r="J16" s="391"/>
      <c r="K16" s="404" t="str">
        <f>IF('Monday 3'!K16="","",'Monday 3'!K16)</f>
        <v/>
      </c>
      <c r="L16" s="177"/>
      <c r="M16" s="177"/>
      <c r="N16" s="177"/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44273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274"/>
      <c r="B17" s="183" t="s">
        <v>298</v>
      </c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5" t="str">
        <f>IF(E17="","",_xlfn.XLOOKUP(S17,Table1[IDTrain],Table1[Approved],"Needs Trained",0,1))</f>
        <v/>
      </c>
      <c r="J17" s="391"/>
      <c r="K17" s="404" t="str">
        <f>IF('Monday 3'!K17="","",'Monday 3'!K17)</f>
        <v/>
      </c>
      <c r="L17" s="177"/>
      <c r="M17" s="177"/>
      <c r="N17" s="177" t="s">
        <v>71</v>
      </c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44273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274"/>
      <c r="B18" s="183" t="s">
        <v>298</v>
      </c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5" t="str">
        <f>IF(E18="","",_xlfn.XLOOKUP(S18,Table1[IDTrain],Table1[Approved],"Needs Trained",0,1))</f>
        <v/>
      </c>
      <c r="J18" s="391"/>
      <c r="K18" s="404" t="str">
        <f>IF('Monday 3'!K18="","",'Monday 3'!K18)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44273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 t="s">
        <v>298</v>
      </c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5" t="str">
        <f>IF(E19="","",_xlfn.XLOOKUP(S19,Table1[IDTrain],Table1[Approved],"Needs Trained",0,1))</f>
        <v/>
      </c>
      <c r="J19" s="391"/>
      <c r="K19" s="404" t="str">
        <f>IF('Monday 3'!K19="","",'Monday 3'!K19)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44273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 t="s">
        <v>298</v>
      </c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5" t="str">
        <f>IF(E20="","",_xlfn.XLOOKUP(S20,Table1[IDTrain],Table1[Approved],"Needs Trained",0,1))</f>
        <v/>
      </c>
      <c r="J20" s="391"/>
      <c r="K20" s="404" t="str">
        <f>IF('Monday 3'!K20="","",'Monday 3'!K20)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44273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 t="s">
        <v>298</v>
      </c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5" t="str">
        <f>IF(E21="","",_xlfn.XLOOKUP(S21,Table1[IDTrain],Table1[Approved],"Needs Trained",0,1))</f>
        <v/>
      </c>
      <c r="J21" s="391"/>
      <c r="K21" s="404" t="str">
        <f>IF('Monday 3'!K21="","",'Monday 3'!K21)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44273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 t="s">
        <v>298</v>
      </c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5" t="str">
        <f>IF(E22="","",_xlfn.XLOOKUP(S22,Table1[IDTrain],Table1[Approved],"Needs Trained",0,1))</f>
        <v/>
      </c>
      <c r="J22" s="391"/>
      <c r="K22" s="404" t="str">
        <f>IF('Monday 3'!K22="","",'Monday 3'!K22)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44273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 t="s">
        <v>298</v>
      </c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5" t="str">
        <f>IF(E23="","",_xlfn.XLOOKUP(S23,Table1[IDTrain],Table1[Approved],"Needs Trained",0,1))</f>
        <v/>
      </c>
      <c r="J23" s="391"/>
      <c r="K23" s="404" t="str">
        <f>IF('Monday 3'!K23="","",'Monday 3'!K23)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44273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 t="s">
        <v>298</v>
      </c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5" t="str">
        <f>IF(E24="","",_xlfn.XLOOKUP(S24,Table1[IDTrain],Table1[Approved],"Needs Trained",0,1))</f>
        <v/>
      </c>
      <c r="J24" s="391"/>
      <c r="K24" s="404" t="str">
        <f>IF('Monday 3'!K24="","",'Monday 3'!K24)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44273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 t="s">
        <v>298</v>
      </c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5" t="str">
        <f>IF(E25="","",_xlfn.XLOOKUP(S25,Table1[IDTrain],Table1[Approved],"Needs Trained",0,1))</f>
        <v/>
      </c>
      <c r="J25" s="391"/>
      <c r="K25" s="404" t="str">
        <f>IF('Monday 3'!K25="","",'Monday 3'!K25)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44273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 t="s">
        <v>298</v>
      </c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5" t="str">
        <f>IF(E26="","",_xlfn.XLOOKUP(S26,Table1[IDTrain],Table1[Approved],"Needs Trained",0,1))</f>
        <v/>
      </c>
      <c r="J26" s="391"/>
      <c r="K26" s="404" t="str">
        <f>IF('Monday 3'!K26="","",'Monday 3'!K26)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44273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 t="s">
        <v>298</v>
      </c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5" t="str">
        <f>IF(E27="","",_xlfn.XLOOKUP(S27,Table1[IDTrain],Table1[Approved],"Needs Trained",0,1))</f>
        <v/>
      </c>
      <c r="J27" s="391"/>
      <c r="K27" s="404" t="str">
        <f>IF('Monday 3'!K27="","",'Monday 3'!K27)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44273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 t="s">
        <v>298</v>
      </c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5" t="str">
        <f>IF(E28="","",_xlfn.XLOOKUP(S28,Table1[IDTrain],Table1[Approved],"Needs Trained",0,1))</f>
        <v/>
      </c>
      <c r="J28" s="391"/>
      <c r="K28" s="404" t="str">
        <f>IF('Monday 3'!K28="","",'Monday 3'!K28)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44273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5"/>
      <c r="B29" s="184" t="s">
        <v>298</v>
      </c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5" t="str">
        <f>IF(E29="","",_xlfn.XLOOKUP(S29,Table1[IDTrain],Table1[Approved],"Needs Trained",0,1))</f>
        <v/>
      </c>
      <c r="J29" s="393" t="s">
        <v>1348</v>
      </c>
      <c r="K29" s="404" t="str">
        <f>IF('Monday 3'!K29="","",'Monday 3'!K29)</f>
        <v>Schillke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44273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 t="s">
        <v>298</v>
      </c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5" t="str">
        <f>IF(E30="","",_xlfn.XLOOKUP(S30,Table1[IDTrain],Table1[Approved],"Needs Trained",0,1))</f>
        <v/>
      </c>
      <c r="J30" s="391" t="s">
        <v>1348</v>
      </c>
      <c r="K30" s="404" t="str">
        <f>IF('Monday 3'!K30="","",'Monday 3'!K30)</f>
        <v>Karsten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44273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 t="s">
        <v>298</v>
      </c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7" t="str">
        <f>IF(E31="","",_xlfn.XLOOKUP(S31,Table1[IDTrain],Table1[Approved],"Needs Trained",0,1))</f>
        <v/>
      </c>
      <c r="J31" s="394" t="s">
        <v>1348</v>
      </c>
      <c r="K31" s="405" t="str">
        <f>IF('Monday 3'!K31="","",'Monday 3'!K31)</f>
        <v>McKinney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44273</v>
      </c>
      <c r="V31" s="416" t="str">
        <f t="shared" si="1"/>
        <v/>
      </c>
      <c r="W31" s="416" t="str">
        <f t="shared" si="2"/>
        <v/>
      </c>
    </row>
    <row r="32" spans="1:23" s="170" customFormat="1" ht="38.25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x14ac:dyDescent="0.2">
      <c r="A33" s="278">
        <v>1</v>
      </c>
      <c r="B33" s="179" t="s">
        <v>410</v>
      </c>
      <c r="C33" s="441">
        <v>18004201</v>
      </c>
      <c r="D33" s="149" t="s">
        <v>1494</v>
      </c>
      <c r="E33" s="439" t="s">
        <v>43</v>
      </c>
      <c r="F33" s="440"/>
      <c r="G33" s="440"/>
      <c r="H33" s="438" t="s">
        <v>320</v>
      </c>
      <c r="I33" s="502" t="s">
        <v>168</v>
      </c>
      <c r="J33" s="503"/>
      <c r="K33" s="382"/>
      <c r="L33" s="177"/>
      <c r="M33" s="177"/>
      <c r="N33" s="177"/>
    </row>
    <row r="34" spans="1:14" s="170" customFormat="1" x14ac:dyDescent="0.2">
      <c r="A34" s="278">
        <v>4</v>
      </c>
      <c r="B34" s="179" t="s">
        <v>975</v>
      </c>
      <c r="C34" s="149">
        <v>91005001</v>
      </c>
      <c r="D34" s="149" t="s">
        <v>1502</v>
      </c>
      <c r="E34" s="439" t="s">
        <v>1288</v>
      </c>
      <c r="F34" s="147" t="s">
        <v>672</v>
      </c>
      <c r="G34" s="147"/>
      <c r="H34" s="438" t="s">
        <v>320</v>
      </c>
      <c r="I34" s="502" t="s">
        <v>1503</v>
      </c>
      <c r="J34" s="503"/>
      <c r="K34" s="382"/>
      <c r="L34" s="177"/>
      <c r="M34" s="177"/>
      <c r="N34" s="177"/>
    </row>
    <row r="35" spans="1:14" s="170" customFormat="1" ht="12.75" customHeight="1" x14ac:dyDescent="0.2">
      <c r="A35" s="278">
        <v>5</v>
      </c>
      <c r="B35" s="179" t="s">
        <v>900</v>
      </c>
      <c r="C35" s="7">
        <v>91003601</v>
      </c>
      <c r="D35" s="149" t="s">
        <v>1504</v>
      </c>
      <c r="E35" s="363"/>
      <c r="F35" s="36"/>
      <c r="G35" s="36"/>
      <c r="H35" s="438" t="s">
        <v>322</v>
      </c>
      <c r="I35" s="502" t="s">
        <v>1505</v>
      </c>
      <c r="J35" s="503"/>
      <c r="K35" s="382"/>
      <c r="L35" s="177"/>
      <c r="M35" s="177"/>
      <c r="N35" s="177"/>
    </row>
    <row r="36" spans="1:14" s="170" customFormat="1" ht="12.75" customHeight="1" x14ac:dyDescent="0.2">
      <c r="A36" s="278">
        <v>2</v>
      </c>
      <c r="B36" s="179" t="s">
        <v>979</v>
      </c>
      <c r="C36" s="149">
        <v>90011801</v>
      </c>
      <c r="D36" s="149" t="s">
        <v>1508</v>
      </c>
      <c r="E36" s="439" t="s">
        <v>1288</v>
      </c>
      <c r="F36" s="147"/>
      <c r="G36" s="147"/>
      <c r="H36" s="438" t="s">
        <v>320</v>
      </c>
      <c r="I36" s="502" t="s">
        <v>1333</v>
      </c>
      <c r="J36" s="503"/>
      <c r="K36" s="382"/>
      <c r="L36" s="177"/>
      <c r="M36" s="177"/>
      <c r="N36" s="177"/>
    </row>
    <row r="37" spans="1:14" s="170" customFormat="1" ht="12.75" customHeight="1" x14ac:dyDescent="0.2">
      <c r="A37" s="274">
        <v>6</v>
      </c>
      <c r="B37" s="183" t="s">
        <v>495</v>
      </c>
      <c r="C37" s="7">
        <v>605115754</v>
      </c>
      <c r="D37" s="7" t="s">
        <v>1509</v>
      </c>
      <c r="E37" s="439" t="s">
        <v>672</v>
      </c>
      <c r="F37" s="440" t="s">
        <v>43</v>
      </c>
      <c r="G37" s="440"/>
      <c r="H37" s="438" t="s">
        <v>320</v>
      </c>
      <c r="I37" s="502" t="s">
        <v>1292</v>
      </c>
      <c r="J37" s="503"/>
      <c r="K37" s="382"/>
      <c r="L37" s="177"/>
      <c r="M37" s="177"/>
      <c r="N37" s="177"/>
    </row>
    <row r="38" spans="1:14" s="170" customFormat="1" ht="12.75" customHeight="1" x14ac:dyDescent="0.2">
      <c r="A38" s="278">
        <v>3</v>
      </c>
      <c r="B38" s="179" t="s">
        <v>908</v>
      </c>
      <c r="C38" s="149">
        <v>20005802</v>
      </c>
      <c r="D38" s="149" t="s">
        <v>1472</v>
      </c>
      <c r="E38" s="439" t="s">
        <v>1288</v>
      </c>
      <c r="F38" s="440" t="s">
        <v>43</v>
      </c>
      <c r="G38" s="151"/>
      <c r="H38" s="438" t="s">
        <v>320</v>
      </c>
      <c r="I38" s="510" t="s">
        <v>1357</v>
      </c>
      <c r="J38" s="511"/>
      <c r="K38" s="382"/>
      <c r="L38" s="177"/>
      <c r="M38" s="177"/>
      <c r="N38" s="177"/>
    </row>
    <row r="39" spans="1:14" s="170" customFormat="1" ht="12.75" customHeight="1" x14ac:dyDescent="0.2">
      <c r="A39" s="278"/>
      <c r="B39" s="179" t="s">
        <v>1253</v>
      </c>
      <c r="C39" s="149" t="s">
        <v>1536</v>
      </c>
      <c r="D39" s="149" t="s">
        <v>1537</v>
      </c>
      <c r="E39" s="151" t="s">
        <v>43</v>
      </c>
      <c r="F39" s="147" t="s">
        <v>1288</v>
      </c>
      <c r="G39" s="147"/>
      <c r="H39" s="150" t="s">
        <v>320</v>
      </c>
      <c r="I39" s="512"/>
      <c r="J39" s="513"/>
      <c r="K39" s="382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10"/>
      <c r="J40" s="511"/>
      <c r="K40" s="382"/>
      <c r="L40" s="177"/>
      <c r="M40" s="177"/>
      <c r="N40" s="177"/>
    </row>
    <row r="41" spans="1:14" s="170" customFormat="1" ht="12.75" customHeight="1" x14ac:dyDescent="0.2">
      <c r="A41" s="278"/>
      <c r="B41" s="179"/>
      <c r="C41" s="149"/>
      <c r="D41" s="149"/>
      <c r="E41" s="151"/>
      <c r="F41" s="147"/>
      <c r="G41" s="151"/>
      <c r="H41" s="150" t="s">
        <v>98</v>
      </c>
      <c r="I41" s="510"/>
      <c r="J41" s="511"/>
      <c r="K41" s="382"/>
    </row>
    <row r="42" spans="1:14" s="170" customFormat="1" ht="12.75" customHeight="1" x14ac:dyDescent="0.2">
      <c r="A42" s="278"/>
      <c r="B42" s="179"/>
      <c r="C42" s="148"/>
      <c r="D42" s="149"/>
      <c r="E42" s="147"/>
      <c r="F42" s="151"/>
      <c r="G42" s="151"/>
      <c r="H42" s="150" t="s">
        <v>98</v>
      </c>
      <c r="I42" s="510"/>
      <c r="J42" s="511"/>
      <c r="K42" s="382"/>
    </row>
    <row r="43" spans="1:14" s="170" customFormat="1" ht="12.75" customHeight="1" x14ac:dyDescent="0.2">
      <c r="A43" s="278"/>
      <c r="B43" s="179"/>
      <c r="C43" s="148"/>
      <c r="D43" s="149"/>
      <c r="E43" s="151"/>
      <c r="F43" s="151"/>
      <c r="G43" s="151"/>
      <c r="H43" s="150" t="s">
        <v>98</v>
      </c>
      <c r="I43" s="510"/>
      <c r="J43" s="511"/>
      <c r="K43" s="382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10"/>
      <c r="J44" s="511"/>
      <c r="K44" s="382"/>
    </row>
    <row r="45" spans="1:14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10"/>
      <c r="J45" s="511"/>
      <c r="K45" s="382"/>
    </row>
    <row r="46" spans="1:14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10"/>
      <c r="J46" s="511"/>
      <c r="K46" s="382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512"/>
      <c r="J47" s="513"/>
      <c r="K47" s="382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12"/>
      <c r="J48" s="513"/>
      <c r="K48" s="382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12"/>
      <c r="J49" s="513"/>
      <c r="K49" s="382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12"/>
      <c r="J50" s="513"/>
      <c r="K50" s="382"/>
    </row>
    <row r="51" spans="1:1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12"/>
      <c r="J51" s="513"/>
      <c r="K51" s="382"/>
    </row>
    <row r="52" spans="1:1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12"/>
      <c r="J52" s="513"/>
      <c r="K52" s="382"/>
    </row>
    <row r="53" spans="1:1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512"/>
      <c r="J53" s="513"/>
      <c r="K53" s="382"/>
    </row>
    <row r="54" spans="1:1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12"/>
      <c r="J54" s="513"/>
      <c r="K54" s="382"/>
    </row>
    <row r="55" spans="1:1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14"/>
      <c r="J55" s="515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autoFilter ref="I4:I55" xr:uid="{F5FAF75F-7339-4CE9-9763-3F6CFFE9017F}"/>
  <sortState xmlns:xlrd2="http://schemas.microsoft.com/office/spreadsheetml/2017/richdata2" ref="A30:I50">
    <sortCondition ref="A30:A50"/>
  </sortState>
  <mergeCells count="26"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</mergeCells>
  <conditionalFormatting sqref="A53">
    <cfRule type="expression" dxfId="1816" priority="520">
      <formula>$H53="Complete"</formula>
    </cfRule>
  </conditionalFormatting>
  <conditionalFormatting sqref="A53">
    <cfRule type="expression" dxfId="1815" priority="519">
      <formula>$H53="Complete"</formula>
    </cfRule>
  </conditionalFormatting>
  <conditionalFormatting sqref="D53">
    <cfRule type="expression" dxfId="1814" priority="518">
      <formula>$H53="Complete"</formula>
    </cfRule>
  </conditionalFormatting>
  <conditionalFormatting sqref="C53">
    <cfRule type="expression" dxfId="1813" priority="516">
      <formula>$H53="Complete"</formula>
    </cfRule>
  </conditionalFormatting>
  <conditionalFormatting sqref="C53">
    <cfRule type="expression" dxfId="1812" priority="515">
      <formula>$H53="Complete"</formula>
    </cfRule>
  </conditionalFormatting>
  <conditionalFormatting sqref="A48">
    <cfRule type="expression" dxfId="1811" priority="503">
      <formula>$H48="Complete"</formula>
    </cfRule>
  </conditionalFormatting>
  <conditionalFormatting sqref="D48 D50 D52">
    <cfRule type="expression" dxfId="1810" priority="502">
      <formula>$H48="Complete"</formula>
    </cfRule>
  </conditionalFormatting>
  <conditionalFormatting sqref="C48 C50 C52">
    <cfRule type="expression" dxfId="1809" priority="501">
      <formula>$H48="Complete"</formula>
    </cfRule>
  </conditionalFormatting>
  <conditionalFormatting sqref="C48 C50 C52">
    <cfRule type="expression" dxfId="1808" priority="500">
      <formula>$H48="Complete"</formula>
    </cfRule>
  </conditionalFormatting>
  <conditionalFormatting sqref="A46">
    <cfRule type="expression" dxfId="1807" priority="498">
      <formula>$H46="Complete"</formula>
    </cfRule>
  </conditionalFormatting>
  <conditionalFormatting sqref="A46">
    <cfRule type="expression" dxfId="1806" priority="497">
      <formula>$H46="Complete"</formula>
    </cfRule>
  </conditionalFormatting>
  <conditionalFormatting sqref="D46">
    <cfRule type="expression" dxfId="1805" priority="496">
      <formula>$H46="Complete"</formula>
    </cfRule>
  </conditionalFormatting>
  <conditionalFormatting sqref="C46">
    <cfRule type="expression" dxfId="1804" priority="495">
      <formula>$H46="Complete"</formula>
    </cfRule>
  </conditionalFormatting>
  <conditionalFormatting sqref="A49">
    <cfRule type="expression" dxfId="1803" priority="463">
      <formula>$H49="Complete"</formula>
    </cfRule>
  </conditionalFormatting>
  <conditionalFormatting sqref="A49">
    <cfRule type="expression" dxfId="1802" priority="462">
      <formula>$H49="Complete"</formula>
    </cfRule>
  </conditionalFormatting>
  <conditionalFormatting sqref="C49">
    <cfRule type="expression" dxfId="1801" priority="460">
      <formula>$H49="Complete"</formula>
    </cfRule>
  </conditionalFormatting>
  <conditionalFormatting sqref="A45">
    <cfRule type="expression" dxfId="1800" priority="456">
      <formula>$H45="Complete"</formula>
    </cfRule>
  </conditionalFormatting>
  <conditionalFormatting sqref="A45">
    <cfRule type="expression" dxfId="1799" priority="455">
      <formula>$H45="Complete"</formula>
    </cfRule>
  </conditionalFormatting>
  <conditionalFormatting sqref="D45">
    <cfRule type="expression" dxfId="1798" priority="446">
      <formula>$H45="Complete"</formula>
    </cfRule>
  </conditionalFormatting>
  <conditionalFormatting sqref="C45">
    <cfRule type="expression" dxfId="1797" priority="444">
      <formula>$H45="Complete"</formula>
    </cfRule>
  </conditionalFormatting>
  <conditionalFormatting sqref="A44">
    <cfRule type="expression" dxfId="1796" priority="440">
      <formula>$H44="Complete"</formula>
    </cfRule>
  </conditionalFormatting>
  <conditionalFormatting sqref="A44">
    <cfRule type="expression" dxfId="1795" priority="439">
      <formula>$H44="Complete"</formula>
    </cfRule>
  </conditionalFormatting>
  <conditionalFormatting sqref="C44">
    <cfRule type="expression" dxfId="1794" priority="437">
      <formula>$H44="Complete"</formula>
    </cfRule>
  </conditionalFormatting>
  <conditionalFormatting sqref="C44">
    <cfRule type="expression" dxfId="1793" priority="436">
      <formula>$H44="Complete"</formula>
    </cfRule>
  </conditionalFormatting>
  <conditionalFormatting sqref="D44">
    <cfRule type="expression" dxfId="1792" priority="435">
      <formula>$H44="Complete"</formula>
    </cfRule>
  </conditionalFormatting>
  <conditionalFormatting sqref="D60:D64 D69:D70 D67">
    <cfRule type="expression" dxfId="1791" priority="554">
      <formula>$H60=0</formula>
    </cfRule>
  </conditionalFormatting>
  <conditionalFormatting sqref="D68">
    <cfRule type="expression" dxfId="1790" priority="553">
      <formula>$H68=0</formula>
    </cfRule>
  </conditionalFormatting>
  <conditionalFormatting sqref="D72">
    <cfRule type="expression" dxfId="1789" priority="552">
      <formula>$H72=0</formula>
    </cfRule>
  </conditionalFormatting>
  <conditionalFormatting sqref="D74">
    <cfRule type="expression" dxfId="1788" priority="551">
      <formula>$H74=0</formula>
    </cfRule>
  </conditionalFormatting>
  <conditionalFormatting sqref="D81">
    <cfRule type="expression" dxfId="1787" priority="550">
      <formula>$H81=0</formula>
    </cfRule>
  </conditionalFormatting>
  <conditionalFormatting sqref="D75">
    <cfRule type="expression" dxfId="1786" priority="549">
      <formula>$H75=0</formula>
    </cfRule>
  </conditionalFormatting>
  <conditionalFormatting sqref="D71">
    <cfRule type="expression" dxfId="1785" priority="548">
      <formula>$H71=0</formula>
    </cfRule>
  </conditionalFormatting>
  <conditionalFormatting sqref="D83">
    <cfRule type="expression" dxfId="1784" priority="547">
      <formula>$H83=0</formula>
    </cfRule>
  </conditionalFormatting>
  <conditionalFormatting sqref="D84">
    <cfRule type="expression" dxfId="1783" priority="546">
      <formula>$H84=0</formula>
    </cfRule>
  </conditionalFormatting>
  <conditionalFormatting sqref="D85">
    <cfRule type="expression" dxfId="1782" priority="545">
      <formula>$H85=0</formula>
    </cfRule>
  </conditionalFormatting>
  <conditionalFormatting sqref="D86">
    <cfRule type="expression" dxfId="1781" priority="544">
      <formula>$H86=0</formula>
    </cfRule>
  </conditionalFormatting>
  <conditionalFormatting sqref="D87">
    <cfRule type="expression" dxfId="1780" priority="543">
      <formula>$H87=0</formula>
    </cfRule>
  </conditionalFormatting>
  <conditionalFormatting sqref="D88">
    <cfRule type="expression" dxfId="1779" priority="542">
      <formula>$H88=0</formula>
    </cfRule>
  </conditionalFormatting>
  <conditionalFormatting sqref="D82">
    <cfRule type="expression" dxfId="1778" priority="541">
      <formula>$H82=0</formula>
    </cfRule>
  </conditionalFormatting>
  <conditionalFormatting sqref="D66">
    <cfRule type="expression" dxfId="1777" priority="540">
      <formula>$H66=0</formula>
    </cfRule>
  </conditionalFormatting>
  <conditionalFormatting sqref="D65">
    <cfRule type="expression" dxfId="1776" priority="539">
      <formula>$H65=0</formula>
    </cfRule>
  </conditionalFormatting>
  <conditionalFormatting sqref="D69">
    <cfRule type="expression" dxfId="1775" priority="538">
      <formula>$H69=0</formula>
    </cfRule>
  </conditionalFormatting>
  <conditionalFormatting sqref="D70">
    <cfRule type="expression" dxfId="1774" priority="537">
      <formula>$H70=0</formula>
    </cfRule>
  </conditionalFormatting>
  <conditionalFormatting sqref="D71">
    <cfRule type="expression" dxfId="1773" priority="536">
      <formula>$H71=0</formula>
    </cfRule>
  </conditionalFormatting>
  <conditionalFormatting sqref="D74">
    <cfRule type="expression" dxfId="1772" priority="535">
      <formula>$H74=0</formula>
    </cfRule>
  </conditionalFormatting>
  <conditionalFormatting sqref="D72">
    <cfRule type="expression" dxfId="1771" priority="534">
      <formula>$H72=0</formula>
    </cfRule>
  </conditionalFormatting>
  <conditionalFormatting sqref="D68">
    <cfRule type="expression" dxfId="1770" priority="533">
      <formula>$H68=0</formula>
    </cfRule>
  </conditionalFormatting>
  <conditionalFormatting sqref="D76">
    <cfRule type="expression" dxfId="1769" priority="532">
      <formula>$H76=0</formula>
    </cfRule>
  </conditionalFormatting>
  <conditionalFormatting sqref="D77">
    <cfRule type="expression" dxfId="1768" priority="531">
      <formula>$H77=0</formula>
    </cfRule>
  </conditionalFormatting>
  <conditionalFormatting sqref="D78">
    <cfRule type="expression" dxfId="1767" priority="530">
      <formula>$H78=0</formula>
    </cfRule>
  </conditionalFormatting>
  <conditionalFormatting sqref="D79">
    <cfRule type="expression" dxfId="1766" priority="529">
      <formula>$H79=0</formula>
    </cfRule>
  </conditionalFormatting>
  <conditionalFormatting sqref="D80">
    <cfRule type="expression" dxfId="1765" priority="528">
      <formula>$H80=0</formula>
    </cfRule>
  </conditionalFormatting>
  <conditionalFormatting sqref="A51:A52 A54:A55">
    <cfRule type="expression" dxfId="1764" priority="527">
      <formula>$H51="Complete"</formula>
    </cfRule>
  </conditionalFormatting>
  <conditionalFormatting sqref="A51:A52 A54:A55">
    <cfRule type="expression" dxfId="1763" priority="526">
      <formula>$H51="Complete"</formula>
    </cfRule>
  </conditionalFormatting>
  <conditionalFormatting sqref="C54:C55">
    <cfRule type="expression" dxfId="1762" priority="525">
      <formula>$H54="Complete"</formula>
    </cfRule>
  </conditionalFormatting>
  <conditionalFormatting sqref="D54:D55">
    <cfRule type="expression" dxfId="1761" priority="524">
      <formula>$H54="Complete"</formula>
    </cfRule>
  </conditionalFormatting>
  <conditionalFormatting sqref="A50">
    <cfRule type="expression" dxfId="1760" priority="522">
      <formula>$H50="Complete"</formula>
    </cfRule>
  </conditionalFormatting>
  <conditionalFormatting sqref="A50">
    <cfRule type="expression" dxfId="1759" priority="521">
      <formula>$H50="Complete"</formula>
    </cfRule>
  </conditionalFormatting>
  <conditionalFormatting sqref="C51">
    <cfRule type="expression" dxfId="1758" priority="513">
      <formula>$H51="Complete"</formula>
    </cfRule>
  </conditionalFormatting>
  <conditionalFormatting sqref="C51">
    <cfRule type="expression" dxfId="1757" priority="512">
      <formula>$H51="Complete"</formula>
    </cfRule>
  </conditionalFormatting>
  <conditionalFormatting sqref="D51">
    <cfRule type="expression" dxfId="1756" priority="511">
      <formula>$H51="Complete"</formula>
    </cfRule>
  </conditionalFormatting>
  <conditionalFormatting sqref="C47">
    <cfRule type="expression" dxfId="1755" priority="508">
      <formula>$H47="Complete"</formula>
    </cfRule>
  </conditionalFormatting>
  <conditionalFormatting sqref="A47">
    <cfRule type="expression" dxfId="1754" priority="510">
      <formula>$H47="Complete"</formula>
    </cfRule>
  </conditionalFormatting>
  <conditionalFormatting sqref="A47">
    <cfRule type="expression" dxfId="1753" priority="509">
      <formula>$H47="Complete"</formula>
    </cfRule>
  </conditionalFormatting>
  <conditionalFormatting sqref="D47">
    <cfRule type="expression" dxfId="1752" priority="505">
      <formula>$H47="Complete"</formula>
    </cfRule>
  </conditionalFormatting>
  <conditionalFormatting sqref="D47">
    <cfRule type="expression" dxfId="1751" priority="507">
      <formula>$H47="Complete"</formula>
    </cfRule>
  </conditionalFormatting>
  <conditionalFormatting sqref="D47">
    <cfRule type="expression" dxfId="1750" priority="506">
      <formula>$H47="Complete"</formula>
    </cfRule>
  </conditionalFormatting>
  <conditionalFormatting sqref="A48">
    <cfRule type="expression" dxfId="1749" priority="504">
      <formula>$H48="Complete"</formula>
    </cfRule>
  </conditionalFormatting>
  <conditionalFormatting sqref="C49">
    <cfRule type="expression" dxfId="1748" priority="459">
      <formula>$H49="Complete"</formula>
    </cfRule>
  </conditionalFormatting>
  <conditionalFormatting sqref="D49">
    <cfRule type="expression" dxfId="1747" priority="458">
      <formula>$H49="Complete"</formula>
    </cfRule>
  </conditionalFormatting>
  <conditionalFormatting sqref="C45">
    <cfRule type="expression" dxfId="1746" priority="445">
      <formula>$H45="Complete"</formula>
    </cfRule>
  </conditionalFormatting>
  <conditionalFormatting sqref="I46:I49">
    <cfRule type="expression" dxfId="1745" priority="434">
      <formula>$H46="Complete"</formula>
    </cfRule>
  </conditionalFormatting>
  <conditionalFormatting sqref="I50:I55">
    <cfRule type="expression" dxfId="1744" priority="432">
      <formula>$H50="Complete"</formula>
    </cfRule>
  </conditionalFormatting>
  <conditionalFormatting sqref="I44">
    <cfRule type="expression" dxfId="1743" priority="431">
      <formula>$H44="Complete"</formula>
    </cfRule>
  </conditionalFormatting>
  <conditionalFormatting sqref="B45:B55">
    <cfRule type="expression" dxfId="1742" priority="428">
      <formula>$H45="Complete"</formula>
    </cfRule>
  </conditionalFormatting>
  <conditionalFormatting sqref="A40">
    <cfRule type="expression" dxfId="1741" priority="357">
      <formula>$H40="Complete"</formula>
    </cfRule>
  </conditionalFormatting>
  <conditionalFormatting sqref="A42">
    <cfRule type="expression" dxfId="1740" priority="352">
      <formula>$H42="Complete"</formula>
    </cfRule>
  </conditionalFormatting>
  <conditionalFormatting sqref="B42">
    <cfRule type="expression" dxfId="1739" priority="351">
      <formula>$H42="Complete"</formula>
    </cfRule>
  </conditionalFormatting>
  <conditionalFormatting sqref="D42">
    <cfRule type="expression" dxfId="1738" priority="350">
      <formula>$H42="Complete"</formula>
    </cfRule>
  </conditionalFormatting>
  <conditionalFormatting sqref="C42">
    <cfRule type="expression" dxfId="1737" priority="349">
      <formula>$H42="Complete"</formula>
    </cfRule>
  </conditionalFormatting>
  <conditionalFormatting sqref="A43">
    <cfRule type="expression" dxfId="1736" priority="348">
      <formula>$H43="Complete"</formula>
    </cfRule>
  </conditionalFormatting>
  <conditionalFormatting sqref="B43">
    <cfRule type="expression" dxfId="1735" priority="347">
      <formula>$H43="Complete"</formula>
    </cfRule>
  </conditionalFormatting>
  <conditionalFormatting sqref="D43">
    <cfRule type="expression" dxfId="1734" priority="346">
      <formula>$H43="Complete"</formula>
    </cfRule>
  </conditionalFormatting>
  <conditionalFormatting sqref="C43">
    <cfRule type="expression" dxfId="1733" priority="345">
      <formula>$H43="Complete"</formula>
    </cfRule>
  </conditionalFormatting>
  <conditionalFormatting sqref="B44">
    <cfRule type="expression" dxfId="1732" priority="342">
      <formula>$H44="Complete"</formula>
    </cfRule>
  </conditionalFormatting>
  <conditionalFormatting sqref="I45">
    <cfRule type="expression" dxfId="1731" priority="341">
      <formula>$H45="Complete"</formula>
    </cfRule>
  </conditionalFormatting>
  <conditionalFormatting sqref="I43">
    <cfRule type="expression" dxfId="1730" priority="340">
      <formula>$H43="Complete"</formula>
    </cfRule>
  </conditionalFormatting>
  <conditionalFormatting sqref="I42">
    <cfRule type="expression" dxfId="1729" priority="339">
      <formula>$H42="Complete"</formula>
    </cfRule>
  </conditionalFormatting>
  <conditionalFormatting sqref="I38">
    <cfRule type="expression" dxfId="1728" priority="86">
      <formula>$H38="Complete"</formula>
    </cfRule>
  </conditionalFormatting>
  <conditionalFormatting sqref="C40">
    <cfRule type="expression" dxfId="1727" priority="79">
      <formula>$H40="Complete"</formula>
    </cfRule>
  </conditionalFormatting>
  <conditionalFormatting sqref="C40">
    <cfRule type="expression" dxfId="1726" priority="78">
      <formula>$H40="Complete"</formula>
    </cfRule>
  </conditionalFormatting>
  <conditionalFormatting sqref="I40">
    <cfRule type="expression" dxfId="1725" priority="77">
      <formula>$H40="Complete"</formula>
    </cfRule>
  </conditionalFormatting>
  <conditionalFormatting sqref="B40">
    <cfRule type="expression" dxfId="1724" priority="76">
      <formula>$H40="Complete"</formula>
    </cfRule>
  </conditionalFormatting>
  <conditionalFormatting sqref="D40">
    <cfRule type="expression" dxfId="1723" priority="75">
      <formula>$H40="Complete"</formula>
    </cfRule>
  </conditionalFormatting>
  <conditionalFormatting sqref="A41">
    <cfRule type="expression" dxfId="1722" priority="73">
      <formula>$H41="Complete"</formula>
    </cfRule>
  </conditionalFormatting>
  <conditionalFormatting sqref="A41">
    <cfRule type="expression" dxfId="1721" priority="72">
      <formula>$H41="Complete"</formula>
    </cfRule>
  </conditionalFormatting>
  <conditionalFormatting sqref="I41">
    <cfRule type="expression" dxfId="1720" priority="71">
      <formula>$H41="Complete"</formula>
    </cfRule>
  </conditionalFormatting>
  <conditionalFormatting sqref="D41">
    <cfRule type="expression" dxfId="1719" priority="70">
      <formula>$H41="Complete"</formula>
    </cfRule>
  </conditionalFormatting>
  <conditionalFormatting sqref="B41">
    <cfRule type="expression" dxfId="1718" priority="68">
      <formula>$H41="Complete"</formula>
    </cfRule>
  </conditionalFormatting>
  <conditionalFormatting sqref="C41">
    <cfRule type="expression" dxfId="1717" priority="67">
      <formula>$H41="Complete"</formula>
    </cfRule>
  </conditionalFormatting>
  <conditionalFormatting sqref="C41">
    <cfRule type="expression" dxfId="1716" priority="66">
      <formula>$H41="Complete"</formula>
    </cfRule>
  </conditionalFormatting>
  <conditionalFormatting sqref="D39">
    <cfRule type="expression" dxfId="1715" priority="54">
      <formula>$H39="Complete"</formula>
    </cfRule>
  </conditionalFormatting>
  <conditionalFormatting sqref="B39">
    <cfRule type="expression" dxfId="1714" priority="53">
      <formula>$H39="Complete"</formula>
    </cfRule>
  </conditionalFormatting>
  <conditionalFormatting sqref="C39">
    <cfRule type="expression" dxfId="1713" priority="52">
      <formula>$H39="Complete"</formula>
    </cfRule>
  </conditionalFormatting>
  <conditionalFormatting sqref="C39">
    <cfRule type="expression" dxfId="1712" priority="51">
      <formula>$H39="Complete"</formula>
    </cfRule>
  </conditionalFormatting>
  <conditionalFormatting sqref="I39">
    <cfRule type="expression" dxfId="1711" priority="50">
      <formula>$H39="Complete"</formula>
    </cfRule>
  </conditionalFormatting>
  <conditionalFormatting sqref="A39">
    <cfRule type="expression" dxfId="1710" priority="55">
      <formula>$H39="Complete"</formula>
    </cfRule>
  </conditionalFormatting>
  <conditionalFormatting sqref="H36 H38:H55">
    <cfRule type="expression" dxfId="1709" priority="38">
      <formula>$H36="Complete"</formula>
    </cfRule>
  </conditionalFormatting>
  <conditionalFormatting sqref="I6:I31">
    <cfRule type="cellIs" dxfId="1708" priority="30" operator="equal">
      <formula>"Needs Trained"</formula>
    </cfRule>
  </conditionalFormatting>
  <conditionalFormatting sqref="I6:I31">
    <cfRule type="cellIs" dxfId="1707" priority="29" operator="equal">
      <formula>"Signed Off"</formula>
    </cfRule>
  </conditionalFormatting>
  <conditionalFormatting sqref="I5">
    <cfRule type="cellIs" dxfId="1706" priority="28" operator="equal">
      <formula>"Needs Trained"</formula>
    </cfRule>
  </conditionalFormatting>
  <conditionalFormatting sqref="I5">
    <cfRule type="cellIs" dxfId="1705" priority="27" operator="equal">
      <formula>"Signed Off"</formula>
    </cfRule>
  </conditionalFormatting>
  <conditionalFormatting sqref="H33">
    <cfRule type="expression" dxfId="1704" priority="26">
      <formula>$H33="Complete"</formula>
    </cfRule>
  </conditionalFormatting>
  <conditionalFormatting sqref="D33">
    <cfRule type="expression" dxfId="1703" priority="23">
      <formula>$H33="Complete"</formula>
    </cfRule>
  </conditionalFormatting>
  <conditionalFormatting sqref="C33">
    <cfRule type="expression" dxfId="1702" priority="22">
      <formula>$H33="Complete"</formula>
    </cfRule>
  </conditionalFormatting>
  <conditionalFormatting sqref="C33">
    <cfRule type="expression" dxfId="1701" priority="21">
      <formula>$H33="Complete"</formula>
    </cfRule>
  </conditionalFormatting>
  <conditionalFormatting sqref="A33">
    <cfRule type="expression" dxfId="1700" priority="25">
      <formula>$H33="Complete"</formula>
    </cfRule>
  </conditionalFormatting>
  <conditionalFormatting sqref="A33">
    <cfRule type="expression" dxfId="1699" priority="24">
      <formula>$H33="Complete"</formula>
    </cfRule>
  </conditionalFormatting>
  <conditionalFormatting sqref="B33">
    <cfRule type="expression" dxfId="1698" priority="20">
      <formula>$H33="Complete"</formula>
    </cfRule>
  </conditionalFormatting>
  <conditionalFormatting sqref="I33">
    <cfRule type="expression" dxfId="1697" priority="19">
      <formula>$H33="Complete"</formula>
    </cfRule>
  </conditionalFormatting>
  <conditionalFormatting sqref="H34">
    <cfRule type="expression" dxfId="1696" priority="18">
      <formula>$H34="Complete"</formula>
    </cfRule>
  </conditionalFormatting>
  <conditionalFormatting sqref="A34:D34 I34">
    <cfRule type="expression" dxfId="1695" priority="17">
      <formula>$H34="Complete"</formula>
    </cfRule>
  </conditionalFormatting>
  <conditionalFormatting sqref="H35">
    <cfRule type="expression" dxfId="1694" priority="16">
      <formula>$H35="Complete"</formula>
    </cfRule>
  </conditionalFormatting>
  <conditionalFormatting sqref="A35:D35 I35">
    <cfRule type="expression" dxfId="1693" priority="15">
      <formula>$H35="Complete"</formula>
    </cfRule>
  </conditionalFormatting>
  <conditionalFormatting sqref="A36:D36">
    <cfRule type="expression" dxfId="1692" priority="14">
      <formula>$H36="Complete"</formula>
    </cfRule>
  </conditionalFormatting>
  <conditionalFormatting sqref="I36">
    <cfRule type="expression" dxfId="1691" priority="13">
      <formula>$H36="Complete"</formula>
    </cfRule>
  </conditionalFormatting>
  <conditionalFormatting sqref="H37">
    <cfRule type="expression" dxfId="1690" priority="12">
      <formula>$H37="Complete"</formula>
    </cfRule>
  </conditionalFormatting>
  <conditionalFormatting sqref="A37">
    <cfRule type="expression" dxfId="1689" priority="11">
      <formula>$H37="Complete"</formula>
    </cfRule>
  </conditionalFormatting>
  <conditionalFormatting sqref="I37">
    <cfRule type="expression" dxfId="1688" priority="7">
      <formula>$H37="Complete"</formula>
    </cfRule>
  </conditionalFormatting>
  <conditionalFormatting sqref="B37">
    <cfRule type="expression" dxfId="1687" priority="6">
      <formula>$H37="Complete"</formula>
    </cfRule>
  </conditionalFormatting>
  <conditionalFormatting sqref="C37">
    <cfRule type="expression" dxfId="1686" priority="5">
      <formula>$H37="Complete"</formula>
    </cfRule>
  </conditionalFormatting>
  <conditionalFormatting sqref="D37">
    <cfRule type="expression" dxfId="1685" priority="2">
      <formula>$H37="Complete"</formula>
    </cfRule>
  </conditionalFormatting>
  <conditionalFormatting sqref="D37">
    <cfRule type="expression" dxfId="1684" priority="4">
      <formula>$H37="Complete"</formula>
    </cfRule>
  </conditionalFormatting>
  <conditionalFormatting sqref="D37">
    <cfRule type="expression" dxfId="1683" priority="3">
      <formula>$H37="Complete"</formula>
    </cfRule>
  </conditionalFormatting>
  <conditionalFormatting sqref="A38:D38">
    <cfRule type="expression" dxfId="1682" priority="1">
      <formula>$H38="Complete"</formula>
    </cfRule>
  </conditionalFormatting>
  <dataValidations count="1">
    <dataValidation type="list" allowBlank="1" showInputMessage="1" showErrorMessage="1" sqref="E5:F12 E42:G55 E33:G37 E38 E39:G40 E14:F31" xr:uid="{0EEFED5F-68CA-4662-A42E-56307E680CCE}">
      <formula1>Drivers3</formula1>
    </dataValidation>
  </dataValidations>
  <printOptions horizontalCentered="1"/>
  <pageMargins left="0.5" right="0.5" top="0.25" bottom="0.2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400050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5</xdr:row>
                    <xdr:rowOff>104775</xdr:rowOff>
                  </from>
                  <to>
                    <xdr:col>12</xdr:col>
                    <xdr:colOff>552450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FA6135-985D-48B2-A432-FAC07AFF23BD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A44CE3DE-496F-4EAA-B795-ADE088FCB9E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AEE85DFC-4A27-4AAD-9D11-374416C100BD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0D00-000007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X88"/>
  <sheetViews>
    <sheetView topLeftCell="A31"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6" max="16" width="9.28515625" customWidth="1"/>
    <col min="17" max="17" width="14.28515625" hidden="1" customWidth="1"/>
    <col min="18" max="24" width="9.140625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3'!$B$2+3</f>
        <v>44273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_xlfn.XLOOKUP(H2,Table2[Coordinator],Table2[Email],,0)</f>
        <v>andy.brinkhoff@navistar.com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6"/>
      <c r="J3" s="507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86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 t="s">
        <v>1344</v>
      </c>
      <c r="B5" s="179" t="s">
        <v>1242</v>
      </c>
      <c r="C5" s="147"/>
      <c r="D5" s="147"/>
      <c r="E5" s="363" t="s">
        <v>28</v>
      </c>
      <c r="F5" s="147"/>
      <c r="G5" s="147"/>
      <c r="H5" s="408" t="s">
        <v>186</v>
      </c>
      <c r="I5" s="411" t="str">
        <f>IF(E5="","",_xlfn.XLOOKUP(S5,Table1[IDTrain],Table1[Approved],"Needs Trained",0,1))</f>
        <v>Signed off</v>
      </c>
      <c r="J5" s="391" t="s">
        <v>1348</v>
      </c>
      <c r="K5" s="399" t="str">
        <f>IF('Monday 1'!K5="","",'Monday 1'!K5)</f>
        <v>Henry Clendenin</v>
      </c>
      <c r="L5" s="177"/>
      <c r="M5" s="177"/>
      <c r="N5" s="177"/>
      <c r="R5" s="424"/>
      <c r="S5" s="418" t="str">
        <f>IF(E5="","",_xlfn.CONCAT(B5,E5))</f>
        <v>E39 LT, White, Field Test (ML310525)Suffern</v>
      </c>
      <c r="T5" s="418" t="str">
        <f>IF(S5="","",I2)</f>
        <v>andy.brinkhoff@navistar.com</v>
      </c>
      <c r="U5" s="419">
        <f>B2</f>
        <v>44273</v>
      </c>
      <c r="V5" s="418" t="str">
        <f>IF(E5="","",B5)</f>
        <v>E39 LT, White, Field Test (ML310525)</v>
      </c>
      <c r="W5" s="425" t="str">
        <f>IF(E5="","",E5)</f>
        <v>Suffern</v>
      </c>
    </row>
    <row r="6" spans="1:23" s="170" customFormat="1" ht="12.75" customHeight="1" x14ac:dyDescent="0.2">
      <c r="A6" s="268" t="s">
        <v>1344</v>
      </c>
      <c r="B6" s="179" t="s">
        <v>1237</v>
      </c>
      <c r="C6" s="147"/>
      <c r="D6" s="147"/>
      <c r="E6" s="363" t="s">
        <v>112</v>
      </c>
      <c r="F6" s="147"/>
      <c r="G6" s="147">
        <v>94</v>
      </c>
      <c r="H6" s="408" t="s">
        <v>186</v>
      </c>
      <c r="I6" s="389" t="str">
        <f>IF(E6="","",_xlfn.XLOOKUP(S6,Table1[IDTrain],Table1[Approved],"Needs Trained",0,1))</f>
        <v>Signed off</v>
      </c>
      <c r="J6" s="391" t="s">
        <v>1348</v>
      </c>
      <c r="K6" s="399" t="str">
        <f>IF('Monday 1'!K6="","",'Monday 1'!K6)</f>
        <v>Brent Keller</v>
      </c>
      <c r="L6" s="177"/>
      <c r="M6" s="177"/>
      <c r="N6" s="177"/>
      <c r="R6" s="424"/>
      <c r="S6" s="418" t="str">
        <f t="shared" ref="S6:S31" si="0">IF(E6="","",_xlfn.CONCAT(B6,E6))</f>
        <v>E36 MV, Green, ML652577, Field TestLetherman</v>
      </c>
      <c r="T6" s="418" t="str">
        <f>IF(S6="","",I2)</f>
        <v>andy.brinkhoff@navistar.com</v>
      </c>
      <c r="U6" s="419">
        <f>U5</f>
        <v>44273</v>
      </c>
      <c r="V6" s="418" t="str">
        <f t="shared" ref="V6:V31" si="1">IF(E6="","",B6)</f>
        <v>E36 MV, Green, ML652577, Field Test</v>
      </c>
      <c r="W6" s="425" t="str">
        <f t="shared" ref="W6:W31" si="2">IF(E6="","",E6)</f>
        <v>Letherman</v>
      </c>
    </row>
    <row r="7" spans="1:23" s="170" customFormat="1" ht="12.75" customHeight="1" x14ac:dyDescent="0.2">
      <c r="A7" s="268" t="s">
        <v>1344</v>
      </c>
      <c r="B7" s="179" t="s">
        <v>1132</v>
      </c>
      <c r="C7" s="147"/>
      <c r="D7" s="147"/>
      <c r="E7" s="363" t="s">
        <v>31</v>
      </c>
      <c r="F7" s="147"/>
      <c r="G7" s="147">
        <v>97</v>
      </c>
      <c r="H7" s="408" t="s">
        <v>186</v>
      </c>
      <c r="I7" s="389" t="str">
        <f>IF(E7="","",_xlfn.XLOOKUP(S7,Table1[IDTrain],Table1[Approved],"Needs Trained",0,1))</f>
        <v>Signed off</v>
      </c>
      <c r="J7" s="391" t="s">
        <v>1348</v>
      </c>
      <c r="K7" s="399" t="str">
        <f>IF('Monday 1'!K7="","",'Monday 1'!K7)</f>
        <v>Chad Letherman</v>
      </c>
      <c r="L7" s="177"/>
      <c r="M7" s="177"/>
      <c r="N7" s="177"/>
      <c r="R7" s="424"/>
      <c r="S7" s="418" t="str">
        <f t="shared" si="0"/>
        <v>E36 MV, Green/White, ML652524, Field TestClendenin</v>
      </c>
      <c r="T7" s="418" t="str">
        <f>IF(S7="","",I2)</f>
        <v>andy.brinkhoff@navistar.com</v>
      </c>
      <c r="U7" s="419">
        <f t="shared" ref="U7:U31" si="3">U6</f>
        <v>44273</v>
      </c>
      <c r="V7" s="418" t="str">
        <f t="shared" si="1"/>
        <v>E36 MV, Green/White, ML652524, Field Test</v>
      </c>
      <c r="W7" s="425" t="str">
        <f t="shared" si="2"/>
        <v>Clendenin</v>
      </c>
    </row>
    <row r="8" spans="1:23" s="170" customFormat="1" ht="12.75" customHeight="1" x14ac:dyDescent="0.2">
      <c r="A8" s="268" t="s">
        <v>298</v>
      </c>
      <c r="B8" s="179" t="s">
        <v>298</v>
      </c>
      <c r="C8" s="147"/>
      <c r="D8" s="147"/>
      <c r="E8" s="147"/>
      <c r="F8" s="147"/>
      <c r="G8" s="147"/>
      <c r="H8" s="180"/>
      <c r="I8" s="389" t="str">
        <f>IF(E8="","",_xlfn.XLOOKUP(S8,Table1[IDTrain],Table1[Approved],"Needs Trained",0,1))</f>
        <v/>
      </c>
      <c r="J8" s="391" t="s">
        <v>1348</v>
      </c>
      <c r="K8" s="399" t="str">
        <f>IF('Monday 1'!K8="","",'Monday 1'!K8)</f>
        <v>Bryan Suffern</v>
      </c>
      <c r="L8" s="177"/>
      <c r="M8" s="177"/>
      <c r="N8" s="177"/>
      <c r="R8" s="424"/>
      <c r="S8" s="418" t="str">
        <f t="shared" si="0"/>
        <v/>
      </c>
      <c r="T8" s="418" t="str">
        <f>IF(S8="","",I2)</f>
        <v/>
      </c>
      <c r="U8" s="419">
        <f t="shared" si="3"/>
        <v>44273</v>
      </c>
      <c r="V8" s="418" t="str">
        <f t="shared" si="1"/>
        <v/>
      </c>
      <c r="W8" s="425" t="str">
        <f t="shared" si="2"/>
        <v/>
      </c>
    </row>
    <row r="9" spans="1:23" s="170" customFormat="1" ht="12.75" customHeight="1" x14ac:dyDescent="0.2">
      <c r="A9" s="268" t="s">
        <v>298</v>
      </c>
      <c r="B9" s="179" t="s">
        <v>298</v>
      </c>
      <c r="C9" s="147"/>
      <c r="D9" s="147"/>
      <c r="E9" s="147"/>
      <c r="F9" s="147"/>
      <c r="G9" s="147"/>
      <c r="H9" s="180"/>
      <c r="I9" s="389" t="str">
        <f>IF(E9="","",_xlfn.XLOOKUP(S9,Table1[IDTrain],Table1[Approved],"Needs Trained",0,1))</f>
        <v/>
      </c>
      <c r="J9" s="391" t="s">
        <v>1348</v>
      </c>
      <c r="K9" s="399" t="str">
        <f>IF('Monday 1'!K9="","",'Monday 1'!K9)</f>
        <v>CJ Whalen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44273</v>
      </c>
      <c r="V9" s="418" t="str">
        <f t="shared" si="1"/>
        <v/>
      </c>
      <c r="W9" s="425" t="str">
        <f t="shared" si="2"/>
        <v/>
      </c>
    </row>
    <row r="10" spans="1:23" s="170" customFormat="1" ht="12.75" customHeight="1" x14ac:dyDescent="0.2">
      <c r="A10" s="268" t="s">
        <v>298</v>
      </c>
      <c r="B10" s="179" t="s">
        <v>298</v>
      </c>
      <c r="C10" s="147"/>
      <c r="D10" s="147"/>
      <c r="E10" s="147"/>
      <c r="F10" s="147"/>
      <c r="G10" s="147"/>
      <c r="H10" s="180"/>
      <c r="I10" s="389" t="str">
        <f>IF(E10="","",_xlfn.XLOOKUP(S10,Table1[IDTrain],Table1[Approved],"Needs Trained",0,1))</f>
        <v/>
      </c>
      <c r="J10" s="391" t="s">
        <v>1348</v>
      </c>
      <c r="K10" s="399" t="str">
        <f>IF('Monday 1'!K10="","",'Monday 1'!K10)</f>
        <v>AJ Braziel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44273</v>
      </c>
      <c r="V10" s="418" t="str">
        <f t="shared" si="1"/>
        <v/>
      </c>
      <c r="W10" s="425" t="str">
        <f t="shared" si="2"/>
        <v/>
      </c>
    </row>
    <row r="11" spans="1:23" s="170" customFormat="1" ht="12.75" customHeight="1" x14ac:dyDescent="0.2">
      <c r="A11" s="268" t="s">
        <v>298</v>
      </c>
      <c r="B11" s="179" t="s">
        <v>298</v>
      </c>
      <c r="C11" s="147"/>
      <c r="D11" s="147"/>
      <c r="E11" s="147"/>
      <c r="F11" s="147"/>
      <c r="G11" s="147"/>
      <c r="H11" s="180"/>
      <c r="I11" s="389" t="str">
        <f>IF(E11="","",_xlfn.XLOOKUP(S11,Table1[IDTrain],Table1[Approved],"Needs Trained",0,1))</f>
        <v/>
      </c>
      <c r="J11" s="391" t="s">
        <v>1445</v>
      </c>
      <c r="K11" s="399" t="str">
        <f>IF('Monday 1'!K11="","",'Monday 1'!K11)</f>
        <v>Dave Buchan</v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44273</v>
      </c>
      <c r="V11" s="418" t="str">
        <f t="shared" si="1"/>
        <v/>
      </c>
      <c r="W11" s="425" t="str">
        <f t="shared" si="2"/>
        <v/>
      </c>
    </row>
    <row r="12" spans="1:23" s="170" customFormat="1" ht="12.75" customHeight="1" thickBot="1" x14ac:dyDescent="0.25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389" t="str">
        <f>IF(E12="","",_xlfn.XLOOKUP(S12,Table1[IDTrain],Table1[Approved],"Needs Trained",0,1))</f>
        <v/>
      </c>
      <c r="J12" s="391"/>
      <c r="K12" s="399" t="str">
        <f>IF('Monday 1'!K12="","",'Monday 1'!K12)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44273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89"/>
      <c r="J13" s="391"/>
      <c r="K13" s="399" t="str">
        <f>IF('Monday 1'!K13="","",'Monday 1'!K13)</f>
        <v/>
      </c>
      <c r="L13" s="181"/>
      <c r="M13" s="181"/>
      <c r="N13" s="181"/>
      <c r="R13" s="424"/>
      <c r="S13" s="418"/>
      <c r="T13" s="418"/>
      <c r="U13" s="419">
        <f t="shared" si="3"/>
        <v>44273</v>
      </c>
      <c r="V13" s="418"/>
      <c r="W13" s="425"/>
    </row>
    <row r="14" spans="1:23" s="170" customFormat="1" ht="12.75" customHeight="1" x14ac:dyDescent="0.2">
      <c r="A14" s="274" t="s">
        <v>1492</v>
      </c>
      <c r="B14" s="183" t="s">
        <v>410</v>
      </c>
      <c r="C14" s="8" t="str">
        <f>IF(B14="","",IF(VLOOKUP($B14,ProjectList!$B$2:$D$593,2)="","",VLOOKUP($B14,ProjectList!$B$2:$D$593,2)))</f>
        <v>Water basin 9"</v>
      </c>
      <c r="D14" s="28" t="str">
        <f>IF(B14="","",IF(VLOOKUP($B14,ProjectList!$B$2:$D$593,3)="","",VLOOKUP($B14,ProjectList!$B$2:$D$593,3)))</f>
        <v>Amb. Test: OKTT @ ~8:00 am; Need Driver</v>
      </c>
      <c r="E14" s="363" t="s">
        <v>25</v>
      </c>
      <c r="F14" s="147"/>
      <c r="G14" s="147"/>
      <c r="H14" s="408" t="s">
        <v>185</v>
      </c>
      <c r="I14" s="389" t="str">
        <f>IF(E14="","",_xlfn.XLOOKUP(S14,Table1[IDTrain],Table1[Approved],"Needs Trained",0,1))</f>
        <v>Signed off</v>
      </c>
      <c r="J14" s="391"/>
      <c r="K14" s="399" t="str">
        <f>IF('Monday 1'!K14="","",'Monday 1'!K14)</f>
        <v/>
      </c>
      <c r="L14" s="177"/>
      <c r="M14" s="177"/>
      <c r="N14" s="177"/>
      <c r="R14" s="424"/>
      <c r="S14" s="418" t="str">
        <f t="shared" si="0"/>
        <v>Progressive Eng. - Charge #18004201Whalen</v>
      </c>
      <c r="T14" s="418" t="str">
        <f>IF(S14="","",I2)</f>
        <v>andy.brinkhoff@navistar.com</v>
      </c>
      <c r="U14" s="419">
        <f t="shared" si="3"/>
        <v>44273</v>
      </c>
      <c r="V14" s="418" t="str">
        <f t="shared" si="1"/>
        <v>Progressive Eng. - Charge #18004201</v>
      </c>
      <c r="W14" s="425" t="str">
        <f t="shared" si="2"/>
        <v>Whalen</v>
      </c>
    </row>
    <row r="15" spans="1:23" s="170" customFormat="1" ht="12.75" customHeight="1" x14ac:dyDescent="0.2">
      <c r="A15" s="274" t="s">
        <v>1285</v>
      </c>
      <c r="B15" s="183" t="s">
        <v>1371</v>
      </c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>2nd Shift-Placeholder, 1st Shift - Tow Tyno</v>
      </c>
      <c r="E15" s="363" t="s">
        <v>225</v>
      </c>
      <c r="F15" s="147"/>
      <c r="G15" s="147"/>
      <c r="H15" s="408" t="s">
        <v>186</v>
      </c>
      <c r="I15" s="389" t="str">
        <f>IF(E15="","",_xlfn.XLOOKUP(S15,Table1[IDTrain],Table1[Approved],"Needs Trained",0,1))</f>
        <v>Signed off</v>
      </c>
      <c r="J15" s="391"/>
      <c r="K15" s="399" t="str">
        <f>IF('Monday 1'!K15="","",'Monday 1'!K15)</f>
        <v/>
      </c>
      <c r="L15" s="177"/>
      <c r="M15" s="177"/>
      <c r="N15" s="177"/>
      <c r="R15" s="424"/>
      <c r="S15" s="418" t="str">
        <f t="shared" si="0"/>
        <v>Nikola TractorDid Not Run</v>
      </c>
      <c r="T15" s="418" t="str">
        <f>IF(S15="","",I2)</f>
        <v>andy.brinkhoff@navistar.com</v>
      </c>
      <c r="U15" s="419">
        <f t="shared" si="3"/>
        <v>44273</v>
      </c>
      <c r="V15" s="418" t="str">
        <f t="shared" si="1"/>
        <v>Nikola Tractor</v>
      </c>
      <c r="W15" s="425" t="str">
        <f t="shared" si="2"/>
        <v>Did Not Run</v>
      </c>
    </row>
    <row r="16" spans="1:23" s="170" customFormat="1" ht="12.75" customHeight="1" x14ac:dyDescent="0.2">
      <c r="A16" s="274" t="s">
        <v>273</v>
      </c>
      <c r="B16" s="183" t="s">
        <v>1359</v>
      </c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>Driver needed DAQ  W/ torque wheels 2 hours</v>
      </c>
      <c r="E16" s="363" t="s">
        <v>225</v>
      </c>
      <c r="F16" s="147"/>
      <c r="G16" s="147"/>
      <c r="H16" s="408" t="s">
        <v>186</v>
      </c>
      <c r="I16" s="389" t="str">
        <f>IF(E16="","",_xlfn.XLOOKUP(S16,Table1[IDTrain],Table1[Approved],"Needs Trained",0,1))</f>
        <v>Signed off</v>
      </c>
      <c r="J16" s="391"/>
      <c r="K16" s="399" t="str">
        <f>IF('Monday 1'!K16="","",'Monday 1'!K16)</f>
        <v/>
      </c>
      <c r="L16" s="177"/>
      <c r="M16" s="177"/>
      <c r="N16" s="177" t="s">
        <v>71</v>
      </c>
      <c r="R16" s="424"/>
      <c r="S16" s="418" t="str">
        <f t="shared" si="0"/>
        <v>Meritor-Navistar Box Truck CH625176Did Not Run</v>
      </c>
      <c r="T16" s="418" t="str">
        <f>IF(S16="","",I2)</f>
        <v>andy.brinkhoff@navistar.com</v>
      </c>
      <c r="U16" s="419">
        <f t="shared" si="3"/>
        <v>44273</v>
      </c>
      <c r="V16" s="418" t="str">
        <f t="shared" si="1"/>
        <v>Meritor-Navistar Box Truck CH625176</v>
      </c>
      <c r="W16" s="425" t="str">
        <f t="shared" si="2"/>
        <v>Did Not Run</v>
      </c>
    </row>
    <row r="17" spans="1:23" s="170" customFormat="1" ht="12.75" customHeight="1" x14ac:dyDescent="0.2">
      <c r="A17" s="274" t="s">
        <v>253</v>
      </c>
      <c r="B17" s="183" t="s">
        <v>1283</v>
      </c>
      <c r="C17" s="8" t="str">
        <f>IF(B17="","",IF(VLOOKUP($B17,ProjectList!$B$2:$D$593,2)="","",VLOOKUP($B17,ProjectList!$B$2:$D$593,2)))</f>
        <v>Prototype hitch</v>
      </c>
      <c r="D17" s="28" t="str">
        <f>IF(B17="","",IF(VLOOKUP($B17,ProjectList!$B$2:$D$593,3)="","",VLOOKUP($B17,ProjectList!$B$2:$D$593,3)))</f>
        <v>1 hour of repairs needed before running</v>
      </c>
      <c r="E17" s="363" t="s">
        <v>1243</v>
      </c>
      <c r="F17" s="147"/>
      <c r="G17" s="147">
        <v>33</v>
      </c>
      <c r="H17" s="408" t="s">
        <v>186</v>
      </c>
      <c r="I17" s="389" t="str">
        <f>IF(E17="","",_xlfn.XLOOKUP(S17,Table1[IDTrain],Table1[Approved],"Needs Trained",0,1))</f>
        <v>Signed off</v>
      </c>
      <c r="J17" s="391"/>
      <c r="K17" s="399" t="str">
        <f>IF('Monday 1'!K17="","",'Monday 1'!K17)</f>
        <v/>
      </c>
      <c r="L17" s="177"/>
      <c r="M17" s="177"/>
      <c r="N17" s="177"/>
      <c r="R17" s="424"/>
      <c r="S17" s="418" t="str">
        <f t="shared" si="0"/>
        <v>Lippert Heartland RL 250 TrailerBrown</v>
      </c>
      <c r="T17" s="418" t="str">
        <f>IF(S17="","",I2)</f>
        <v>andy.brinkhoff@navistar.com</v>
      </c>
      <c r="U17" s="419">
        <f t="shared" si="3"/>
        <v>44273</v>
      </c>
      <c r="V17" s="418" t="str">
        <f t="shared" si="1"/>
        <v>Lippert Heartland RL 250 Trailer</v>
      </c>
      <c r="W17" s="425" t="str">
        <f t="shared" si="2"/>
        <v>Brown</v>
      </c>
    </row>
    <row r="18" spans="1:23" s="170" customFormat="1" ht="12.75" customHeight="1" x14ac:dyDescent="0.2">
      <c r="A18" s="274"/>
      <c r="B18" s="183" t="s">
        <v>298</v>
      </c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9" t="str">
        <f>IF(E18="","",_xlfn.XLOOKUP(S18,Table1[IDTrain],Table1[Approved],"Needs Trained",0,1))</f>
        <v/>
      </c>
      <c r="J18" s="391"/>
      <c r="K18" s="399" t="str">
        <f>IF('Monday 1'!K18="","",'Monday 1'!K18)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44273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 t="s">
        <v>298</v>
      </c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9" t="str">
        <f>IF(E19="","",_xlfn.XLOOKUP(S19,Table1[IDTrain],Table1[Approved],"Needs Trained",0,1))</f>
        <v/>
      </c>
      <c r="J19" s="391"/>
      <c r="K19" s="399" t="str">
        <f>IF('Monday 1'!K19="","",'Monday 1'!K19)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44273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 t="s">
        <v>298</v>
      </c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9" t="str">
        <f>IF(E20="","",_xlfn.XLOOKUP(S20,Table1[IDTrain],Table1[Approved],"Needs Trained",0,1))</f>
        <v/>
      </c>
      <c r="J20" s="391"/>
      <c r="K20" s="399" t="str">
        <f>IF('Monday 1'!K20="","",'Monday 1'!K20)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44273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 t="s">
        <v>298</v>
      </c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9" t="str">
        <f>IF(E21="","",_xlfn.XLOOKUP(S21,Table1[IDTrain],Table1[Approved],"Needs Trained",0,1))</f>
        <v/>
      </c>
      <c r="J21" s="391"/>
      <c r="K21" s="399" t="str">
        <f>IF('Monday 1'!K21="","",'Monday 1'!K21)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44273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 t="s">
        <v>298</v>
      </c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9" t="str">
        <f>IF(E22="","",_xlfn.XLOOKUP(S22,Table1[IDTrain],Table1[Approved],"Needs Trained",0,1))</f>
        <v/>
      </c>
      <c r="J22" s="391"/>
      <c r="K22" s="399" t="str">
        <f>IF('Monday 1'!K22="","",'Monday 1'!K22)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44273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 t="s">
        <v>298</v>
      </c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9" t="str">
        <f>IF(E23="","",_xlfn.XLOOKUP(S23,Table1[IDTrain],Table1[Approved],"Needs Trained",0,1))</f>
        <v/>
      </c>
      <c r="J23" s="391"/>
      <c r="K23" s="399" t="str">
        <f>IF('Monday 1'!K23="","",'Monday 1'!K23)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44273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 t="s">
        <v>298</v>
      </c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9" t="str">
        <f>IF(E24="","",_xlfn.XLOOKUP(S24,Table1[IDTrain],Table1[Approved],"Needs Trained",0,1))</f>
        <v/>
      </c>
      <c r="J24" s="391"/>
      <c r="K24" s="399" t="str">
        <f>IF('Monday 1'!K24="","",'Monday 1'!K24)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44273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 t="s">
        <v>298</v>
      </c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9" t="str">
        <f>IF(E25="","",_xlfn.XLOOKUP(S25,Table1[IDTrain],Table1[Approved],"Needs Trained",0,1))</f>
        <v/>
      </c>
      <c r="J25" s="391"/>
      <c r="K25" s="399" t="str">
        <f>IF('Monday 1'!K25="","",'Monday 1'!K25)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44273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 t="s">
        <v>298</v>
      </c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9" t="str">
        <f>IF(E26="","",_xlfn.XLOOKUP(S26,Table1[IDTrain],Table1[Approved],"Needs Trained",0,1))</f>
        <v/>
      </c>
      <c r="J26" s="391"/>
      <c r="K26" s="399" t="str">
        <f>IF('Monday 1'!K26="","",'Monday 1'!K26)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44273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 t="s">
        <v>298</v>
      </c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9" t="str">
        <f>IF(E27="","",_xlfn.XLOOKUP(S27,Table1[IDTrain],Table1[Approved],"Needs Trained",0,1))</f>
        <v/>
      </c>
      <c r="J27" s="391"/>
      <c r="K27" s="399" t="str">
        <f>IF('Monday 1'!K27="","",'Monday 1'!K27)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44273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 t="s">
        <v>298</v>
      </c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9" t="str">
        <f>IF(E28="","",_xlfn.XLOOKUP(S28,Table1[IDTrain],Table1[Approved],"Needs Trained",0,1))</f>
        <v/>
      </c>
      <c r="J28" s="391"/>
      <c r="K28" s="399" t="str">
        <f>IF('Monday 1'!K28="","",'Monday 1'!K28)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44273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4"/>
      <c r="B29" s="183" t="s">
        <v>298</v>
      </c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9" t="str">
        <f>IF(E29="","",_xlfn.XLOOKUP(S29,Table1[IDTrain],Table1[Approved],"Needs Trained",0,1))</f>
        <v/>
      </c>
      <c r="J29" s="391"/>
      <c r="K29" s="399" t="str">
        <f>IF('Monday 1'!K29="","",'Monday 1'!K29)</f>
        <v/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44273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 t="s">
        <v>298</v>
      </c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9" t="str">
        <f>IF(E30="","",_xlfn.XLOOKUP(S30,Table1[IDTrain],Table1[Approved],"Needs Trained",0,1))</f>
        <v/>
      </c>
      <c r="J30" s="391"/>
      <c r="K30" s="399" t="str">
        <f>IF('Monday 1'!K30="","",'Monday 1'!K30)</f>
        <v/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44273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 t="s">
        <v>298</v>
      </c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8" t="str">
        <f>IF(E31="","",_xlfn.XLOOKUP(S31,Table1[IDTrain],Table1[Approved],"Needs Trained",0,1))</f>
        <v/>
      </c>
      <c r="J31" s="391"/>
      <c r="K31" s="400" t="str">
        <f>IF('Monday 1'!K31="","",'Monday 1'!K31)</f>
        <v/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44273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 t="s">
        <v>1312</v>
      </c>
      <c r="B33" s="179" t="s">
        <v>1467</v>
      </c>
      <c r="C33" s="149">
        <v>20011101</v>
      </c>
      <c r="D33" s="149" t="s">
        <v>1313</v>
      </c>
      <c r="E33" s="363" t="s">
        <v>380</v>
      </c>
      <c r="F33" s="147"/>
      <c r="G33" s="147"/>
      <c r="H33" s="438" t="s">
        <v>321</v>
      </c>
      <c r="I33" s="510" t="s">
        <v>1468</v>
      </c>
      <c r="J33" s="511"/>
      <c r="K33" s="382"/>
      <c r="L33" s="177"/>
      <c r="M33" s="177"/>
      <c r="N33" s="177"/>
    </row>
    <row r="34" spans="1:14" s="170" customFormat="1" ht="12.75" customHeight="1" x14ac:dyDescent="0.2">
      <c r="A34" s="278" t="s">
        <v>1492</v>
      </c>
      <c r="B34" s="179" t="s">
        <v>410</v>
      </c>
      <c r="C34" s="441">
        <v>18004201</v>
      </c>
      <c r="D34" s="149" t="s">
        <v>1493</v>
      </c>
      <c r="E34" s="439" t="s">
        <v>785</v>
      </c>
      <c r="F34" s="151"/>
      <c r="G34" s="151"/>
      <c r="H34" s="438" t="s">
        <v>320</v>
      </c>
      <c r="I34" s="510" t="s">
        <v>168</v>
      </c>
      <c r="J34" s="511"/>
      <c r="K34" s="382"/>
      <c r="L34" s="177"/>
      <c r="M34" s="177"/>
      <c r="N34" s="177"/>
    </row>
    <row r="35" spans="1:14" s="170" customFormat="1" ht="12.75" customHeight="1" x14ac:dyDescent="0.2">
      <c r="A35" s="278" t="s">
        <v>1390</v>
      </c>
      <c r="B35" s="179" t="s">
        <v>1172</v>
      </c>
      <c r="C35" s="149">
        <v>90016901</v>
      </c>
      <c r="D35" s="149" t="s">
        <v>1391</v>
      </c>
      <c r="E35" s="363" t="s">
        <v>110</v>
      </c>
      <c r="F35" s="147"/>
      <c r="G35" s="147"/>
      <c r="H35" s="438" t="s">
        <v>321</v>
      </c>
      <c r="I35" s="502" t="s">
        <v>1392</v>
      </c>
      <c r="J35" s="503"/>
      <c r="K35" s="382"/>
      <c r="L35" s="177"/>
      <c r="M35" s="177"/>
      <c r="N35" s="177"/>
    </row>
    <row r="36" spans="1:14" s="170" customFormat="1" ht="12.75" customHeight="1" x14ac:dyDescent="0.2">
      <c r="A36" s="278" t="s">
        <v>1393</v>
      </c>
      <c r="B36" s="179" t="s">
        <v>1172</v>
      </c>
      <c r="C36" s="7">
        <v>90016901</v>
      </c>
      <c r="D36" s="447" t="s">
        <v>1398</v>
      </c>
      <c r="E36" s="363" t="s">
        <v>110</v>
      </c>
      <c r="F36" s="147"/>
      <c r="G36" s="147"/>
      <c r="H36" s="438" t="s">
        <v>320</v>
      </c>
      <c r="I36" s="502" t="s">
        <v>1394</v>
      </c>
      <c r="J36" s="503"/>
      <c r="K36" s="382"/>
      <c r="L36" s="177"/>
      <c r="M36" s="177"/>
      <c r="N36" s="177"/>
    </row>
    <row r="37" spans="1:14" s="170" customFormat="1" ht="12.75" customHeight="1" x14ac:dyDescent="0.2">
      <c r="A37" s="278" t="s">
        <v>1395</v>
      </c>
      <c r="B37" s="179" t="s">
        <v>1172</v>
      </c>
      <c r="C37" s="441">
        <v>90016901</v>
      </c>
      <c r="D37" s="149" t="s">
        <v>1396</v>
      </c>
      <c r="E37" s="439" t="s">
        <v>110</v>
      </c>
      <c r="F37" s="147"/>
      <c r="G37" s="147"/>
      <c r="H37" s="438" t="s">
        <v>320</v>
      </c>
      <c r="I37" s="502" t="s">
        <v>1397</v>
      </c>
      <c r="J37" s="503"/>
      <c r="K37" s="382"/>
      <c r="L37" s="177"/>
      <c r="M37" s="177"/>
      <c r="N37" s="177"/>
    </row>
    <row r="38" spans="1:14" s="170" customFormat="1" ht="12.75" customHeight="1" x14ac:dyDescent="0.2">
      <c r="A38" s="274" t="s">
        <v>1285</v>
      </c>
      <c r="B38" s="183" t="s">
        <v>1279</v>
      </c>
      <c r="C38" s="7">
        <v>21002101</v>
      </c>
      <c r="D38" s="7" t="s">
        <v>1315</v>
      </c>
      <c r="E38" s="363"/>
      <c r="F38" s="151"/>
      <c r="G38" s="151"/>
      <c r="H38" s="438" t="s">
        <v>323</v>
      </c>
      <c r="I38" s="502" t="s">
        <v>1316</v>
      </c>
      <c r="J38" s="503"/>
      <c r="K38" s="382"/>
      <c r="L38" s="177"/>
      <c r="M38" s="177"/>
      <c r="N38" s="177"/>
    </row>
    <row r="39" spans="1:14" s="170" customFormat="1" ht="12.75" customHeight="1" x14ac:dyDescent="0.2">
      <c r="A39" s="278" t="s">
        <v>1286</v>
      </c>
      <c r="B39" s="179" t="s">
        <v>1365</v>
      </c>
      <c r="C39" s="149">
        <v>21001802</v>
      </c>
      <c r="D39" s="149" t="s">
        <v>1448</v>
      </c>
      <c r="E39" s="363"/>
      <c r="F39" s="147"/>
      <c r="G39" s="147"/>
      <c r="H39" s="438" t="s">
        <v>320</v>
      </c>
      <c r="I39" s="523" t="s">
        <v>1367</v>
      </c>
      <c r="J39" s="524"/>
      <c r="K39" s="382"/>
      <c r="L39" s="177"/>
      <c r="M39" s="177"/>
      <c r="N39" s="177"/>
    </row>
    <row r="40" spans="1:14" s="170" customFormat="1" ht="12.75" customHeight="1" x14ac:dyDescent="0.2">
      <c r="A40" s="278" t="s">
        <v>273</v>
      </c>
      <c r="B40" s="179" t="s">
        <v>1459</v>
      </c>
      <c r="C40" s="149">
        <v>21002702</v>
      </c>
      <c r="D40" s="149" t="s">
        <v>1510</v>
      </c>
      <c r="E40" s="363" t="s">
        <v>785</v>
      </c>
      <c r="F40" s="147"/>
      <c r="G40" s="147"/>
      <c r="H40" s="438" t="s">
        <v>320</v>
      </c>
      <c r="I40" s="510" t="s">
        <v>1511</v>
      </c>
      <c r="J40" s="511"/>
      <c r="K40" s="382"/>
      <c r="L40" s="177"/>
      <c r="M40" s="177"/>
      <c r="N40" s="177"/>
    </row>
    <row r="41" spans="1:14" s="170" customFormat="1" ht="12.75" customHeight="1" x14ac:dyDescent="0.2">
      <c r="A41" s="278" t="s">
        <v>273</v>
      </c>
      <c r="B41" s="179" t="s">
        <v>908</v>
      </c>
      <c r="C41" s="149">
        <v>20005802</v>
      </c>
      <c r="D41" s="149" t="s">
        <v>1472</v>
      </c>
      <c r="E41" s="439"/>
      <c r="F41" s="147"/>
      <c r="G41" s="147"/>
      <c r="H41" s="438" t="s">
        <v>320</v>
      </c>
      <c r="I41" s="510" t="s">
        <v>1357</v>
      </c>
      <c r="J41" s="511"/>
      <c r="K41" s="382"/>
      <c r="L41" s="177"/>
      <c r="M41" s="177"/>
      <c r="N41" s="177"/>
    </row>
    <row r="42" spans="1:14" s="170" customFormat="1" ht="12.75" customHeight="1" x14ac:dyDescent="0.2">
      <c r="A42" s="274" t="s">
        <v>1324</v>
      </c>
      <c r="B42" s="183" t="s">
        <v>1325</v>
      </c>
      <c r="C42" s="7">
        <v>91004101</v>
      </c>
      <c r="D42" s="7" t="s">
        <v>1518</v>
      </c>
      <c r="E42" s="363" t="s">
        <v>53</v>
      </c>
      <c r="F42" s="36"/>
      <c r="G42" s="36"/>
      <c r="H42" s="438" t="s">
        <v>321</v>
      </c>
      <c r="I42" s="502" t="s">
        <v>1327</v>
      </c>
      <c r="J42" s="503"/>
      <c r="K42" s="382"/>
      <c r="L42" s="177"/>
      <c r="M42" s="177"/>
      <c r="N42" s="177"/>
    </row>
    <row r="43" spans="1:14" s="170" customFormat="1" ht="12.75" customHeight="1" x14ac:dyDescent="0.2">
      <c r="A43" s="274" t="s">
        <v>1306</v>
      </c>
      <c r="B43" s="183" t="s">
        <v>727</v>
      </c>
      <c r="C43" s="441">
        <v>90016501</v>
      </c>
      <c r="D43" s="7" t="s">
        <v>1519</v>
      </c>
      <c r="E43" s="439" t="s">
        <v>53</v>
      </c>
      <c r="F43" s="440"/>
      <c r="G43" s="440"/>
      <c r="H43" s="438" t="s">
        <v>321</v>
      </c>
      <c r="I43" s="502" t="s">
        <v>1330</v>
      </c>
      <c r="J43" s="503"/>
      <c r="K43" s="382"/>
      <c r="L43" s="177"/>
      <c r="M43" s="177"/>
      <c r="N43" s="177"/>
    </row>
    <row r="44" spans="1:14" s="170" customFormat="1" ht="12.75" customHeight="1" x14ac:dyDescent="0.2">
      <c r="A44" s="278" t="s">
        <v>1331</v>
      </c>
      <c r="B44" s="179" t="s">
        <v>979</v>
      </c>
      <c r="C44" s="149">
        <v>90011801</v>
      </c>
      <c r="D44" s="149" t="s">
        <v>1409</v>
      </c>
      <c r="E44" s="363" t="s">
        <v>105</v>
      </c>
      <c r="F44" s="147"/>
      <c r="G44" s="147"/>
      <c r="H44" s="438" t="s">
        <v>321</v>
      </c>
      <c r="I44" s="510" t="s">
        <v>1450</v>
      </c>
      <c r="J44" s="511"/>
      <c r="K44" s="382"/>
    </row>
    <row r="45" spans="1:14" s="170" customFormat="1" ht="12.75" customHeight="1" x14ac:dyDescent="0.2">
      <c r="A45" s="278" t="s">
        <v>1331</v>
      </c>
      <c r="B45" s="179" t="s">
        <v>979</v>
      </c>
      <c r="C45" s="149">
        <v>90011801</v>
      </c>
      <c r="D45" s="149" t="s">
        <v>1412</v>
      </c>
      <c r="E45" s="363" t="s">
        <v>105</v>
      </c>
      <c r="F45" s="151"/>
      <c r="G45" s="151"/>
      <c r="H45" s="438" t="s">
        <v>320</v>
      </c>
      <c r="I45" s="512" t="s">
        <v>1451</v>
      </c>
      <c r="J45" s="513"/>
      <c r="K45" s="382"/>
    </row>
    <row r="46" spans="1:14" s="170" customFormat="1" ht="12.75" customHeight="1" x14ac:dyDescent="0.2">
      <c r="A46" s="278" t="s">
        <v>1331</v>
      </c>
      <c r="B46" s="179" t="s">
        <v>1242</v>
      </c>
      <c r="C46" s="149">
        <v>91001701</v>
      </c>
      <c r="D46" s="149" t="s">
        <v>1453</v>
      </c>
      <c r="E46" s="363" t="s">
        <v>785</v>
      </c>
      <c r="F46" s="147"/>
      <c r="G46" s="147"/>
      <c r="H46" s="438" t="s">
        <v>321</v>
      </c>
      <c r="I46" s="510" t="s">
        <v>1454</v>
      </c>
      <c r="J46" s="511"/>
      <c r="K46" s="382"/>
    </row>
    <row r="47" spans="1:14" s="170" customFormat="1" ht="12.75" customHeight="1" x14ac:dyDescent="0.2">
      <c r="A47" s="274" t="s">
        <v>1318</v>
      </c>
      <c r="B47" s="183" t="s">
        <v>602</v>
      </c>
      <c r="C47" s="7">
        <v>605115754</v>
      </c>
      <c r="D47" s="7" t="s">
        <v>1319</v>
      </c>
      <c r="E47" s="439" t="s">
        <v>785</v>
      </c>
      <c r="F47" s="36"/>
      <c r="G47" s="36"/>
      <c r="H47" s="438" t="s">
        <v>321</v>
      </c>
      <c r="I47" s="502" t="s">
        <v>1320</v>
      </c>
      <c r="J47" s="503"/>
      <c r="K47" s="382"/>
    </row>
    <row r="48" spans="1:14" s="170" customFormat="1" ht="12.75" customHeight="1" x14ac:dyDescent="0.2">
      <c r="A48" s="278" t="s">
        <v>1331</v>
      </c>
      <c r="B48" s="179" t="s">
        <v>1082</v>
      </c>
      <c r="C48" s="148">
        <v>90018801</v>
      </c>
      <c r="D48" s="149" t="s">
        <v>1409</v>
      </c>
      <c r="E48" s="439" t="s">
        <v>108</v>
      </c>
      <c r="F48" s="151" t="s">
        <v>672</v>
      </c>
      <c r="G48" s="151"/>
      <c r="H48" s="438" t="s">
        <v>320</v>
      </c>
      <c r="I48" s="510" t="s">
        <v>1520</v>
      </c>
      <c r="J48" s="511"/>
      <c r="K48" s="382"/>
    </row>
    <row r="49" spans="1:11" s="170" customFormat="1" ht="12.75" customHeight="1" x14ac:dyDescent="0.2">
      <c r="A49" s="278" t="s">
        <v>1331</v>
      </c>
      <c r="B49" s="179" t="s">
        <v>1082</v>
      </c>
      <c r="C49" s="149">
        <v>90018801</v>
      </c>
      <c r="D49" s="149" t="s">
        <v>1412</v>
      </c>
      <c r="E49" s="363" t="s">
        <v>108</v>
      </c>
      <c r="F49" s="151"/>
      <c r="G49" s="151"/>
      <c r="H49" s="438" t="s">
        <v>321</v>
      </c>
      <c r="I49" s="512" t="s">
        <v>1521</v>
      </c>
      <c r="J49" s="513"/>
      <c r="K49" s="382"/>
    </row>
    <row r="50" spans="1:11" s="170" customFormat="1" ht="12.75" customHeight="1" x14ac:dyDescent="0.2">
      <c r="A50" s="278" t="s">
        <v>1331</v>
      </c>
      <c r="B50" s="179" t="s">
        <v>1082</v>
      </c>
      <c r="C50" s="148">
        <v>90018801</v>
      </c>
      <c r="D50" s="149" t="s">
        <v>1522</v>
      </c>
      <c r="E50" s="439" t="s">
        <v>108</v>
      </c>
      <c r="F50" s="151"/>
      <c r="G50" s="151"/>
      <c r="H50" s="438" t="s">
        <v>323</v>
      </c>
      <c r="I50" s="510" t="s">
        <v>1523</v>
      </c>
      <c r="J50" s="511"/>
      <c r="K50" s="382"/>
    </row>
    <row r="51" spans="1:11" s="170" customFormat="1" ht="12.75" customHeight="1" x14ac:dyDescent="0.2">
      <c r="A51" s="278" t="s">
        <v>1331</v>
      </c>
      <c r="B51" s="179" t="s">
        <v>1253</v>
      </c>
      <c r="C51" s="149">
        <v>91002301</v>
      </c>
      <c r="D51" s="149" t="s">
        <v>1409</v>
      </c>
      <c r="E51" s="439"/>
      <c r="F51" s="147"/>
      <c r="G51" s="147"/>
      <c r="H51" s="438" t="s">
        <v>323</v>
      </c>
      <c r="I51" s="512" t="s">
        <v>1524</v>
      </c>
      <c r="J51" s="513"/>
      <c r="K51" s="382"/>
    </row>
    <row r="52" spans="1:11" s="170" customFormat="1" ht="12.75" customHeight="1" x14ac:dyDescent="0.2">
      <c r="A52" s="278" t="s">
        <v>1331</v>
      </c>
      <c r="B52" s="179" t="s">
        <v>1253</v>
      </c>
      <c r="C52" s="149">
        <v>91002301</v>
      </c>
      <c r="D52" s="149" t="s">
        <v>1412</v>
      </c>
      <c r="E52" s="439"/>
      <c r="F52" s="147"/>
      <c r="G52" s="147"/>
      <c r="H52" s="438" t="s">
        <v>323</v>
      </c>
      <c r="I52" s="512" t="s">
        <v>1525</v>
      </c>
      <c r="J52" s="513"/>
      <c r="K52" s="382"/>
    </row>
    <row r="53" spans="1:11" s="170" customFormat="1" ht="12.75" customHeight="1" x14ac:dyDescent="0.2">
      <c r="A53" s="278" t="s">
        <v>1322</v>
      </c>
      <c r="B53" s="179" t="s">
        <v>900</v>
      </c>
      <c r="C53" s="7">
        <v>91003601</v>
      </c>
      <c r="D53" s="149" t="s">
        <v>1504</v>
      </c>
      <c r="E53" s="363" t="s">
        <v>417</v>
      </c>
      <c r="F53" s="36"/>
      <c r="G53" s="36"/>
      <c r="H53" s="438" t="s">
        <v>322</v>
      </c>
      <c r="I53" s="502" t="s">
        <v>1505</v>
      </c>
      <c r="J53" s="503"/>
      <c r="K53" s="382"/>
    </row>
    <row r="54" spans="1:11" s="170" customFormat="1" ht="12.75" customHeight="1" x14ac:dyDescent="0.2">
      <c r="A54" s="278" t="s">
        <v>1331</v>
      </c>
      <c r="B54" s="179" t="s">
        <v>1543</v>
      </c>
      <c r="C54" s="148">
        <v>91002301</v>
      </c>
      <c r="D54" s="149" t="s">
        <v>1544</v>
      </c>
      <c r="E54" s="147" t="s">
        <v>785</v>
      </c>
      <c r="F54" s="151"/>
      <c r="G54" s="151"/>
      <c r="H54" s="150" t="s">
        <v>321</v>
      </c>
      <c r="I54" s="512" t="s">
        <v>1545</v>
      </c>
      <c r="J54" s="513"/>
      <c r="K54" s="382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521"/>
      <c r="J55" s="522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autoFilter ref="I4:I55" xr:uid="{7226AD17-7D2C-45B2-B385-86FCE8FF233B}"/>
  <sortState xmlns:xlrd2="http://schemas.microsoft.com/office/spreadsheetml/2017/richdata2" ref="A14:H29">
    <sortCondition ref="A14:A29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2:J42"/>
    <mergeCell ref="I41:J41"/>
    <mergeCell ref="I44:J44"/>
    <mergeCell ref="I43:J43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55">
    <cfRule type="expression" dxfId="1681" priority="996">
      <formula>$H55="Complete"</formula>
    </cfRule>
  </conditionalFormatting>
  <conditionalFormatting sqref="D60:D64 D69:D70 D67">
    <cfRule type="expression" dxfId="1680" priority="1052">
      <formula>$H60=0</formula>
    </cfRule>
  </conditionalFormatting>
  <conditionalFormatting sqref="D68">
    <cfRule type="expression" dxfId="1679" priority="1051">
      <formula>$H68=0</formula>
    </cfRule>
  </conditionalFormatting>
  <conditionalFormatting sqref="D72">
    <cfRule type="expression" dxfId="1678" priority="1050">
      <formula>$H72=0</formula>
    </cfRule>
  </conditionalFormatting>
  <conditionalFormatting sqref="D74">
    <cfRule type="expression" dxfId="1677" priority="1049">
      <formula>$H74=0</formula>
    </cfRule>
  </conditionalFormatting>
  <conditionalFormatting sqref="D81">
    <cfRule type="expression" dxfId="1676" priority="1048">
      <formula>$H81=0</formula>
    </cfRule>
  </conditionalFormatting>
  <conditionalFormatting sqref="D75">
    <cfRule type="expression" dxfId="1675" priority="1047">
      <formula>$H75=0</formula>
    </cfRule>
  </conditionalFormatting>
  <conditionalFormatting sqref="D71">
    <cfRule type="expression" dxfId="1674" priority="1046">
      <formula>$H71=0</formula>
    </cfRule>
  </conditionalFormatting>
  <conditionalFormatting sqref="D83">
    <cfRule type="expression" dxfId="1673" priority="1045">
      <formula>$H83=0</formula>
    </cfRule>
  </conditionalFormatting>
  <conditionalFormatting sqref="D84">
    <cfRule type="expression" dxfId="1672" priority="1044">
      <formula>$H84=0</formula>
    </cfRule>
  </conditionalFormatting>
  <conditionalFormatting sqref="D85">
    <cfRule type="expression" dxfId="1671" priority="1043">
      <formula>$H85=0</formula>
    </cfRule>
  </conditionalFormatting>
  <conditionalFormatting sqref="D86">
    <cfRule type="expression" dxfId="1670" priority="1042">
      <formula>$H86=0</formula>
    </cfRule>
  </conditionalFormatting>
  <conditionalFormatting sqref="D87">
    <cfRule type="expression" dxfId="1669" priority="1041">
      <formula>$H87=0</formula>
    </cfRule>
  </conditionalFormatting>
  <conditionalFormatting sqref="D88">
    <cfRule type="expression" dxfId="1668" priority="1040">
      <formula>$H88=0</formula>
    </cfRule>
  </conditionalFormatting>
  <conditionalFormatting sqref="D82">
    <cfRule type="expression" dxfId="1667" priority="1039">
      <formula>$H82=0</formula>
    </cfRule>
  </conditionalFormatting>
  <conditionalFormatting sqref="D66">
    <cfRule type="expression" dxfId="1666" priority="1038">
      <formula>$H66=0</formula>
    </cfRule>
  </conditionalFormatting>
  <conditionalFormatting sqref="D65">
    <cfRule type="expression" dxfId="1665" priority="1037">
      <formula>$H65=0</formula>
    </cfRule>
  </conditionalFormatting>
  <conditionalFormatting sqref="D69">
    <cfRule type="expression" dxfId="1664" priority="1036">
      <formula>$H69=0</formula>
    </cfRule>
  </conditionalFormatting>
  <conditionalFormatting sqref="D70">
    <cfRule type="expression" dxfId="1663" priority="1035">
      <formula>$H70=0</formula>
    </cfRule>
  </conditionalFormatting>
  <conditionalFormatting sqref="D71">
    <cfRule type="expression" dxfId="1662" priority="1034">
      <formula>$H71=0</formula>
    </cfRule>
  </conditionalFormatting>
  <conditionalFormatting sqref="D74">
    <cfRule type="expression" dxfId="1661" priority="1033">
      <formula>$H74=0</formula>
    </cfRule>
  </conditionalFormatting>
  <conditionalFormatting sqref="D72">
    <cfRule type="expression" dxfId="1660" priority="1032">
      <formula>$H72=0</formula>
    </cfRule>
  </conditionalFormatting>
  <conditionalFormatting sqref="D68">
    <cfRule type="expression" dxfId="1659" priority="1031">
      <formula>$H68=0</formula>
    </cfRule>
  </conditionalFormatting>
  <conditionalFormatting sqref="D76">
    <cfRule type="expression" dxfId="1658" priority="1030">
      <formula>$H76=0</formula>
    </cfRule>
  </conditionalFormatting>
  <conditionalFormatting sqref="D77">
    <cfRule type="expression" dxfId="1657" priority="1029">
      <formula>$H77=0</formula>
    </cfRule>
  </conditionalFormatting>
  <conditionalFormatting sqref="D78">
    <cfRule type="expression" dxfId="1656" priority="1028">
      <formula>$H78=0</formula>
    </cfRule>
  </conditionalFormatting>
  <conditionalFormatting sqref="D79">
    <cfRule type="expression" dxfId="1655" priority="1027">
      <formula>$H79=0</formula>
    </cfRule>
  </conditionalFormatting>
  <conditionalFormatting sqref="D80">
    <cfRule type="expression" dxfId="1654" priority="1026">
      <formula>$H80=0</formula>
    </cfRule>
  </conditionalFormatting>
  <conditionalFormatting sqref="I54">
    <cfRule type="expression" dxfId="1653" priority="932">
      <formula>$H54="Complete"</formula>
    </cfRule>
  </conditionalFormatting>
  <conditionalFormatting sqref="H33:H41 H48:H52 H54:H55">
    <cfRule type="expression" dxfId="1652" priority="692">
      <formula>$H33="Complete"</formula>
    </cfRule>
  </conditionalFormatting>
  <conditionalFormatting sqref="A49">
    <cfRule type="expression" dxfId="1651" priority="487">
      <formula>$H49="Complete"</formula>
    </cfRule>
  </conditionalFormatting>
  <conditionalFormatting sqref="A49">
    <cfRule type="expression" dxfId="1650" priority="486">
      <formula>$H49="Complete"</formula>
    </cfRule>
  </conditionalFormatting>
  <conditionalFormatting sqref="D49">
    <cfRule type="expression" dxfId="1649" priority="485">
      <formula>$H49="Complete"</formula>
    </cfRule>
  </conditionalFormatting>
  <conditionalFormatting sqref="C49">
    <cfRule type="expression" dxfId="1648" priority="484">
      <formula>$H49="Complete"</formula>
    </cfRule>
  </conditionalFormatting>
  <conditionalFormatting sqref="C49">
    <cfRule type="expression" dxfId="1647" priority="483">
      <formula>$H49="Complete"</formula>
    </cfRule>
  </conditionalFormatting>
  <conditionalFormatting sqref="I49">
    <cfRule type="expression" dxfId="1646" priority="482">
      <formula>$H49="Complete"</formula>
    </cfRule>
  </conditionalFormatting>
  <conditionalFormatting sqref="B49">
    <cfRule type="expression" dxfId="1645" priority="481">
      <formula>$H49="Complete"</formula>
    </cfRule>
  </conditionalFormatting>
  <conditionalFormatting sqref="A50">
    <cfRule type="expression" dxfId="1644" priority="478">
      <formula>$H50="Complete"</formula>
    </cfRule>
  </conditionalFormatting>
  <conditionalFormatting sqref="I50">
    <cfRule type="expression" dxfId="1643" priority="477">
      <formula>$H50="Complete"</formula>
    </cfRule>
  </conditionalFormatting>
  <conditionalFormatting sqref="D50">
    <cfRule type="expression" dxfId="1642" priority="476">
      <formula>$H50="Complete"</formula>
    </cfRule>
  </conditionalFormatting>
  <conditionalFormatting sqref="B50">
    <cfRule type="expression" dxfId="1641" priority="475">
      <formula>$H50="Complete"</formula>
    </cfRule>
  </conditionalFormatting>
  <conditionalFormatting sqref="C50">
    <cfRule type="expression" dxfId="1640" priority="474">
      <formula>$H50="Complete"</formula>
    </cfRule>
  </conditionalFormatting>
  <conditionalFormatting sqref="D51">
    <cfRule type="expression" dxfId="1639" priority="471">
      <formula>$H51="Complete"</formula>
    </cfRule>
  </conditionalFormatting>
  <conditionalFormatting sqref="I51">
    <cfRule type="expression" dxfId="1638" priority="470">
      <formula>$H51="Complete"</formula>
    </cfRule>
  </conditionalFormatting>
  <conditionalFormatting sqref="D52">
    <cfRule type="expression" dxfId="1637" priority="463">
      <formula>$H52="Complete"</formula>
    </cfRule>
  </conditionalFormatting>
  <conditionalFormatting sqref="A52">
    <cfRule type="expression" dxfId="1636" priority="465">
      <formula>$H52="Complete"</formula>
    </cfRule>
  </conditionalFormatting>
  <conditionalFormatting sqref="A52">
    <cfRule type="expression" dxfId="1635" priority="464">
      <formula>$H52="Complete"</formula>
    </cfRule>
  </conditionalFormatting>
  <conditionalFormatting sqref="I52">
    <cfRule type="expression" dxfId="1634" priority="462">
      <formula>$H52="Complete"</formula>
    </cfRule>
  </conditionalFormatting>
  <conditionalFormatting sqref="B52">
    <cfRule type="expression" dxfId="1633" priority="461">
      <formula>$H52="Complete"</formula>
    </cfRule>
  </conditionalFormatting>
  <conditionalFormatting sqref="C52">
    <cfRule type="expression" dxfId="1632" priority="459">
      <formula>$H52="Complete"</formula>
    </cfRule>
  </conditionalFormatting>
  <conditionalFormatting sqref="C52">
    <cfRule type="expression" dxfId="1631" priority="458">
      <formula>$H52="Complete"</formula>
    </cfRule>
  </conditionalFormatting>
  <conditionalFormatting sqref="A53">
    <cfRule type="expression" dxfId="1630" priority="457">
      <formula>$H53="Complete"</formula>
    </cfRule>
  </conditionalFormatting>
  <conditionalFormatting sqref="B54">
    <cfRule type="expression" dxfId="1629" priority="451">
      <formula>$H54="Complete"</formula>
    </cfRule>
  </conditionalFormatting>
  <conditionalFormatting sqref="A54">
    <cfRule type="expression" dxfId="1628" priority="454">
      <formula>$H54="Complete"</formula>
    </cfRule>
  </conditionalFormatting>
  <conditionalFormatting sqref="C54">
    <cfRule type="expression" dxfId="1627" priority="452">
      <formula>$H54="Complete"</formula>
    </cfRule>
  </conditionalFormatting>
  <conditionalFormatting sqref="A54">
    <cfRule type="expression" dxfId="1626" priority="453">
      <formula>$H54="Complete"</formula>
    </cfRule>
  </conditionalFormatting>
  <conditionalFormatting sqref="D54">
    <cfRule type="expression" dxfId="1625" priority="450">
      <formula>$H54="Complete"</formula>
    </cfRule>
  </conditionalFormatting>
  <conditionalFormatting sqref="I55">
    <cfRule type="expression" dxfId="1624" priority="449">
      <formula>$H55="Complete"</formula>
    </cfRule>
  </conditionalFormatting>
  <conditionalFormatting sqref="A55 C55">
    <cfRule type="expression" dxfId="1623" priority="448">
      <formula>$H55="Complete"</formula>
    </cfRule>
  </conditionalFormatting>
  <conditionalFormatting sqref="B55">
    <cfRule type="expression" dxfId="1622" priority="447">
      <formula>$H55="Complete"</formula>
    </cfRule>
  </conditionalFormatting>
  <conditionalFormatting sqref="I48">
    <cfRule type="expression" dxfId="1621" priority="371">
      <formula>$H48="Complete"</formula>
    </cfRule>
  </conditionalFormatting>
  <conditionalFormatting sqref="D48">
    <cfRule type="expression" dxfId="1620" priority="370">
      <formula>$H48="Complete"</formula>
    </cfRule>
  </conditionalFormatting>
  <conditionalFormatting sqref="A48 C48">
    <cfRule type="expression" dxfId="1619" priority="369">
      <formula>$H48="Complete"</formula>
    </cfRule>
  </conditionalFormatting>
  <conditionalFormatting sqref="B48">
    <cfRule type="expression" dxfId="1618" priority="368">
      <formula>$H48="Complete"</formula>
    </cfRule>
  </conditionalFormatting>
  <conditionalFormatting sqref="A51">
    <cfRule type="expression" dxfId="1617" priority="367">
      <formula>$H51="Complete"</formula>
    </cfRule>
  </conditionalFormatting>
  <conditionalFormatting sqref="A51">
    <cfRule type="expression" dxfId="1616" priority="366">
      <formula>$H51="Complete"</formula>
    </cfRule>
  </conditionalFormatting>
  <conditionalFormatting sqref="B51">
    <cfRule type="expression" dxfId="1615" priority="365">
      <formula>$H51="Complete"</formula>
    </cfRule>
  </conditionalFormatting>
  <conditionalFormatting sqref="C51">
    <cfRule type="expression" dxfId="1614" priority="364">
      <formula>$H51="Complete"</formula>
    </cfRule>
  </conditionalFormatting>
  <conditionalFormatting sqref="C51">
    <cfRule type="expression" dxfId="1613" priority="363">
      <formula>$H51="Complete"</formula>
    </cfRule>
  </conditionalFormatting>
  <conditionalFormatting sqref="I33">
    <cfRule type="expression" dxfId="1612" priority="242">
      <formula>$H33="Complete"</formula>
    </cfRule>
  </conditionalFormatting>
  <conditionalFormatting sqref="D34">
    <cfRule type="expression" dxfId="1611" priority="198">
      <formula>$H34="Complete"</formula>
    </cfRule>
  </conditionalFormatting>
  <conditionalFormatting sqref="A34">
    <cfRule type="expression" dxfId="1610" priority="200">
      <formula>$H34="Complete"</formula>
    </cfRule>
  </conditionalFormatting>
  <conditionalFormatting sqref="A34">
    <cfRule type="expression" dxfId="1609" priority="199">
      <formula>$H34="Complete"</formula>
    </cfRule>
  </conditionalFormatting>
  <conditionalFormatting sqref="I34">
    <cfRule type="expression" dxfId="1608" priority="194">
      <formula>$H34="Complete"</formula>
    </cfRule>
  </conditionalFormatting>
  <conditionalFormatting sqref="A33:D33">
    <cfRule type="expression" dxfId="1607" priority="87">
      <formula>$H33="Complete"</formula>
    </cfRule>
  </conditionalFormatting>
  <conditionalFormatting sqref="A40:D40 I40">
    <cfRule type="expression" dxfId="1606" priority="66">
      <formula>$H40="Complete"</formula>
    </cfRule>
  </conditionalFormatting>
  <conditionalFormatting sqref="I41">
    <cfRule type="expression" dxfId="1605" priority="63">
      <formula>$H41="Complete"</formula>
    </cfRule>
  </conditionalFormatting>
  <conditionalFormatting sqref="I6:I31">
    <cfRule type="cellIs" dxfId="1604" priority="59" operator="equal">
      <formula>"Needs Trained"</formula>
    </cfRule>
  </conditionalFormatting>
  <conditionalFormatting sqref="I6:I31">
    <cfRule type="cellIs" dxfId="1603" priority="58" operator="equal">
      <formula>"Signed Off"</formula>
    </cfRule>
  </conditionalFormatting>
  <conditionalFormatting sqref="I5">
    <cfRule type="cellIs" dxfId="1602" priority="57" operator="equal">
      <formula>"Needs Trained"</formula>
    </cfRule>
  </conditionalFormatting>
  <conditionalFormatting sqref="I5">
    <cfRule type="cellIs" dxfId="1601" priority="56" operator="equal">
      <formula>"Signed Off"</formula>
    </cfRule>
  </conditionalFormatting>
  <conditionalFormatting sqref="A35">
    <cfRule type="expression" dxfId="1600" priority="55">
      <formula>$H35="Complete"</formula>
    </cfRule>
  </conditionalFormatting>
  <conditionalFormatting sqref="B35:C35">
    <cfRule type="expression" dxfId="1599" priority="54">
      <formula>$H35="Complete"</formula>
    </cfRule>
  </conditionalFormatting>
  <conditionalFormatting sqref="D35">
    <cfRule type="expression" dxfId="1598" priority="53">
      <formula>$H35="Complete"</formula>
    </cfRule>
  </conditionalFormatting>
  <conditionalFormatting sqref="I35">
    <cfRule type="expression" dxfId="1597" priority="52">
      <formula>$H35="Complete"</formula>
    </cfRule>
  </conditionalFormatting>
  <conditionalFormatting sqref="A36:C36">
    <cfRule type="expression" dxfId="1596" priority="51">
      <formula>$H36="Complete"</formula>
    </cfRule>
  </conditionalFormatting>
  <conditionalFormatting sqref="I36">
    <cfRule type="expression" dxfId="1595" priority="50">
      <formula>$H36="Complete"</formula>
    </cfRule>
  </conditionalFormatting>
  <conditionalFormatting sqref="D37">
    <cfRule type="expression" dxfId="1594" priority="49">
      <formula>$H37="Complete"</formula>
    </cfRule>
  </conditionalFormatting>
  <conditionalFormatting sqref="A37 C37">
    <cfRule type="expression" dxfId="1593" priority="48">
      <formula>$H37="Complete"</formula>
    </cfRule>
  </conditionalFormatting>
  <conditionalFormatting sqref="B37">
    <cfRule type="expression" dxfId="1592" priority="47">
      <formula>$H37="Complete"</formula>
    </cfRule>
  </conditionalFormatting>
  <conditionalFormatting sqref="I37">
    <cfRule type="expression" dxfId="1591" priority="46">
      <formula>$H37="Complete"</formula>
    </cfRule>
  </conditionalFormatting>
  <conditionalFormatting sqref="A38">
    <cfRule type="expression" dxfId="1590" priority="45">
      <formula>$H38="Complete"</formula>
    </cfRule>
  </conditionalFormatting>
  <conditionalFormatting sqref="D38">
    <cfRule type="expression" dxfId="1589" priority="44">
      <formula>$H38="Complete"</formula>
    </cfRule>
  </conditionalFormatting>
  <conditionalFormatting sqref="B38">
    <cfRule type="expression" dxfId="1588" priority="43">
      <formula>$H38="Complete"</formula>
    </cfRule>
  </conditionalFormatting>
  <conditionalFormatting sqref="C38">
    <cfRule type="expression" dxfId="1587" priority="42">
      <formula>$H38="Complete"</formula>
    </cfRule>
  </conditionalFormatting>
  <conditionalFormatting sqref="C38">
    <cfRule type="expression" dxfId="1586" priority="41">
      <formula>$H38="Complete"</formula>
    </cfRule>
  </conditionalFormatting>
  <conditionalFormatting sqref="I38">
    <cfRule type="expression" dxfId="1585" priority="40">
      <formula>$H38="Complete"</formula>
    </cfRule>
  </conditionalFormatting>
  <conditionalFormatting sqref="A39">
    <cfRule type="expression" dxfId="1584" priority="39">
      <formula>$H39="Complete"</formula>
    </cfRule>
  </conditionalFormatting>
  <conditionalFormatting sqref="A39">
    <cfRule type="expression" dxfId="1583" priority="38">
      <formula>$H39="Complete"</formula>
    </cfRule>
  </conditionalFormatting>
  <conditionalFormatting sqref="D39">
    <cfRule type="expression" dxfId="1582" priority="37">
      <formula>$H39="Complete"</formula>
    </cfRule>
  </conditionalFormatting>
  <conditionalFormatting sqref="C39">
    <cfRule type="expression" dxfId="1581" priority="36">
      <formula>$H39="Complete"</formula>
    </cfRule>
  </conditionalFormatting>
  <conditionalFormatting sqref="C39">
    <cfRule type="expression" dxfId="1580" priority="35">
      <formula>$H39="Complete"</formula>
    </cfRule>
  </conditionalFormatting>
  <conditionalFormatting sqref="B39">
    <cfRule type="expression" dxfId="1579" priority="34">
      <formula>$H39="Complete"</formula>
    </cfRule>
  </conditionalFormatting>
  <conditionalFormatting sqref="I39">
    <cfRule type="expression" dxfId="1578" priority="33">
      <formula>$H39="Complete"</formula>
    </cfRule>
  </conditionalFormatting>
  <conditionalFormatting sqref="A41:D41">
    <cfRule type="expression" dxfId="1577" priority="32">
      <formula>$H41="Complete"</formula>
    </cfRule>
  </conditionalFormatting>
  <conditionalFormatting sqref="C34">
    <cfRule type="expression" dxfId="1576" priority="31">
      <formula>$H34="Complete"</formula>
    </cfRule>
  </conditionalFormatting>
  <conditionalFormatting sqref="C34">
    <cfRule type="expression" dxfId="1575" priority="30">
      <formula>$H34="Complete"</formula>
    </cfRule>
  </conditionalFormatting>
  <conditionalFormatting sqref="B34">
    <cfRule type="expression" dxfId="1574" priority="29">
      <formula>$H34="Complete"</formula>
    </cfRule>
  </conditionalFormatting>
  <conditionalFormatting sqref="H42">
    <cfRule type="expression" dxfId="1573" priority="28">
      <formula>$H42="Complete"</formula>
    </cfRule>
  </conditionalFormatting>
  <conditionalFormatting sqref="A42:B42">
    <cfRule type="expression" dxfId="1572" priority="27">
      <formula>$H42="Complete"</formula>
    </cfRule>
  </conditionalFormatting>
  <conditionalFormatting sqref="D42">
    <cfRule type="expression" dxfId="1571" priority="26">
      <formula>$H42="Complete"</formula>
    </cfRule>
  </conditionalFormatting>
  <conditionalFormatting sqref="C42">
    <cfRule type="expression" dxfId="1570" priority="25">
      <formula>$H42="Complete"</formula>
    </cfRule>
  </conditionalFormatting>
  <conditionalFormatting sqref="I42">
    <cfRule type="expression" dxfId="1569" priority="24">
      <formula>$H42="Complete"</formula>
    </cfRule>
  </conditionalFormatting>
  <conditionalFormatting sqref="I43">
    <cfRule type="expression" dxfId="1568" priority="18">
      <formula>$H43="Complete"</formula>
    </cfRule>
  </conditionalFormatting>
  <conditionalFormatting sqref="D43">
    <cfRule type="expression" dxfId="1567" priority="17">
      <formula>$H43="Complete"</formula>
    </cfRule>
  </conditionalFormatting>
  <conditionalFormatting sqref="A43 C43">
    <cfRule type="expression" dxfId="1566" priority="16">
      <formula>$H43="Complete"</formula>
    </cfRule>
  </conditionalFormatting>
  <conditionalFormatting sqref="B43">
    <cfRule type="expression" dxfId="1565" priority="15">
      <formula>$H43="Complete"</formula>
    </cfRule>
  </conditionalFormatting>
  <conditionalFormatting sqref="H43">
    <cfRule type="expression" dxfId="1564" priority="14">
      <formula>$H43="Complete"</formula>
    </cfRule>
  </conditionalFormatting>
  <conditionalFormatting sqref="A44">
    <cfRule type="expression" dxfId="1563" priority="13">
      <formula>$H44="Complete"</formula>
    </cfRule>
  </conditionalFormatting>
  <conditionalFormatting sqref="D44">
    <cfRule type="expression" dxfId="1562" priority="12">
      <formula>$H44="Complete"</formula>
    </cfRule>
  </conditionalFormatting>
  <conditionalFormatting sqref="B44">
    <cfRule type="expression" dxfId="1561" priority="11">
      <formula>$H44="Complete"</formula>
    </cfRule>
  </conditionalFormatting>
  <conditionalFormatting sqref="C44">
    <cfRule type="expression" dxfId="1560" priority="10">
      <formula>$H44="Complete"</formula>
    </cfRule>
  </conditionalFormatting>
  <conditionalFormatting sqref="C44">
    <cfRule type="expression" dxfId="1559" priority="9">
      <formula>$H44="Complete"</formula>
    </cfRule>
  </conditionalFormatting>
  <conditionalFormatting sqref="I44">
    <cfRule type="expression" dxfId="1558" priority="8">
      <formula>$H44="Complete"</formula>
    </cfRule>
  </conditionalFormatting>
  <conditionalFormatting sqref="A45:D45 I45">
    <cfRule type="expression" dxfId="1557" priority="7">
      <formula>$H45="Complete"</formula>
    </cfRule>
  </conditionalFormatting>
  <conditionalFormatting sqref="A46:D46 I46">
    <cfRule type="expression" dxfId="1556" priority="6">
      <formula>$H46="Complete"</formula>
    </cfRule>
  </conditionalFormatting>
  <conditionalFormatting sqref="H44:H46">
    <cfRule type="expression" dxfId="1555" priority="5">
      <formula>$H44="Complete"</formula>
    </cfRule>
  </conditionalFormatting>
  <conditionalFormatting sqref="A47">
    <cfRule type="expression" dxfId="1554" priority="4">
      <formula>$H47="Complete"</formula>
    </cfRule>
  </conditionalFormatting>
  <conditionalFormatting sqref="B47:D47 H47:I47">
    <cfRule type="expression" dxfId="1553" priority="3">
      <formula>$H47="Complete"</formula>
    </cfRule>
  </conditionalFormatting>
  <conditionalFormatting sqref="H53">
    <cfRule type="expression" dxfId="1552" priority="2">
      <formula>$H53="Complete"</formula>
    </cfRule>
  </conditionalFormatting>
  <conditionalFormatting sqref="B53:D53 I53">
    <cfRule type="expression" dxfId="1551" priority="1">
      <formula>$H53="Complete"</formula>
    </cfRule>
  </conditionalFormatting>
  <dataValidations count="3">
    <dataValidation type="list" allowBlank="1" showInputMessage="1" showErrorMessage="1" sqref="E5:F12 E14:F31 E44:G55 E40:G42 E38:E39 E33:F37 G33:G39" xr:uid="{78AAEEEB-37A5-4ECD-B30A-ED146A6038F1}">
      <formula1>Drivers1</formula1>
    </dataValidation>
    <dataValidation type="list" allowBlank="1" showInputMessage="1" showErrorMessage="1" sqref="F39:F40 G40" xr:uid="{133B32B4-BA48-461B-8C06-81803243CC0B}">
      <formula1>Drivers3</formula1>
    </dataValidation>
    <dataValidation type="list" allowBlank="1" showInputMessage="1" showErrorMessage="1" sqref="F38" xr:uid="{00000000-0002-0000-0C00-000001000000}">
      <formula1>Drivers2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9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333375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5</xdr:row>
                    <xdr:rowOff>9525</xdr:rowOff>
                  </from>
                  <to>
                    <xdr:col>12</xdr:col>
                    <xdr:colOff>561975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835D8C6-8E33-460E-937E-E5E82321F1F8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F98138C-9C11-4B7C-A816-5AE55EA64285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2FBA3D44-33BA-4AEF-B6F1-86370A69890A}">
          <x14:formula1>
            <xm:f>ProjectList!$B$2:$B$605</xm:f>
          </x14:formula1>
          <xm:sqref>B33:B55</xm:sqref>
        </x14:dataValidation>
        <x14:dataValidation type="list" allowBlank="1" showInputMessage="1" showErrorMessage="1" xr:uid="{CC9558A1-2889-4CA9-80D4-E052E8E51C70}">
          <x14:formula1>
            <xm:f>ProjectList!$B$611:$B$633</xm:f>
          </x14:formula1>
          <xm:sqref>H2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pageSetUpPr fitToPage="1"/>
  </sheetPr>
  <dimension ref="A1:X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6" max="16" width="9.28515625" customWidth="1"/>
    <col min="17" max="17" width="14.28515625" hidden="1" customWidth="1"/>
    <col min="18" max="24" width="8.85546875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79"/>
      <c r="R1" s="420">
        <f>COUNTIF(I5:I31,"Needs Trained")</f>
        <v>1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3'!$B$2+3</f>
        <v>44273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1351</v>
      </c>
      <c r="I2" s="175" t="str">
        <f>_xlfn.XLOOKUP(H2,Table2[Coordinator],Table2[Email],,0)</f>
        <v>robert.price@navistar.com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6"/>
      <c r="J3" s="507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83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x14ac:dyDescent="0.2">
      <c r="A5" s="179" t="s">
        <v>1258</v>
      </c>
      <c r="B5" s="179" t="s">
        <v>1253</v>
      </c>
      <c r="C5" s="147">
        <v>208385</v>
      </c>
      <c r="D5" s="147" t="s">
        <v>1548</v>
      </c>
      <c r="E5" s="147" t="s">
        <v>868</v>
      </c>
      <c r="F5" s="147"/>
      <c r="G5" s="147">
        <v>321</v>
      </c>
      <c r="H5" s="180" t="s">
        <v>186</v>
      </c>
      <c r="I5" s="411" t="str">
        <f>IF(E5="","",_xlfn.XLOOKUP(S5,Table1[IDTrain],Table1[Approved],"Needs Trained",0,1))</f>
        <v>Signed off</v>
      </c>
      <c r="J5" s="391" t="s">
        <v>1430</v>
      </c>
      <c r="K5" s="399" t="str">
        <f>IF('Monday 2'!K5="","",'Monday 2'!K5)</f>
        <v>Anthony Carbon</v>
      </c>
      <c r="L5" s="177"/>
      <c r="M5" s="177"/>
      <c r="N5" s="177"/>
      <c r="R5" s="424"/>
      <c r="S5" s="418" t="str">
        <f>IF(E5="","",_xlfn.CONCAT(B5,E5))</f>
        <v>E39 RH, White, Field Test (MN296210)Cook</v>
      </c>
      <c r="T5" s="418" t="str">
        <f>IF(S5="","",I2)</f>
        <v>robert.price@navistar.com</v>
      </c>
      <c r="U5" s="419">
        <f>B2</f>
        <v>44273</v>
      </c>
      <c r="V5" s="418" t="str">
        <f>IF(E5="","",B5)</f>
        <v>E39 RH, White, Field Test (MN296210)</v>
      </c>
      <c r="W5" s="425" t="str">
        <f>IF(E5="","",E5)</f>
        <v>Cook</v>
      </c>
    </row>
    <row r="6" spans="1:23" s="170" customFormat="1" x14ac:dyDescent="0.2">
      <c r="A6" s="179" t="s">
        <v>1259</v>
      </c>
      <c r="B6" s="179" t="s">
        <v>1242</v>
      </c>
      <c r="C6" s="147">
        <v>208432</v>
      </c>
      <c r="D6" s="147"/>
      <c r="E6" s="147" t="s">
        <v>1167</v>
      </c>
      <c r="F6" s="147"/>
      <c r="G6" s="147">
        <v>330</v>
      </c>
      <c r="H6" s="180" t="s">
        <v>186</v>
      </c>
      <c r="I6" s="389" t="str">
        <f>IF(E6="","",_xlfn.XLOOKUP(S6,Table1[IDTrain],Table1[Approved],"Needs Trained",0,1))</f>
        <v>Signed off</v>
      </c>
      <c r="J6" s="391" t="s">
        <v>1430</v>
      </c>
      <c r="K6" s="399" t="str">
        <f>IF('Monday 2'!K6="","",'Monday 2'!K6)</f>
        <v>Angela Cook</v>
      </c>
      <c r="L6" s="177"/>
      <c r="M6" s="177"/>
      <c r="N6" s="177"/>
      <c r="R6" s="424"/>
      <c r="S6" s="418" t="str">
        <f t="shared" ref="S6:S31" si="0">IF(E6="","",_xlfn.CONCAT(B6,E6))</f>
        <v>E39 LT, White, Field Test (ML310525)Perry</v>
      </c>
      <c r="T6" s="418" t="str">
        <f>IF(S6="","",I2)</f>
        <v>robert.price@navistar.com</v>
      </c>
      <c r="U6" s="419">
        <f>U5</f>
        <v>44273</v>
      </c>
      <c r="V6" s="418" t="str">
        <f t="shared" ref="V6:V31" si="1">IF(E6="","",B6)</f>
        <v>E39 LT, White, Field Test (ML310525)</v>
      </c>
      <c r="W6" s="425" t="str">
        <f t="shared" ref="W6:W31" si="2">IF(E6="","",E6)</f>
        <v>Perry</v>
      </c>
    </row>
    <row r="7" spans="1:23" s="170" customFormat="1" x14ac:dyDescent="0.2">
      <c r="A7" s="179" t="s">
        <v>1449</v>
      </c>
      <c r="B7" s="179" t="s">
        <v>979</v>
      </c>
      <c r="C7" s="147" t="s">
        <v>1553</v>
      </c>
      <c r="D7" s="147"/>
      <c r="E7" s="147" t="s">
        <v>225</v>
      </c>
      <c r="F7" s="147"/>
      <c r="G7" s="147"/>
      <c r="H7" s="180" t="s">
        <v>185</v>
      </c>
      <c r="I7" s="389" t="str">
        <f>IF(E7="","",_xlfn.XLOOKUP(S7,Table1[IDTrain],Table1[Approved],"Needs Trained",0,1))</f>
        <v>Signed off</v>
      </c>
      <c r="J7" s="391" t="s">
        <v>1430</v>
      </c>
      <c r="K7" s="399" t="str">
        <f>IF('Monday 2'!K7="","",'Monday 2'!K7)</f>
        <v>Sharon Lula</v>
      </c>
      <c r="L7" s="177"/>
      <c r="M7" s="177"/>
      <c r="N7" s="177"/>
      <c r="R7" s="424"/>
      <c r="S7" s="418" t="str">
        <f t="shared" si="0"/>
        <v>E39 HV, White, Field Test (MN408566)Did Not Run</v>
      </c>
      <c r="T7" s="418" t="str">
        <f>IF(S7="","",I2)</f>
        <v>robert.price@navistar.com</v>
      </c>
      <c r="U7" s="419">
        <f t="shared" ref="U7:U31" si="3">U6</f>
        <v>44273</v>
      </c>
      <c r="V7" s="418" t="str">
        <f t="shared" si="1"/>
        <v>E39 HV, White, Field Test (MN408566)</v>
      </c>
      <c r="W7" s="425" t="str">
        <f t="shared" si="2"/>
        <v>Did Not Run</v>
      </c>
    </row>
    <row r="8" spans="1:23" s="170" customFormat="1" x14ac:dyDescent="0.2">
      <c r="A8" s="179" t="s">
        <v>1323</v>
      </c>
      <c r="B8" s="179" t="s">
        <v>1082</v>
      </c>
      <c r="C8" s="147">
        <v>208404</v>
      </c>
      <c r="D8" s="147"/>
      <c r="E8" s="147" t="s">
        <v>1165</v>
      </c>
      <c r="F8" s="147"/>
      <c r="G8" s="147">
        <v>263</v>
      </c>
      <c r="H8" s="180" t="s">
        <v>186</v>
      </c>
      <c r="I8" s="389" t="str">
        <f>IF(E8="","",_xlfn.XLOOKUP(S8,Table1[IDTrain],Table1[Approved],"Needs Trained",0,1))</f>
        <v>Signed off</v>
      </c>
      <c r="J8" s="391" t="s">
        <v>1432</v>
      </c>
      <c r="K8" s="399" t="str">
        <f>IF('Monday 2'!K8="","",'Monday 2'!K8)</f>
        <v>Michelle Wolter</v>
      </c>
      <c r="L8" s="177"/>
      <c r="M8" s="177"/>
      <c r="N8" s="177"/>
      <c r="R8" s="424"/>
      <c r="S8" s="418" t="str">
        <f t="shared" si="0"/>
        <v>E39 HV, White, Field Test (ML306105)London</v>
      </c>
      <c r="T8" s="418" t="str">
        <f>IF(S8="","",I2)</f>
        <v>robert.price@navistar.com</v>
      </c>
      <c r="U8" s="419">
        <f t="shared" si="3"/>
        <v>44273</v>
      </c>
      <c r="V8" s="418" t="str">
        <f t="shared" si="1"/>
        <v>E39 HV, White, Field Test (ML306105)</v>
      </c>
      <c r="W8" s="425" t="str">
        <f t="shared" si="2"/>
        <v>London</v>
      </c>
    </row>
    <row r="9" spans="1:23" s="170" customFormat="1" x14ac:dyDescent="0.2">
      <c r="A9" s="179" t="s">
        <v>1382</v>
      </c>
      <c r="B9" s="179" t="s">
        <v>1237</v>
      </c>
      <c r="C9" s="147" t="s">
        <v>1553</v>
      </c>
      <c r="D9" s="147"/>
      <c r="E9" s="147" t="s">
        <v>225</v>
      </c>
      <c r="F9" s="147"/>
      <c r="G9" s="147"/>
      <c r="H9" s="180" t="s">
        <v>186</v>
      </c>
      <c r="I9" s="389" t="str">
        <f>IF(E9="","",_xlfn.XLOOKUP(S9,Table1[IDTrain],Table1[Approved],"Needs Trained",0,1))</f>
        <v>Signed off</v>
      </c>
      <c r="J9" s="391" t="s">
        <v>1430</v>
      </c>
      <c r="K9" s="399" t="str">
        <f>IF('Monday 2'!K9="","",'Monday 2'!K9)</f>
        <v>Kevin London</v>
      </c>
      <c r="L9" s="177"/>
      <c r="M9" s="177"/>
      <c r="N9" s="177"/>
      <c r="R9" s="424"/>
      <c r="S9" s="418" t="str">
        <f t="shared" si="0"/>
        <v>E36 MV, Green, ML652577, Field TestDid Not Run</v>
      </c>
      <c r="T9" s="418" t="str">
        <f>IF(S9="","",I2)</f>
        <v>robert.price@navistar.com</v>
      </c>
      <c r="U9" s="419">
        <f t="shared" si="3"/>
        <v>44273</v>
      </c>
      <c r="V9" s="418" t="str">
        <f t="shared" si="1"/>
        <v>E36 MV, Green, ML652577, Field Test</v>
      </c>
      <c r="W9" s="425" t="str">
        <f t="shared" si="2"/>
        <v>Did Not Run</v>
      </c>
    </row>
    <row r="10" spans="1:23" s="170" customFormat="1" x14ac:dyDescent="0.2">
      <c r="A10" s="179" t="s">
        <v>1260</v>
      </c>
      <c r="B10" s="179" t="s">
        <v>1132</v>
      </c>
      <c r="C10" s="147">
        <v>208018</v>
      </c>
      <c r="D10" s="147"/>
      <c r="E10" s="147" t="s">
        <v>861</v>
      </c>
      <c r="F10" s="147"/>
      <c r="G10" s="147">
        <v>93</v>
      </c>
      <c r="H10" s="180" t="s">
        <v>186</v>
      </c>
      <c r="I10" s="389" t="str">
        <f>IF(E10="","",_xlfn.XLOOKUP(S10,Table1[IDTrain],Table1[Approved],"Needs Trained",0,1))</f>
        <v>Signed off</v>
      </c>
      <c r="J10" s="391" t="s">
        <v>1430</v>
      </c>
      <c r="K10" s="399" t="str">
        <f>IF('Monday 2'!K10="","",'Monday 2'!K10)</f>
        <v>Kyle Perry</v>
      </c>
      <c r="L10" s="177"/>
      <c r="M10" s="177"/>
      <c r="N10" s="177"/>
      <c r="R10" s="424"/>
      <c r="S10" s="418" t="str">
        <f t="shared" si="0"/>
        <v>E36 MV, Green/White, ML652524, Field TestLula</v>
      </c>
      <c r="T10" s="418" t="str">
        <f>IF(S10="","",I2)</f>
        <v>robert.price@navistar.com</v>
      </c>
      <c r="U10" s="419">
        <f t="shared" si="3"/>
        <v>44273</v>
      </c>
      <c r="V10" s="418" t="str">
        <f t="shared" si="1"/>
        <v>E36 MV, Green/White, ML652524, Field Test</v>
      </c>
      <c r="W10" s="425" t="str">
        <f t="shared" si="2"/>
        <v>Lula</v>
      </c>
    </row>
    <row r="11" spans="1:23" s="170" customFormat="1" x14ac:dyDescent="0.2">
      <c r="A11" s="179" t="s">
        <v>1261</v>
      </c>
      <c r="B11" s="179" t="s">
        <v>1126</v>
      </c>
      <c r="C11" s="147">
        <v>207465</v>
      </c>
      <c r="D11" s="147"/>
      <c r="E11" s="147" t="s">
        <v>1059</v>
      </c>
      <c r="F11" s="147"/>
      <c r="G11" s="147">
        <v>115</v>
      </c>
      <c r="H11" s="180" t="s">
        <v>186</v>
      </c>
      <c r="I11" s="389" t="str">
        <f>IF(E11="","",_xlfn.XLOOKUP(S11,Table1[IDTrain],Table1[Approved],"Needs Trained",0,1))</f>
        <v>Signed off</v>
      </c>
      <c r="J11" s="391"/>
      <c r="K11" s="399" t="str">
        <f>IF('Monday 2'!K11="","",'Monday 2'!K11)</f>
        <v/>
      </c>
      <c r="L11" s="177"/>
      <c r="M11" s="177"/>
      <c r="N11" s="177"/>
      <c r="R11" s="424"/>
      <c r="S11" s="418" t="str">
        <f t="shared" si="0"/>
        <v>E36 MV, Green, ML652257, Field TestCarbon</v>
      </c>
      <c r="T11" s="418" t="str">
        <f>IF(S11="","",I2)</f>
        <v>robert.price@navistar.com</v>
      </c>
      <c r="U11" s="419">
        <f t="shared" si="3"/>
        <v>44273</v>
      </c>
      <c r="V11" s="418" t="str">
        <f t="shared" si="1"/>
        <v>E36 MV, Green, ML652257, Field Test</v>
      </c>
      <c r="W11" s="425" t="str">
        <f t="shared" si="2"/>
        <v>Carbon</v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89" t="str">
        <f>IF(E12="","",_xlfn.XLOOKUP(S12,Table1[IDTrain],Table1[Approved],"Needs Trained",0,1))</f>
        <v/>
      </c>
      <c r="J12" s="391"/>
      <c r="K12" s="399" t="str">
        <f>IF('Monday 2'!K12="","",'Monday 2'!K12)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44273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389"/>
      <c r="J13" s="392"/>
      <c r="K13" s="399" t="str">
        <f>IF('Monday 2'!K13="","",'Monday 2'!K13)</f>
        <v/>
      </c>
      <c r="L13" s="181"/>
      <c r="M13" s="181"/>
      <c r="N13" s="181"/>
      <c r="R13" s="424"/>
      <c r="S13" s="418"/>
      <c r="T13" s="418"/>
      <c r="U13" s="419">
        <f t="shared" si="3"/>
        <v>44273</v>
      </c>
      <c r="V13" s="418"/>
      <c r="W13" s="425"/>
    </row>
    <row r="14" spans="1:23" s="170" customFormat="1" ht="12.75" customHeight="1" x14ac:dyDescent="0.2">
      <c r="A14" s="36">
        <v>1</v>
      </c>
      <c r="B14" s="183" t="s">
        <v>1541</v>
      </c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/>
      </c>
      <c r="E14" s="147" t="s">
        <v>225</v>
      </c>
      <c r="F14" s="147"/>
      <c r="G14" s="147"/>
      <c r="H14" s="180"/>
      <c r="I14" s="389" t="str">
        <f>IF(E14="","",_xlfn.XLOOKUP(S14,Table1[IDTrain],Table1[Approved],"Needs Trained",0,1))</f>
        <v>Needs Trained</v>
      </c>
      <c r="J14" s="391"/>
      <c r="K14" s="399" t="str">
        <f>IF('Monday 2'!K14="","",'Monday 2'!K14)</f>
        <v/>
      </c>
      <c r="L14" s="177"/>
      <c r="M14" s="177"/>
      <c r="N14" s="177"/>
      <c r="R14" s="424"/>
      <c r="S14" s="418" t="str">
        <f t="shared" si="0"/>
        <v>H07 DV3 e-MV ML424326Did Not Run</v>
      </c>
      <c r="T14" s="418" t="str">
        <f>IF(S14="","",I2)</f>
        <v>robert.price@navistar.com</v>
      </c>
      <c r="U14" s="419">
        <f t="shared" si="3"/>
        <v>44273</v>
      </c>
      <c r="V14" s="418" t="str">
        <f t="shared" si="1"/>
        <v>H07 DV3 e-MV ML424326</v>
      </c>
      <c r="W14" s="425" t="str">
        <f t="shared" si="2"/>
        <v>Did Not Run</v>
      </c>
    </row>
    <row r="15" spans="1:23" s="170" customFormat="1" ht="12.75" customHeight="1" x14ac:dyDescent="0.2">
      <c r="A15" s="36">
        <v>1</v>
      </c>
      <c r="B15" s="183" t="s">
        <v>1371</v>
      </c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>2nd Shift-Placeholder, 1st Shift - Tow Tyno</v>
      </c>
      <c r="E15" s="147" t="s">
        <v>225</v>
      </c>
      <c r="F15" s="147"/>
      <c r="G15" s="147"/>
      <c r="H15" s="180"/>
      <c r="I15" s="389" t="str">
        <f>IF(E15="","",_xlfn.XLOOKUP(S15,Table1[IDTrain],Table1[Approved],"Needs Trained",0,1))</f>
        <v>Signed off</v>
      </c>
      <c r="J15" s="391"/>
      <c r="K15" s="399" t="str">
        <f>IF('Monday 2'!K16="","",'Monday 2'!K16)</f>
        <v/>
      </c>
      <c r="L15" s="177"/>
      <c r="M15" s="177"/>
      <c r="N15" s="177"/>
      <c r="R15" s="424"/>
      <c r="S15" s="418" t="str">
        <f t="shared" si="0"/>
        <v>Nikola TractorDid Not Run</v>
      </c>
      <c r="T15" s="418" t="str">
        <f>IF(S15="","",I2)</f>
        <v>robert.price@navistar.com</v>
      </c>
      <c r="U15" s="419">
        <f t="shared" si="3"/>
        <v>44273</v>
      </c>
      <c r="V15" s="418" t="str">
        <f t="shared" si="1"/>
        <v>Nikola Tractor</v>
      </c>
      <c r="W15" s="425" t="str">
        <f t="shared" si="2"/>
        <v>Did Not Run</v>
      </c>
    </row>
    <row r="16" spans="1:23" s="170" customFormat="1" ht="12.75" customHeight="1" x14ac:dyDescent="0.2">
      <c r="A16" s="36" t="s">
        <v>273</v>
      </c>
      <c r="B16" s="183" t="s">
        <v>1283</v>
      </c>
      <c r="C16" s="8" t="str">
        <f>IF(B16="","",IF(VLOOKUP($B16,ProjectList!$B$2:$D$593,2)="","",VLOOKUP($B16,ProjectList!$B$2:$D$593,2)))</f>
        <v>Prototype hitch</v>
      </c>
      <c r="D16" s="28" t="str">
        <f>IF(B16="","",IF(VLOOKUP($B16,ProjectList!$B$2:$D$593,3)="","",VLOOKUP($B16,ProjectList!$B$2:$D$593,3)))</f>
        <v>1 hour of repairs needed before running</v>
      </c>
      <c r="E16" s="147" t="s">
        <v>334</v>
      </c>
      <c r="F16" s="147"/>
      <c r="G16" s="147">
        <v>22</v>
      </c>
      <c r="H16" s="180"/>
      <c r="I16" s="389" t="str">
        <f>IF(E16="","",_xlfn.XLOOKUP(S16,Table1[IDTrain],Table1[Approved],"Needs Trained",0,1))</f>
        <v>Signed off</v>
      </c>
      <c r="J16" s="391"/>
      <c r="K16" s="399" t="str">
        <f>IF('Monday 2'!K17="","",'Monday 2'!K17)</f>
        <v/>
      </c>
      <c r="L16" s="177"/>
      <c r="M16" s="177"/>
      <c r="N16" s="177" t="s">
        <v>71</v>
      </c>
      <c r="R16" s="424"/>
      <c r="S16" s="418" t="str">
        <f t="shared" si="0"/>
        <v>Lippert Heartland RL 250 TrailerLord</v>
      </c>
      <c r="T16" s="418" t="str">
        <f>IF(S16="","",I2)</f>
        <v>robert.price@navistar.com</v>
      </c>
      <c r="U16" s="419">
        <f t="shared" si="3"/>
        <v>44273</v>
      </c>
      <c r="V16" s="418" t="str">
        <f t="shared" si="1"/>
        <v>Lippert Heartland RL 250 Trailer</v>
      </c>
      <c r="W16" s="425" t="str">
        <f t="shared" si="2"/>
        <v>Lord</v>
      </c>
    </row>
    <row r="17" spans="1:23" s="170" customFormat="1" ht="12.75" customHeight="1" x14ac:dyDescent="0.2">
      <c r="A17" s="183"/>
      <c r="B17" s="183"/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9" t="str">
        <f>IF(E17="","",_xlfn.XLOOKUP(S17,Table1[IDTrain],Table1[Approved],"Needs Trained",0,1))</f>
        <v/>
      </c>
      <c r="J17" s="391"/>
      <c r="K17" s="399" t="str">
        <f>IF('Monday 2'!K17="","",'Monday 2'!K17)</f>
        <v/>
      </c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44273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183"/>
      <c r="B18" s="183"/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9" t="str">
        <f>IF(E18="","",_xlfn.XLOOKUP(S18,Table1[IDTrain],Table1[Approved],"Needs Trained",0,1))</f>
        <v/>
      </c>
      <c r="J18" s="391"/>
      <c r="K18" s="399" t="str">
        <f>IF('Monday 2'!K18="","",'Monday 2'!K18)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44273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183"/>
      <c r="B19" s="183"/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9" t="str">
        <f>IF(E19="","",_xlfn.XLOOKUP(S19,Table1[IDTrain],Table1[Approved],"Needs Trained",0,1))</f>
        <v/>
      </c>
      <c r="J19" s="391"/>
      <c r="K19" s="399" t="str">
        <f>IF('Monday 2'!K19="","",'Monday 2'!K19)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44273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9" t="str">
        <f>IF(E20="","",_xlfn.XLOOKUP(S20,Table1[IDTrain],Table1[Approved],"Needs Trained",0,1))</f>
        <v/>
      </c>
      <c r="J20" s="391"/>
      <c r="K20" s="399" t="str">
        <f>IF('Monday 2'!K20="","",'Monday 2'!K20)</f>
        <v/>
      </c>
      <c r="L20" s="177"/>
      <c r="M20" s="177"/>
      <c r="N20" s="177" t="s">
        <v>71</v>
      </c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44273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183"/>
      <c r="B21" s="183"/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9" t="str">
        <f>IF(E21="","",_xlfn.XLOOKUP(S21,Table1[IDTrain],Table1[Approved],"Needs Trained",0,1))</f>
        <v/>
      </c>
      <c r="J21" s="391"/>
      <c r="K21" s="399" t="str">
        <f>IF('Monday 2'!K21="","",'Monday 2'!K21)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44273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183"/>
      <c r="B22" s="183"/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9" t="str">
        <f>IF(E22="","",_xlfn.XLOOKUP(S22,Table1[IDTrain],Table1[Approved],"Needs Trained",0,1))</f>
        <v/>
      </c>
      <c r="J22" s="391"/>
      <c r="K22" s="399" t="str">
        <f>IF('Monday 2'!K22="","",'Monday 2'!K22)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44273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183"/>
      <c r="B23" s="183"/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9" t="str">
        <f>IF(E23="","",_xlfn.XLOOKUP(S23,Table1[IDTrain],Table1[Approved],"Needs Trained",0,1))</f>
        <v/>
      </c>
      <c r="J23" s="391"/>
      <c r="K23" s="399" t="str">
        <f>IF('Monday 2'!K23="","",'Monday 2'!K23)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44273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183"/>
      <c r="B24" s="183"/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9" t="str">
        <f>IF(E24="","",_xlfn.XLOOKUP(S24,Table1[IDTrain],Table1[Approved],"Needs Trained",0,1))</f>
        <v/>
      </c>
      <c r="J24" s="391"/>
      <c r="K24" s="399" t="str">
        <f>IF('Monday 2'!K24="","",'Monday 2'!K24)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44273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183"/>
      <c r="B25" s="183"/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9" t="str">
        <f>IF(E25="","",_xlfn.XLOOKUP(S25,Table1[IDTrain],Table1[Approved],"Needs Trained",0,1))</f>
        <v/>
      </c>
      <c r="J25" s="391"/>
      <c r="K25" s="399" t="str">
        <f>IF('Monday 2'!K25="","",'Monday 2'!K25)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44273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183"/>
      <c r="B26" s="183"/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9" t="str">
        <f>IF(E26="","",_xlfn.XLOOKUP(S26,Table1[IDTrain],Table1[Approved],"Needs Trained",0,1))</f>
        <v/>
      </c>
      <c r="J26" s="391"/>
      <c r="K26" s="399" t="str">
        <f>IF('Monday 2'!K26="","",'Monday 2'!K26)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44273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184"/>
      <c r="B27" s="184"/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86"/>
      <c r="F27" s="186"/>
      <c r="G27" s="147"/>
      <c r="H27" s="180"/>
      <c r="I27" s="389" t="str">
        <f>IF(E27="","",_xlfn.XLOOKUP(S27,Table1[IDTrain],Table1[Approved],"Needs Trained",0,1))</f>
        <v/>
      </c>
      <c r="J27" s="393"/>
      <c r="K27" s="399" t="str">
        <f>IF('Monday 2'!K27="","",'Monday 2'!K27)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44273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183"/>
      <c r="B28" s="183"/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9" t="str">
        <f>IF(E28="","",_xlfn.XLOOKUP(S28,Table1[IDTrain],Table1[Approved],"Needs Trained",0,1))</f>
        <v/>
      </c>
      <c r="J28" s="391"/>
      <c r="K28" s="399" t="str">
        <f>IF('Monday 2'!K28="","",'Monday 2'!K28)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44273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184"/>
      <c r="B29" s="184"/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86"/>
      <c r="F29" s="186"/>
      <c r="G29" s="147"/>
      <c r="H29" s="180"/>
      <c r="I29" s="389" t="str">
        <f>IF(E29="","",_xlfn.XLOOKUP(S29,Table1[IDTrain],Table1[Approved],"Needs Trained",0,1))</f>
        <v/>
      </c>
      <c r="J29" s="393" t="s">
        <v>1430</v>
      </c>
      <c r="K29" s="399" t="str">
        <f>IF('Monday 2'!K29="","",'Monday 2'!K29)</f>
        <v>Price R.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44273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183"/>
      <c r="B30" s="183"/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9" t="str">
        <f>IF(E30="","",_xlfn.XLOOKUP(S30,Table1[IDTrain],Table1[Approved],"Needs Trained",0,1))</f>
        <v/>
      </c>
      <c r="J30" s="391" t="s">
        <v>1430</v>
      </c>
      <c r="K30" s="399" t="str">
        <f>IF('Monday 2'!K30="","",'Monday 2'!K30)</f>
        <v>Moberg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44273</v>
      </c>
      <c r="V30" s="418" t="str">
        <f t="shared" si="1"/>
        <v/>
      </c>
      <c r="W30" s="425" t="str">
        <f t="shared" si="2"/>
        <v/>
      </c>
    </row>
    <row r="31" spans="1:23" s="170" customFormat="1" ht="13.5" thickBot="1" x14ac:dyDescent="0.25">
      <c r="A31" s="184"/>
      <c r="B31" s="184"/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186"/>
      <c r="F31" s="186"/>
      <c r="G31" s="147"/>
      <c r="H31" s="180"/>
      <c r="I31" s="398" t="str">
        <f>IF(E31="","",_xlfn.XLOOKUP(S31,Table1[IDTrain],Table1[Approved],"Needs Trained",0,1))</f>
        <v/>
      </c>
      <c r="J31" s="393" t="s">
        <v>1430</v>
      </c>
      <c r="K31" s="400" t="str">
        <f>IF('Monday 2'!K31="","",'Monday 2'!K31)</f>
        <v>Lord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44273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x14ac:dyDescent="0.2">
      <c r="A33" s="278" t="s">
        <v>1322</v>
      </c>
      <c r="B33" s="179" t="s">
        <v>900</v>
      </c>
      <c r="C33" s="7">
        <v>91003601</v>
      </c>
      <c r="D33" s="149" t="s">
        <v>1504</v>
      </c>
      <c r="E33" s="363" t="s">
        <v>118</v>
      </c>
      <c r="F33" s="36"/>
      <c r="G33" s="36"/>
      <c r="H33" s="438" t="s">
        <v>320</v>
      </c>
      <c r="I33" s="502" t="s">
        <v>1505</v>
      </c>
      <c r="J33" s="503"/>
      <c r="K33" s="382"/>
      <c r="L33" s="177"/>
      <c r="M33" s="177"/>
      <c r="N33" s="177"/>
    </row>
    <row r="34" spans="1:14" s="170" customFormat="1" x14ac:dyDescent="0.2">
      <c r="A34" s="274" t="s">
        <v>1285</v>
      </c>
      <c r="B34" s="183" t="s">
        <v>1279</v>
      </c>
      <c r="C34" s="7">
        <v>21002101</v>
      </c>
      <c r="D34" s="7" t="s">
        <v>1315</v>
      </c>
      <c r="E34" s="439"/>
      <c r="F34" s="151"/>
      <c r="G34" s="151"/>
      <c r="H34" s="438" t="s">
        <v>322</v>
      </c>
      <c r="I34" s="502" t="s">
        <v>1316</v>
      </c>
      <c r="J34" s="503"/>
      <c r="K34" s="382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47"/>
      <c r="F35" s="147"/>
      <c r="G35" s="147"/>
      <c r="H35" s="150" t="s">
        <v>98</v>
      </c>
      <c r="I35" s="510"/>
      <c r="J35" s="511"/>
      <c r="K35" s="382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51"/>
      <c r="F36" s="147"/>
      <c r="G36" s="147"/>
      <c r="H36" s="150" t="s">
        <v>98</v>
      </c>
      <c r="I36" s="510"/>
      <c r="J36" s="511"/>
      <c r="K36" s="382"/>
      <c r="L36" s="177"/>
      <c r="M36" s="177"/>
      <c r="N36" s="177"/>
    </row>
    <row r="37" spans="1:14" s="170" customFormat="1" x14ac:dyDescent="0.2">
      <c r="A37" s="278"/>
      <c r="B37" s="179"/>
      <c r="C37" s="148"/>
      <c r="D37" s="149"/>
      <c r="E37" s="151"/>
      <c r="F37" s="151"/>
      <c r="G37" s="151"/>
      <c r="H37" s="150" t="s">
        <v>98</v>
      </c>
      <c r="I37" s="510"/>
      <c r="J37" s="511"/>
      <c r="K37" s="382"/>
      <c r="L37" s="177"/>
      <c r="M37" s="177"/>
      <c r="N37" s="177"/>
    </row>
    <row r="38" spans="1:14" s="170" customFormat="1" x14ac:dyDescent="0.2">
      <c r="A38" s="278"/>
      <c r="B38" s="179"/>
      <c r="C38" s="149"/>
      <c r="D38" s="149"/>
      <c r="E38" s="151"/>
      <c r="F38" s="151"/>
      <c r="G38" s="151"/>
      <c r="H38" s="150" t="s">
        <v>98</v>
      </c>
      <c r="I38" s="510"/>
      <c r="J38" s="511"/>
      <c r="K38" s="382"/>
      <c r="L38" s="177"/>
      <c r="M38" s="177"/>
      <c r="N38" s="177"/>
    </row>
    <row r="39" spans="1:14" s="170" customFormat="1" x14ac:dyDescent="0.2">
      <c r="A39" s="278"/>
      <c r="B39" s="179"/>
      <c r="C39" s="149"/>
      <c r="D39" s="149"/>
      <c r="E39" s="151"/>
      <c r="F39" s="147"/>
      <c r="G39" s="147"/>
      <c r="H39" s="150" t="s">
        <v>98</v>
      </c>
      <c r="I39" s="512"/>
      <c r="J39" s="513"/>
      <c r="K39" s="382"/>
      <c r="L39" s="177"/>
      <c r="M39" s="177"/>
      <c r="N39" s="177"/>
    </row>
    <row r="40" spans="1:14" s="170" customFormat="1" x14ac:dyDescent="0.2">
      <c r="A40" s="278"/>
      <c r="B40" s="179"/>
      <c r="C40" s="148"/>
      <c r="D40" s="149"/>
      <c r="E40" s="147"/>
      <c r="F40" s="147"/>
      <c r="G40" s="147"/>
      <c r="H40" s="150" t="s">
        <v>98</v>
      </c>
      <c r="I40" s="510"/>
      <c r="J40" s="511"/>
      <c r="K40" s="382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51"/>
      <c r="F41" s="147"/>
      <c r="G41" s="151"/>
      <c r="H41" s="150" t="s">
        <v>98</v>
      </c>
      <c r="I41" s="510"/>
      <c r="J41" s="511"/>
      <c r="K41" s="382"/>
      <c r="L41" s="177"/>
      <c r="M41" s="177"/>
      <c r="N41" s="177"/>
    </row>
    <row r="42" spans="1:14" s="170" customFormat="1" x14ac:dyDescent="0.2">
      <c r="A42" s="278"/>
      <c r="B42" s="179"/>
      <c r="C42" s="148"/>
      <c r="D42" s="149"/>
      <c r="E42" s="151"/>
      <c r="F42" s="151"/>
      <c r="G42" s="151"/>
      <c r="H42" s="150" t="s">
        <v>98</v>
      </c>
      <c r="I42" s="510"/>
      <c r="J42" s="511"/>
      <c r="K42" s="382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51"/>
      <c r="F43" s="151"/>
      <c r="G43" s="151"/>
      <c r="H43" s="150" t="s">
        <v>98</v>
      </c>
      <c r="I43" s="510"/>
      <c r="J43" s="511"/>
      <c r="K43" s="382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10"/>
      <c r="J44" s="511"/>
      <c r="K44" s="382"/>
    </row>
    <row r="45" spans="1:14" s="170" customForma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10"/>
      <c r="J45" s="511"/>
      <c r="K45" s="382"/>
    </row>
    <row r="46" spans="1:14" s="170" customFormat="1" x14ac:dyDescent="0.2">
      <c r="A46" s="278"/>
      <c r="B46" s="179"/>
      <c r="C46" s="148"/>
      <c r="D46" s="149"/>
      <c r="E46" s="151"/>
      <c r="F46" s="147"/>
      <c r="G46" s="151"/>
      <c r="H46" s="150" t="s">
        <v>98</v>
      </c>
      <c r="I46" s="510"/>
      <c r="J46" s="511"/>
      <c r="K46" s="382"/>
    </row>
    <row r="47" spans="1:14" s="170" customFormat="1" x14ac:dyDescent="0.2">
      <c r="A47" s="278"/>
      <c r="B47" s="179"/>
      <c r="C47" s="149"/>
      <c r="D47" s="149"/>
      <c r="E47" s="151"/>
      <c r="F47" s="147"/>
      <c r="G47" s="151"/>
      <c r="H47" s="150" t="s">
        <v>98</v>
      </c>
      <c r="I47" s="512"/>
      <c r="J47" s="513"/>
      <c r="K47" s="382"/>
    </row>
    <row r="48" spans="1:14" s="170" customFormat="1" x14ac:dyDescent="0.2">
      <c r="A48" s="278"/>
      <c r="B48" s="179"/>
      <c r="C48" s="149"/>
      <c r="D48" s="149"/>
      <c r="E48" s="151"/>
      <c r="F48" s="147"/>
      <c r="G48" s="151"/>
      <c r="H48" s="150" t="s">
        <v>98</v>
      </c>
      <c r="I48" s="512"/>
      <c r="J48" s="513"/>
      <c r="K48" s="382"/>
    </row>
    <row r="49" spans="1:11" s="170" customFormat="1" x14ac:dyDescent="0.2">
      <c r="A49" s="278"/>
      <c r="B49" s="179"/>
      <c r="C49" s="149"/>
      <c r="D49" s="149"/>
      <c r="E49" s="151"/>
      <c r="F49" s="147"/>
      <c r="G49" s="151"/>
      <c r="H49" s="150" t="s">
        <v>98</v>
      </c>
      <c r="I49" s="512"/>
      <c r="J49" s="513"/>
      <c r="K49" s="382"/>
    </row>
    <row r="50" spans="1:11" s="170" customForma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12"/>
      <c r="J50" s="513"/>
      <c r="K50" s="382"/>
    </row>
    <row r="51" spans="1:11" s="170" customFormat="1" x14ac:dyDescent="0.2">
      <c r="A51" s="278"/>
      <c r="B51" s="179"/>
      <c r="C51" s="149"/>
      <c r="D51" s="149"/>
      <c r="E51" s="151"/>
      <c r="F51" s="147"/>
      <c r="G51" s="151"/>
      <c r="H51" s="150" t="s">
        <v>98</v>
      </c>
      <c r="I51" s="512"/>
      <c r="J51" s="513"/>
      <c r="K51" s="382"/>
    </row>
    <row r="52" spans="1:11" s="170" customForma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12"/>
      <c r="J52" s="513"/>
      <c r="K52" s="382"/>
    </row>
    <row r="53" spans="1:11" s="170" customFormat="1" x14ac:dyDescent="0.2">
      <c r="A53" s="278"/>
      <c r="B53" s="179"/>
      <c r="C53" s="149"/>
      <c r="D53" s="149"/>
      <c r="E53" s="151"/>
      <c r="F53" s="147"/>
      <c r="G53" s="151"/>
      <c r="H53" s="150" t="s">
        <v>98</v>
      </c>
      <c r="I53" s="512"/>
      <c r="J53" s="513"/>
      <c r="K53" s="382"/>
    </row>
    <row r="54" spans="1:11" s="170" customFormat="1" x14ac:dyDescent="0.2">
      <c r="A54" s="278"/>
      <c r="B54" s="179"/>
      <c r="C54" s="149"/>
      <c r="D54" s="149"/>
      <c r="E54" s="151"/>
      <c r="F54" s="147"/>
      <c r="G54" s="151"/>
      <c r="H54" s="150" t="s">
        <v>98</v>
      </c>
      <c r="I54" s="512"/>
      <c r="J54" s="513"/>
      <c r="K54" s="382"/>
    </row>
    <row r="55" spans="1:11" s="170" customFormat="1" ht="13.5" thickBot="1" x14ac:dyDescent="0.25">
      <c r="A55" s="279"/>
      <c r="B55" s="270"/>
      <c r="C55" s="280"/>
      <c r="D55" s="281"/>
      <c r="E55" s="287"/>
      <c r="F55" s="271"/>
      <c r="G55" s="287"/>
      <c r="H55" s="150" t="s">
        <v>98</v>
      </c>
      <c r="I55" s="514"/>
      <c r="J55" s="515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autoFilter ref="I4:I55" xr:uid="{3B10A8EF-FBEE-438C-8547-CEB726C18B59}"/>
  <sortState xmlns:xlrd2="http://schemas.microsoft.com/office/spreadsheetml/2017/richdata2" ref="A33:I53">
    <sortCondition ref="A33:A53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60:D64 D69:D70 D67">
    <cfRule type="expression" dxfId="1550" priority="1814">
      <formula>$H60=0</formula>
    </cfRule>
  </conditionalFormatting>
  <conditionalFormatting sqref="D68">
    <cfRule type="expression" dxfId="1549" priority="1813">
      <formula>$H68=0</formula>
    </cfRule>
  </conditionalFormatting>
  <conditionalFormatting sqref="D72">
    <cfRule type="expression" dxfId="1548" priority="1812">
      <formula>$H72=0</formula>
    </cfRule>
  </conditionalFormatting>
  <conditionalFormatting sqref="D74">
    <cfRule type="expression" dxfId="1547" priority="1811">
      <formula>$H74=0</formula>
    </cfRule>
  </conditionalFormatting>
  <conditionalFormatting sqref="D81">
    <cfRule type="expression" dxfId="1546" priority="1810">
      <formula>$H81=0</formula>
    </cfRule>
  </conditionalFormatting>
  <conditionalFormatting sqref="D75">
    <cfRule type="expression" dxfId="1545" priority="1809">
      <formula>$H75=0</formula>
    </cfRule>
  </conditionalFormatting>
  <conditionalFormatting sqref="D71">
    <cfRule type="expression" dxfId="1544" priority="1808">
      <formula>$H71=0</formula>
    </cfRule>
  </conditionalFormatting>
  <conditionalFormatting sqref="D83">
    <cfRule type="expression" dxfId="1543" priority="1807">
      <formula>$H83=0</formula>
    </cfRule>
  </conditionalFormatting>
  <conditionalFormatting sqref="D84">
    <cfRule type="expression" dxfId="1542" priority="1806">
      <formula>$H84=0</formula>
    </cfRule>
  </conditionalFormatting>
  <conditionalFormatting sqref="D85">
    <cfRule type="expression" dxfId="1541" priority="1805">
      <formula>$H85=0</formula>
    </cfRule>
  </conditionalFormatting>
  <conditionalFormatting sqref="D86">
    <cfRule type="expression" dxfId="1540" priority="1804">
      <formula>$H86=0</formula>
    </cfRule>
  </conditionalFormatting>
  <conditionalFormatting sqref="D87">
    <cfRule type="expression" dxfId="1539" priority="1803">
      <formula>$H87=0</formula>
    </cfRule>
  </conditionalFormatting>
  <conditionalFormatting sqref="D88">
    <cfRule type="expression" dxfId="1538" priority="1802">
      <formula>$H88=0</formula>
    </cfRule>
  </conditionalFormatting>
  <conditionalFormatting sqref="D82">
    <cfRule type="expression" dxfId="1537" priority="1801">
      <formula>$H82=0</formula>
    </cfRule>
  </conditionalFormatting>
  <conditionalFormatting sqref="D66">
    <cfRule type="expression" dxfId="1536" priority="1800">
      <formula>$H66=0</formula>
    </cfRule>
  </conditionalFormatting>
  <conditionalFormatting sqref="D65">
    <cfRule type="expression" dxfId="1535" priority="1799">
      <formula>$H65=0</formula>
    </cfRule>
  </conditionalFormatting>
  <conditionalFormatting sqref="D69">
    <cfRule type="expression" dxfId="1534" priority="1798">
      <formula>$H69=0</formula>
    </cfRule>
  </conditionalFormatting>
  <conditionalFormatting sqref="D70">
    <cfRule type="expression" dxfId="1533" priority="1797">
      <formula>$H70=0</formula>
    </cfRule>
  </conditionalFormatting>
  <conditionalFormatting sqref="D71">
    <cfRule type="expression" dxfId="1532" priority="1796">
      <formula>$H71=0</formula>
    </cfRule>
  </conditionalFormatting>
  <conditionalFormatting sqref="D74">
    <cfRule type="expression" dxfId="1531" priority="1795">
      <formula>$H74=0</formula>
    </cfRule>
  </conditionalFormatting>
  <conditionalFormatting sqref="D72">
    <cfRule type="expression" dxfId="1530" priority="1794">
      <formula>$H72=0</formula>
    </cfRule>
  </conditionalFormatting>
  <conditionalFormatting sqref="D68">
    <cfRule type="expression" dxfId="1529" priority="1793">
      <formula>$H68=0</formula>
    </cfRule>
  </conditionalFormatting>
  <conditionalFormatting sqref="D76">
    <cfRule type="expression" dxfId="1528" priority="1792">
      <formula>$H76=0</formula>
    </cfRule>
  </conditionalFormatting>
  <conditionalFormatting sqref="D77">
    <cfRule type="expression" dxfId="1527" priority="1791">
      <formula>$H77=0</formula>
    </cfRule>
  </conditionalFormatting>
  <conditionalFormatting sqref="D78">
    <cfRule type="expression" dxfId="1526" priority="1790">
      <formula>$H78=0</formula>
    </cfRule>
  </conditionalFormatting>
  <conditionalFormatting sqref="D79">
    <cfRule type="expression" dxfId="1525" priority="1789">
      <formula>$H79=0</formula>
    </cfRule>
  </conditionalFormatting>
  <conditionalFormatting sqref="D80">
    <cfRule type="expression" dxfId="1524" priority="1788">
      <formula>$H80=0</formula>
    </cfRule>
  </conditionalFormatting>
  <conditionalFormatting sqref="A46 A48:A55">
    <cfRule type="expression" dxfId="1523" priority="1654">
      <formula>$H46="Complete"</formula>
    </cfRule>
  </conditionalFormatting>
  <conditionalFormatting sqref="A46 A48:A57">
    <cfRule type="expression" dxfId="1522" priority="1653">
      <formula>$H46="Complete"</formula>
    </cfRule>
  </conditionalFormatting>
  <conditionalFormatting sqref="C46 C48:C57">
    <cfRule type="expression" dxfId="1521" priority="1651">
      <formula>$H46="Complete"</formula>
    </cfRule>
  </conditionalFormatting>
  <conditionalFormatting sqref="D46 D48:D57">
    <cfRule type="expression" dxfId="1520" priority="1650">
      <formula>$H46="Complete"</formula>
    </cfRule>
  </conditionalFormatting>
  <conditionalFormatting sqref="I56:I57">
    <cfRule type="expression" dxfId="1519" priority="1647">
      <formula>$H56="Complete"</formula>
    </cfRule>
  </conditionalFormatting>
  <conditionalFormatting sqref="B56:B57">
    <cfRule type="expression" dxfId="1518" priority="1553">
      <formula>$H56="Complete"</formula>
    </cfRule>
  </conditionalFormatting>
  <conditionalFormatting sqref="C45">
    <cfRule type="expression" dxfId="1517" priority="924">
      <formula>$H45="Complete"</formula>
    </cfRule>
  </conditionalFormatting>
  <conditionalFormatting sqref="A45">
    <cfRule type="expression" dxfId="1516" priority="929">
      <formula>$H45="Complete"</formula>
    </cfRule>
  </conditionalFormatting>
  <conditionalFormatting sqref="A45">
    <cfRule type="expression" dxfId="1515" priority="928">
      <formula>$H45="Complete"</formula>
    </cfRule>
  </conditionalFormatting>
  <conditionalFormatting sqref="D45">
    <cfRule type="expression" dxfId="1514" priority="927">
      <formula>$H45="Complete"</formula>
    </cfRule>
  </conditionalFormatting>
  <conditionalFormatting sqref="C45">
    <cfRule type="expression" dxfId="1513" priority="925">
      <formula>$H45="Complete"</formula>
    </cfRule>
  </conditionalFormatting>
  <conditionalFormatting sqref="D47">
    <cfRule type="expression" dxfId="1512" priority="664">
      <formula>$H47="Complete"</formula>
    </cfRule>
  </conditionalFormatting>
  <conditionalFormatting sqref="D47">
    <cfRule type="expression" dxfId="1511" priority="663">
      <formula>$H47="Complete"</formula>
    </cfRule>
  </conditionalFormatting>
  <conditionalFormatting sqref="A47">
    <cfRule type="expression" dxfId="1510" priority="660">
      <formula>$H47="Complete"</formula>
    </cfRule>
  </conditionalFormatting>
  <conditionalFormatting sqref="C47">
    <cfRule type="expression" dxfId="1509" priority="659">
      <formula>$H47="Complete"</formula>
    </cfRule>
  </conditionalFormatting>
  <conditionalFormatting sqref="D47">
    <cfRule type="expression" dxfId="1508" priority="662">
      <formula>$H47="Complete"</formula>
    </cfRule>
  </conditionalFormatting>
  <conditionalFormatting sqref="A47">
    <cfRule type="expression" dxfId="1507" priority="661">
      <formula>$H47="Complete"</formula>
    </cfRule>
  </conditionalFormatting>
  <conditionalFormatting sqref="A43">
    <cfRule type="expression" dxfId="1506" priority="644">
      <formula>$H43="Complete"</formula>
    </cfRule>
  </conditionalFormatting>
  <conditionalFormatting sqref="A43">
    <cfRule type="expression" dxfId="1505" priority="643">
      <formula>$H43="Complete"</formula>
    </cfRule>
  </conditionalFormatting>
  <conditionalFormatting sqref="A43">
    <cfRule type="expression" dxfId="1504" priority="642">
      <formula>$H43="Complete"</formula>
    </cfRule>
  </conditionalFormatting>
  <conditionalFormatting sqref="A43">
    <cfRule type="expression" dxfId="1503" priority="641">
      <formula>$H43="Complete"</formula>
    </cfRule>
  </conditionalFormatting>
  <conditionalFormatting sqref="C43">
    <cfRule type="expression" dxfId="1502" priority="640">
      <formula>$H43="Complete"</formula>
    </cfRule>
  </conditionalFormatting>
  <conditionalFormatting sqref="D41:D43">
    <cfRule type="expression" dxfId="1501" priority="638">
      <formula>$H41="Complete"</formula>
    </cfRule>
  </conditionalFormatting>
  <conditionalFormatting sqref="A44">
    <cfRule type="expression" dxfId="1500" priority="636">
      <formula>$H44="Complete"</formula>
    </cfRule>
  </conditionalFormatting>
  <conditionalFormatting sqref="A44">
    <cfRule type="expression" dxfId="1499" priority="635">
      <formula>$H44="Complete"</formula>
    </cfRule>
  </conditionalFormatting>
  <conditionalFormatting sqref="A44">
    <cfRule type="expression" dxfId="1498" priority="634">
      <formula>$H44="Complete"</formula>
    </cfRule>
  </conditionalFormatting>
  <conditionalFormatting sqref="A44">
    <cfRule type="expression" dxfId="1497" priority="633">
      <formula>$H44="Complete"</formula>
    </cfRule>
  </conditionalFormatting>
  <conditionalFormatting sqref="C44">
    <cfRule type="expression" dxfId="1496" priority="632">
      <formula>$H44="Complete"</formula>
    </cfRule>
  </conditionalFormatting>
  <conditionalFormatting sqref="D44">
    <cfRule type="expression" dxfId="1495" priority="630">
      <formula>$H44="Complete"</formula>
    </cfRule>
  </conditionalFormatting>
  <conditionalFormatting sqref="A41">
    <cfRule type="expression" dxfId="1494" priority="560">
      <formula>$H41="Complete"</formula>
    </cfRule>
  </conditionalFormatting>
  <conditionalFormatting sqref="A41">
    <cfRule type="expression" dxfId="1493" priority="559">
      <formula>$H41="Complete"</formula>
    </cfRule>
  </conditionalFormatting>
  <conditionalFormatting sqref="C41">
    <cfRule type="expression" dxfId="1492" priority="556">
      <formula>$H41="Complete"</formula>
    </cfRule>
  </conditionalFormatting>
  <conditionalFormatting sqref="A42">
    <cfRule type="expression" dxfId="1491" priority="555">
      <formula>$H42="Complete"</formula>
    </cfRule>
  </conditionalFormatting>
  <conditionalFormatting sqref="A42">
    <cfRule type="expression" dxfId="1490" priority="554">
      <formula>$H42="Complete"</formula>
    </cfRule>
  </conditionalFormatting>
  <conditionalFormatting sqref="C42">
    <cfRule type="expression" dxfId="1489" priority="553">
      <formula>$H42="Complete"</formula>
    </cfRule>
  </conditionalFormatting>
  <conditionalFormatting sqref="H56:H57">
    <cfRule type="expression" dxfId="1488" priority="363">
      <formula>$H56="Complete"</formula>
    </cfRule>
  </conditionalFormatting>
  <conditionalFormatting sqref="I46:I49 I41">
    <cfRule type="expression" dxfId="1487" priority="334">
      <formula>$H41="Complete"</formula>
    </cfRule>
  </conditionalFormatting>
  <conditionalFormatting sqref="I50:I55">
    <cfRule type="expression" dxfId="1486" priority="332">
      <formula>$H50="Complete"</formula>
    </cfRule>
  </conditionalFormatting>
  <conditionalFormatting sqref="I42:I44">
    <cfRule type="expression" dxfId="1485" priority="331">
      <formula>$H42="Complete"</formula>
    </cfRule>
  </conditionalFormatting>
  <conditionalFormatting sqref="I45">
    <cfRule type="expression" dxfId="1484" priority="330">
      <formula>$H45="Complete"</formula>
    </cfRule>
  </conditionalFormatting>
  <conditionalFormatting sqref="B41:B55">
    <cfRule type="expression" dxfId="1483" priority="328">
      <formula>$H41="Complete"</formula>
    </cfRule>
  </conditionalFormatting>
  <conditionalFormatting sqref="I40">
    <cfRule type="expression" dxfId="1482" priority="251">
      <formula>$H40="Complete"</formula>
    </cfRule>
  </conditionalFormatting>
  <conditionalFormatting sqref="A40 D40">
    <cfRule type="expression" dxfId="1481" priority="152">
      <formula>$H40="Complete"</formula>
    </cfRule>
  </conditionalFormatting>
  <conditionalFormatting sqref="C40">
    <cfRule type="expression" dxfId="1480" priority="151">
      <formula>$H40="Complete"</formula>
    </cfRule>
  </conditionalFormatting>
  <conditionalFormatting sqref="B40">
    <cfRule type="expression" dxfId="1479" priority="150">
      <formula>$H40="Complete"</formula>
    </cfRule>
  </conditionalFormatting>
  <conditionalFormatting sqref="I37">
    <cfRule type="expression" dxfId="1478" priority="102">
      <formula>$H37="Complete"</formula>
    </cfRule>
  </conditionalFormatting>
  <conditionalFormatting sqref="D37">
    <cfRule type="expression" dxfId="1477" priority="101">
      <formula>$H37="Complete"</formula>
    </cfRule>
  </conditionalFormatting>
  <conditionalFormatting sqref="A37">
    <cfRule type="expression" dxfId="1476" priority="99">
      <formula>$H37="Complete"</formula>
    </cfRule>
  </conditionalFormatting>
  <conditionalFormatting sqref="B37">
    <cfRule type="expression" dxfId="1475" priority="98">
      <formula>$H37="Complete"</formula>
    </cfRule>
  </conditionalFormatting>
  <conditionalFormatting sqref="I38">
    <cfRule type="expression" dxfId="1474" priority="96">
      <formula>$H38="Complete"</formula>
    </cfRule>
  </conditionalFormatting>
  <conditionalFormatting sqref="D38">
    <cfRule type="expression" dxfId="1473" priority="95">
      <formula>$H38="Complete"</formula>
    </cfRule>
  </conditionalFormatting>
  <conditionalFormatting sqref="A38">
    <cfRule type="expression" dxfId="1472" priority="93">
      <formula>$H38="Complete"</formula>
    </cfRule>
  </conditionalFormatting>
  <conditionalFormatting sqref="B38">
    <cfRule type="expression" dxfId="1471" priority="92">
      <formula>$H38="Complete"</formula>
    </cfRule>
  </conditionalFormatting>
  <conditionalFormatting sqref="A39">
    <cfRule type="expression" dxfId="1470" priority="90">
      <formula>$H39="Complete"</formula>
    </cfRule>
  </conditionalFormatting>
  <conditionalFormatting sqref="D39">
    <cfRule type="expression" dxfId="1469" priority="89">
      <formula>$H39="Complete"</formula>
    </cfRule>
  </conditionalFormatting>
  <conditionalFormatting sqref="I39">
    <cfRule type="expression" dxfId="1468" priority="88">
      <formula>$H39="Complete"</formula>
    </cfRule>
  </conditionalFormatting>
  <conditionalFormatting sqref="B39">
    <cfRule type="expression" dxfId="1467" priority="87">
      <formula>$H39="Complete"</formula>
    </cfRule>
  </conditionalFormatting>
  <conditionalFormatting sqref="C39">
    <cfRule type="expression" dxfId="1466" priority="86">
      <formula>$H39="Complete"</formula>
    </cfRule>
  </conditionalFormatting>
  <conditionalFormatting sqref="C39">
    <cfRule type="expression" dxfId="1465" priority="85">
      <formula>$H39="Complete"</formula>
    </cfRule>
  </conditionalFormatting>
  <conditionalFormatting sqref="C37">
    <cfRule type="expression" dxfId="1464" priority="39">
      <formula>$H37="Complete"</formula>
    </cfRule>
  </conditionalFormatting>
  <conditionalFormatting sqref="H34:H55">
    <cfRule type="expression" dxfId="1463" priority="37">
      <formula>$H34="Complete"</formula>
    </cfRule>
  </conditionalFormatting>
  <conditionalFormatting sqref="A35:D35 I35">
    <cfRule type="expression" dxfId="1462" priority="28">
      <formula>$H35="Complete"</formula>
    </cfRule>
  </conditionalFormatting>
  <conditionalFormatting sqref="A36:B36">
    <cfRule type="expression" dxfId="1461" priority="26">
      <formula>$H36="Complete"</formula>
    </cfRule>
  </conditionalFormatting>
  <conditionalFormatting sqref="I36">
    <cfRule type="expression" dxfId="1460" priority="25">
      <formula>$H36="Complete"</formula>
    </cfRule>
  </conditionalFormatting>
  <conditionalFormatting sqref="D36">
    <cfRule type="expression" dxfId="1459" priority="24">
      <formula>$H36="Complete"</formula>
    </cfRule>
  </conditionalFormatting>
  <conditionalFormatting sqref="C36">
    <cfRule type="expression" dxfId="1458" priority="23">
      <formula>$H36="Complete"</formula>
    </cfRule>
  </conditionalFormatting>
  <conditionalFormatting sqref="C38">
    <cfRule type="expression" dxfId="1457" priority="22">
      <formula>$H38="Complete"</formula>
    </cfRule>
  </conditionalFormatting>
  <conditionalFormatting sqref="I6:I31">
    <cfRule type="cellIs" dxfId="1456" priority="13" operator="equal">
      <formula>"Needs Trained"</formula>
    </cfRule>
  </conditionalFormatting>
  <conditionalFormatting sqref="I6:I31">
    <cfRule type="cellIs" dxfId="1455" priority="12" operator="equal">
      <formula>"Signed Off"</formula>
    </cfRule>
  </conditionalFormatting>
  <conditionalFormatting sqref="I5">
    <cfRule type="cellIs" dxfId="1454" priority="11" operator="equal">
      <formula>"Needs Trained"</formula>
    </cfRule>
  </conditionalFormatting>
  <conditionalFormatting sqref="I5">
    <cfRule type="cellIs" dxfId="1453" priority="10" operator="equal">
      <formula>"Signed Off"</formula>
    </cfRule>
  </conditionalFormatting>
  <conditionalFormatting sqref="A33">
    <cfRule type="expression" dxfId="1452" priority="9">
      <formula>$H33="Complete"</formula>
    </cfRule>
  </conditionalFormatting>
  <conditionalFormatting sqref="H33">
    <cfRule type="expression" dxfId="1451" priority="8">
      <formula>$H33="Complete"</formula>
    </cfRule>
  </conditionalFormatting>
  <conditionalFormatting sqref="B33:D33 I33">
    <cfRule type="expression" dxfId="1450" priority="7">
      <formula>$H33="Complete"</formula>
    </cfRule>
  </conditionalFormatting>
  <conditionalFormatting sqref="A34">
    <cfRule type="expression" dxfId="1449" priority="6">
      <formula>$H34="Complete"</formula>
    </cfRule>
  </conditionalFormatting>
  <conditionalFormatting sqref="D34">
    <cfRule type="expression" dxfId="1448" priority="5">
      <formula>$H34="Complete"</formula>
    </cfRule>
  </conditionalFormatting>
  <conditionalFormatting sqref="B34">
    <cfRule type="expression" dxfId="1447" priority="4">
      <formula>$H34="Complete"</formula>
    </cfRule>
  </conditionalFormatting>
  <conditionalFormatting sqref="C34">
    <cfRule type="expression" dxfId="1446" priority="3">
      <formula>$H34="Complete"</formula>
    </cfRule>
  </conditionalFormatting>
  <conditionalFormatting sqref="C34">
    <cfRule type="expression" dxfId="1445" priority="2">
      <formula>$H34="Complete"</formula>
    </cfRule>
  </conditionalFormatting>
  <conditionalFormatting sqref="I34">
    <cfRule type="expression" dxfId="1444" priority="1">
      <formula>$H34="Complete"</formula>
    </cfRule>
  </conditionalFormatting>
  <dataValidations count="1">
    <dataValidation type="list" allowBlank="1" showInputMessage="1" showErrorMessage="1" sqref="E14:F31 E5:F12 F41:G55 E33 E35:E55" xr:uid="{514CB898-AAB3-4908-B84F-727C1942D561}">
      <formula1>Drivers2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9525</xdr:colOff>
                    <xdr:row>4</xdr:row>
                    <xdr:rowOff>152400</xdr:rowOff>
                  </from>
                  <to>
                    <xdr:col>12</xdr:col>
                    <xdr:colOff>542925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242C60F-F7D4-4681-AA8B-A139DD46B89F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A9EBE255-5AC8-4585-9D45-11C51A4EEDC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51E15C9E-FFE7-4E5D-8C19-39BCEE7CCE6A}">
          <x14:formula1>
            <xm:f>ProjectList!$B$2:$B$605</xm:f>
          </x14:formula1>
          <xm:sqref>B33:B55</xm:sqref>
        </x14:dataValidation>
        <x14:dataValidation type="list" allowBlank="1" showInputMessage="1" showErrorMessage="1" xr:uid="{B59FFE11-6968-45C8-B406-2C03F585E433}">
          <x14:formula1>
            <xm:f>ProjectList!$B$611:$B$633</xm:f>
          </x14:formula1>
          <xm:sqref>H2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>
    <pageSetUpPr fitToPage="1"/>
  </sheetPr>
  <dimension ref="A1:X88"/>
  <sheetViews>
    <sheetView topLeftCell="A16"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7109375" customWidth="1"/>
    <col min="10" max="10" width="6.28515625" customWidth="1"/>
    <col min="11" max="11" width="15.28515625" bestFit="1" customWidth="1"/>
    <col min="16" max="16" width="9.28515625" customWidth="1"/>
    <col min="17" max="17" width="14.28515625" hidden="1" customWidth="1"/>
    <col min="18" max="24" width="9.140625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3'!$B$2+4</f>
        <v>44274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672</v>
      </c>
      <c r="I2" s="175" t="str">
        <f>_xlfn.XLOOKUP(H2,Table2[Coordinator],Table2[Email],,0)</f>
        <v>Andrew.Karsten@navistar.com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6"/>
      <c r="J3" s="507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85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 t="s">
        <v>1323</v>
      </c>
      <c r="B5" s="179" t="s">
        <v>1253</v>
      </c>
      <c r="C5" s="147">
        <v>208386</v>
      </c>
      <c r="D5" s="147"/>
      <c r="E5" s="363" t="s">
        <v>145</v>
      </c>
      <c r="F5" s="147"/>
      <c r="G5" s="147"/>
      <c r="H5" s="408" t="s">
        <v>186</v>
      </c>
      <c r="I5" s="411" t="str">
        <f>IF(E5="","",_xlfn.XLOOKUP(S5,Table1[IDTrain],Table1[Approved],"Needs Trained",0,1))</f>
        <v>Signed off</v>
      </c>
      <c r="J5" s="391" t="s">
        <v>1348</v>
      </c>
      <c r="K5" s="404" t="str">
        <f>IF('Monday 3'!K5="","",'Monday 3'!K5)</f>
        <v>John Boone</v>
      </c>
      <c r="L5" s="177"/>
      <c r="M5" s="177"/>
      <c r="N5" s="177"/>
      <c r="R5" s="424"/>
      <c r="S5" s="418" t="str">
        <f>IF(E5="","",_xlfn.CONCAT(B5,E5))</f>
        <v>E39 RH, White, Field Test (MN296210)Boone</v>
      </c>
      <c r="T5" s="418" t="str">
        <f>IF(S5="","",I2)</f>
        <v>Andrew.Karsten@navistar.com</v>
      </c>
      <c r="U5" s="419">
        <f>B2</f>
        <v>44274</v>
      </c>
      <c r="V5" s="418" t="str">
        <f>IF(E5="","",B5)</f>
        <v>E39 RH, White, Field Test (MN296210)</v>
      </c>
      <c r="W5" s="425" t="str">
        <f>IF(E5="","",E5)</f>
        <v>Boone</v>
      </c>
    </row>
    <row r="6" spans="1:23" s="170" customFormat="1" ht="12.75" customHeight="1" x14ac:dyDescent="0.2">
      <c r="A6" s="268" t="s">
        <v>1260</v>
      </c>
      <c r="B6" s="179" t="s">
        <v>1242</v>
      </c>
      <c r="C6" s="147">
        <v>208433</v>
      </c>
      <c r="D6" s="147"/>
      <c r="E6" s="363" t="s">
        <v>1217</v>
      </c>
      <c r="F6" s="147"/>
      <c r="G6" s="147"/>
      <c r="H6" s="408" t="s">
        <v>186</v>
      </c>
      <c r="I6" s="385" t="str">
        <f>IF(E6="","",_xlfn.XLOOKUP(S6,Table1[IDTrain],Table1[Approved],"Needs Trained",0,1))</f>
        <v>Signed off</v>
      </c>
      <c r="J6" s="391" t="s">
        <v>1348</v>
      </c>
      <c r="K6" s="404" t="str">
        <f>IF('Monday 3'!K6="","",'Monday 3'!K6)</f>
        <v>James Casteel</v>
      </c>
      <c r="L6" s="177"/>
      <c r="M6" s="177"/>
      <c r="N6" s="177"/>
      <c r="R6" s="424"/>
      <c r="S6" s="418" t="str">
        <f t="shared" ref="S6:S31" si="0">IF(E6="","",_xlfn.CONCAT(B6,E6))</f>
        <v>E39 LT, White, Field Test (ML310525)Smith</v>
      </c>
      <c r="T6" s="418" t="str">
        <f>IF(S6="","",I2)</f>
        <v>Andrew.Karsten@navistar.com</v>
      </c>
      <c r="U6" s="419">
        <f>U5</f>
        <v>44274</v>
      </c>
      <c r="V6" s="418" t="str">
        <f t="shared" ref="V6:V31" si="1">IF(E6="","",B6)</f>
        <v>E39 LT, White, Field Test (ML310525)</v>
      </c>
      <c r="W6" s="425" t="str">
        <f t="shared" ref="W6:W31" si="2">IF(E6="","",E6)</f>
        <v>Smith</v>
      </c>
    </row>
    <row r="7" spans="1:23" s="170" customFormat="1" ht="12.75" customHeight="1" x14ac:dyDescent="0.2">
      <c r="A7" s="268" t="s">
        <v>1449</v>
      </c>
      <c r="B7" s="179" t="s">
        <v>979</v>
      </c>
      <c r="C7" s="147"/>
      <c r="D7" s="147"/>
      <c r="E7" s="363" t="s">
        <v>225</v>
      </c>
      <c r="F7" s="147"/>
      <c r="G7" s="147"/>
      <c r="H7" s="408" t="s">
        <v>185</v>
      </c>
      <c r="I7" s="385" t="str">
        <f>IF(E7="","",_xlfn.XLOOKUP(S7,Table1[IDTrain],Table1[Approved],"Needs Trained",0,1))</f>
        <v>Signed off</v>
      </c>
      <c r="J7" s="391" t="s">
        <v>1348</v>
      </c>
      <c r="K7" s="404" t="str">
        <f>IF('Monday 3'!K7="","",'Monday 3'!K7)</f>
        <v>Jonathon Westervelt</v>
      </c>
      <c r="L7" s="177"/>
      <c r="M7" s="177"/>
      <c r="N7" s="177"/>
      <c r="R7" s="424"/>
      <c r="S7" s="418" t="str">
        <f t="shared" si="0"/>
        <v>E39 HV, White, Field Test (MN408566)Did Not Run</v>
      </c>
      <c r="T7" s="418" t="str">
        <f>IF(S7="","",I2)</f>
        <v>Andrew.Karsten@navistar.com</v>
      </c>
      <c r="U7" s="419">
        <f t="shared" ref="U7:U31" si="3">U6</f>
        <v>44274</v>
      </c>
      <c r="V7" s="418" t="str">
        <f t="shared" si="1"/>
        <v>E39 HV, White, Field Test (MN408566)</v>
      </c>
      <c r="W7" s="425" t="str">
        <f t="shared" si="2"/>
        <v>Did Not Run</v>
      </c>
    </row>
    <row r="8" spans="1:23" s="170" customFormat="1" ht="12.75" customHeight="1" x14ac:dyDescent="0.2">
      <c r="A8" s="268" t="s">
        <v>1259</v>
      </c>
      <c r="B8" s="179" t="s">
        <v>1082</v>
      </c>
      <c r="C8" s="147">
        <v>208405</v>
      </c>
      <c r="D8" s="147"/>
      <c r="E8" s="363" t="s">
        <v>1062</v>
      </c>
      <c r="F8" s="147"/>
      <c r="G8" s="147"/>
      <c r="H8" s="408" t="s">
        <v>186</v>
      </c>
      <c r="I8" s="385" t="str">
        <f>IF(E8="","",_xlfn.XLOOKUP(S8,Table1[IDTrain],Table1[Approved],"Needs Trained",0,1))</f>
        <v>Signed off</v>
      </c>
      <c r="J8" s="391" t="s">
        <v>1348</v>
      </c>
      <c r="K8" s="404" t="str">
        <f>IF('Monday 3'!K8="","",'Monday 3'!K8)</f>
        <v>Kevin Klug</v>
      </c>
      <c r="L8" s="177"/>
      <c r="M8" s="177"/>
      <c r="N8" s="177"/>
      <c r="R8" s="424"/>
      <c r="S8" s="418" t="str">
        <f t="shared" si="0"/>
        <v>E39 HV, White, Field Test (ML306105)Casteel</v>
      </c>
      <c r="T8" s="418" t="str">
        <f>IF(S8="","",I2)</f>
        <v>Andrew.Karsten@navistar.com</v>
      </c>
      <c r="U8" s="419">
        <f t="shared" si="3"/>
        <v>44274</v>
      </c>
      <c r="V8" s="418" t="str">
        <f t="shared" si="1"/>
        <v>E39 HV, White, Field Test (ML306105)</v>
      </c>
      <c r="W8" s="425" t="str">
        <f t="shared" si="2"/>
        <v>Casteel</v>
      </c>
    </row>
    <row r="9" spans="1:23" s="170" customFormat="1" ht="12.75" customHeight="1" x14ac:dyDescent="0.2">
      <c r="A9" s="268" t="s">
        <v>1383</v>
      </c>
      <c r="B9" s="179" t="s">
        <v>1237</v>
      </c>
      <c r="C9" s="147">
        <v>208031</v>
      </c>
      <c r="D9" s="147"/>
      <c r="E9" s="363" t="s">
        <v>1197</v>
      </c>
      <c r="F9" s="147"/>
      <c r="G9" s="147"/>
      <c r="H9" s="408" t="s">
        <v>186</v>
      </c>
      <c r="I9" s="385" t="str">
        <f>IF(E9="","",_xlfn.XLOOKUP(S9,Table1[IDTrain],Table1[Approved],"Needs Trained",0,1))</f>
        <v>Signed off</v>
      </c>
      <c r="J9" s="391" t="s">
        <v>1348</v>
      </c>
      <c r="K9" s="404" t="str">
        <f>IF('Monday 3'!K9="","",'Monday 3'!K9)</f>
        <v>Jeff Smith</v>
      </c>
      <c r="L9" s="177"/>
      <c r="M9" s="177"/>
      <c r="N9" s="177"/>
      <c r="R9" s="424"/>
      <c r="S9" s="418" t="str">
        <f t="shared" si="0"/>
        <v>E36 MV, Green, ML652577, Field TestKlug</v>
      </c>
      <c r="T9" s="418" t="str">
        <f>IF(S9="","",I2)</f>
        <v>Andrew.Karsten@navistar.com</v>
      </c>
      <c r="U9" s="419">
        <f t="shared" si="3"/>
        <v>44274</v>
      </c>
      <c r="V9" s="418" t="str">
        <f t="shared" si="1"/>
        <v>E36 MV, Green, ML652577, Field Test</v>
      </c>
      <c r="W9" s="425" t="str">
        <f t="shared" si="2"/>
        <v>Klug</v>
      </c>
    </row>
    <row r="10" spans="1:23" s="170" customFormat="1" ht="12.75" customHeight="1" x14ac:dyDescent="0.2">
      <c r="A10" s="268" t="s">
        <v>1382</v>
      </c>
      <c r="B10" s="179" t="s">
        <v>1132</v>
      </c>
      <c r="C10" s="147">
        <v>208019</v>
      </c>
      <c r="D10" s="147"/>
      <c r="E10" s="363" t="s">
        <v>929</v>
      </c>
      <c r="F10" s="147"/>
      <c r="G10" s="147"/>
      <c r="H10" s="408" t="s">
        <v>186</v>
      </c>
      <c r="I10" s="385" t="str">
        <f>IF(E10="","",_xlfn.XLOOKUP(S10,Table1[IDTrain],Table1[Approved],"Needs Trained",0,1))</f>
        <v>Signed off</v>
      </c>
      <c r="J10" s="391" t="s">
        <v>444</v>
      </c>
      <c r="K10" s="404" t="str">
        <f>IF('Monday 3'!K10="","",'Monday 3'!K10)</f>
        <v>Burkhardt</v>
      </c>
      <c r="L10" s="177"/>
      <c r="M10" s="177"/>
      <c r="N10" s="177"/>
      <c r="R10" s="424"/>
      <c r="S10" s="418" t="str">
        <f t="shared" si="0"/>
        <v>E36 MV, Green/White, ML652524, Field TestWestervelt</v>
      </c>
      <c r="T10" s="418" t="str">
        <f>IF(S10="","",I2)</f>
        <v>Andrew.Karsten@navistar.com</v>
      </c>
      <c r="U10" s="419">
        <f t="shared" si="3"/>
        <v>44274</v>
      </c>
      <c r="V10" s="418" t="str">
        <f t="shared" si="1"/>
        <v>E36 MV, Green/White, ML652524, Field Test</v>
      </c>
      <c r="W10" s="425" t="str">
        <f t="shared" si="2"/>
        <v>Westervelt</v>
      </c>
    </row>
    <row r="11" spans="1:23" s="170" customFormat="1" ht="12.75" customHeight="1" x14ac:dyDescent="0.2">
      <c r="A11" s="268" t="s">
        <v>1261</v>
      </c>
      <c r="B11" s="179" t="s">
        <v>1126</v>
      </c>
      <c r="C11" s="147">
        <v>207466</v>
      </c>
      <c r="D11" s="147"/>
      <c r="E11" s="363" t="s">
        <v>672</v>
      </c>
      <c r="F11" s="147"/>
      <c r="G11" s="147"/>
      <c r="H11" s="408" t="s">
        <v>186</v>
      </c>
      <c r="I11" s="385" t="str">
        <f>IF(E11="","",_xlfn.XLOOKUP(S11,Table1[IDTrain],Table1[Approved],"Needs Trained",0,1))</f>
        <v>Signed off</v>
      </c>
      <c r="J11" s="391"/>
      <c r="K11" s="404" t="str">
        <f>IF('Monday 3'!K11="","",'Monday 3'!K11)</f>
        <v/>
      </c>
      <c r="L11" s="177"/>
      <c r="M11" s="177"/>
      <c r="N11" s="177"/>
      <c r="R11" s="424"/>
      <c r="S11" s="418" t="str">
        <f t="shared" si="0"/>
        <v>E36 MV, Green, ML652257, Field TestKarsten</v>
      </c>
      <c r="T11" s="418" t="str">
        <f>IF(S11="","",I2)</f>
        <v>Andrew.Karsten@navistar.com</v>
      </c>
      <c r="U11" s="419">
        <f t="shared" si="3"/>
        <v>44274</v>
      </c>
      <c r="V11" s="418" t="str">
        <f t="shared" si="1"/>
        <v>E36 MV, Green, ML652257, Field Test</v>
      </c>
      <c r="W11" s="425" t="str">
        <f t="shared" si="2"/>
        <v>Karsten</v>
      </c>
    </row>
    <row r="12" spans="1:23" s="170" customFormat="1" ht="12.75" customHeight="1" thickBot="1" x14ac:dyDescent="0.25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385" t="str">
        <f>IF(E12="","",_xlfn.XLOOKUP(S12,Table1[IDTrain],Table1[Approved],"Needs Trained",0,1))</f>
        <v/>
      </c>
      <c r="J12" s="391"/>
      <c r="K12" s="404" t="str">
        <f>IF('Monday 3'!K12="","",'Monday 3'!K12)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44274</v>
      </c>
      <c r="V12" s="418" t="str">
        <f t="shared" si="1"/>
        <v/>
      </c>
      <c r="W12" s="425" t="str">
        <f t="shared" si="2"/>
        <v/>
      </c>
    </row>
    <row r="13" spans="1:23" s="170" customFormat="1" ht="38.25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385"/>
      <c r="J13" s="392"/>
      <c r="K13" s="404" t="str">
        <f>IF('Monday 3'!K13="","",'Monday 3'!K13)</f>
        <v/>
      </c>
      <c r="L13" s="177"/>
      <c r="M13" s="177"/>
      <c r="N13" s="177"/>
      <c r="R13" s="424"/>
      <c r="S13" s="418"/>
      <c r="T13" s="418"/>
      <c r="U13" s="419">
        <f t="shared" si="3"/>
        <v>44274</v>
      </c>
      <c r="V13" s="418"/>
      <c r="W13" s="425"/>
    </row>
    <row r="14" spans="1:23" s="182" customFormat="1" ht="12.75" customHeight="1" x14ac:dyDescent="0.2">
      <c r="A14" s="274">
        <v>1</v>
      </c>
      <c r="B14" s="183" t="s">
        <v>1283</v>
      </c>
      <c r="C14" s="8" t="str">
        <f>IF(B14="","",IF(VLOOKUP($B14,ProjectList!$B$2:$D$593,2)="","",VLOOKUP($B14,ProjectList!$B$2:$D$593,2)))</f>
        <v>Prototype hitch</v>
      </c>
      <c r="D14" s="28" t="str">
        <f>IF(B14="","",IF(VLOOKUP($B14,ProjectList!$B$2:$D$593,3)="","",VLOOKUP($B14,ProjectList!$B$2:$D$593,3)))</f>
        <v>1 hour of repairs needed before running</v>
      </c>
      <c r="E14" s="363" t="s">
        <v>1288</v>
      </c>
      <c r="F14" s="147"/>
      <c r="G14" s="147"/>
      <c r="H14" s="408" t="s">
        <v>186</v>
      </c>
      <c r="I14" s="385" t="str">
        <f>IF(E14="","",_xlfn.XLOOKUP(S14,Table1[IDTrain],Table1[Approved],"Needs Trained",0,1))</f>
        <v>Signed off</v>
      </c>
      <c r="J14" s="391"/>
      <c r="K14" s="404" t="str">
        <f>IF('Monday 3'!K14="","",'Monday 3'!K14)</f>
        <v/>
      </c>
      <c r="L14" s="181"/>
      <c r="M14" s="181"/>
      <c r="N14" s="181"/>
      <c r="R14" s="424"/>
      <c r="S14" s="418" t="str">
        <f t="shared" si="0"/>
        <v>Lippert Heartland RL 250 TrailerMcKinney</v>
      </c>
      <c r="T14" s="418" t="str">
        <f>IF(S14="","",I2)</f>
        <v>Andrew.Karsten@navistar.com</v>
      </c>
      <c r="U14" s="419">
        <f t="shared" si="3"/>
        <v>44274</v>
      </c>
      <c r="V14" s="418" t="str">
        <f t="shared" si="1"/>
        <v>Lippert Heartland RL 250 Trailer</v>
      </c>
      <c r="W14" s="425" t="str">
        <f t="shared" si="2"/>
        <v>McKinney</v>
      </c>
    </row>
    <row r="15" spans="1:23" s="170" customFormat="1" ht="12.75" customHeight="1" x14ac:dyDescent="0.2">
      <c r="A15" s="274"/>
      <c r="B15" s="183" t="s">
        <v>298</v>
      </c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385" t="str">
        <f>IF(E15="","",_xlfn.XLOOKUP(S15,Table1[IDTrain],Table1[Approved],"Needs Trained",0,1))</f>
        <v/>
      </c>
      <c r="J15" s="391"/>
      <c r="K15" s="404" t="str">
        <f>IF('Monday 3'!K15="","",'Monday 3'!K15)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44274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274"/>
      <c r="B16" s="183" t="s">
        <v>298</v>
      </c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5" t="str">
        <f>IF(E16="","",_xlfn.XLOOKUP(S16,Table1[IDTrain],Table1[Approved],"Needs Trained",0,1))</f>
        <v/>
      </c>
      <c r="J16" s="391"/>
      <c r="K16" s="404" t="str">
        <f>IF('Monday 3'!K16="","",'Monday 3'!K16)</f>
        <v/>
      </c>
      <c r="L16" s="177"/>
      <c r="M16" s="177"/>
      <c r="N16" s="177"/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44274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274"/>
      <c r="B17" s="183" t="s">
        <v>298</v>
      </c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5" t="str">
        <f>IF(E17="","",_xlfn.XLOOKUP(S17,Table1[IDTrain],Table1[Approved],"Needs Trained",0,1))</f>
        <v/>
      </c>
      <c r="J17" s="391"/>
      <c r="K17" s="404" t="str">
        <f>IF('Monday 3'!K17="","",'Monday 3'!K17)</f>
        <v/>
      </c>
      <c r="L17" s="177"/>
      <c r="M17" s="177"/>
      <c r="N17" s="177" t="s">
        <v>71</v>
      </c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44274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274"/>
      <c r="B18" s="183" t="s">
        <v>298</v>
      </c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5" t="str">
        <f>IF(E18="","",_xlfn.XLOOKUP(S18,Table1[IDTrain],Table1[Approved],"Needs Trained",0,1))</f>
        <v/>
      </c>
      <c r="J18" s="391"/>
      <c r="K18" s="404" t="str">
        <f>IF('Monday 3'!K18="","",'Monday 3'!K18)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44274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 t="s">
        <v>298</v>
      </c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299"/>
      <c r="H19" s="180"/>
      <c r="I19" s="385" t="str">
        <f>IF(E19="","",_xlfn.XLOOKUP(S19,Table1[IDTrain],Table1[Approved],"Needs Trained",0,1))</f>
        <v/>
      </c>
      <c r="J19" s="391"/>
      <c r="K19" s="404" t="str">
        <f>IF('Monday 3'!K19="","",'Monday 3'!K19)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44274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 t="s">
        <v>298</v>
      </c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5" t="str">
        <f>IF(E20="","",_xlfn.XLOOKUP(S20,Table1[IDTrain],Table1[Approved],"Needs Trained",0,1))</f>
        <v/>
      </c>
      <c r="J20" s="391"/>
      <c r="K20" s="404" t="str">
        <f>IF('Monday 3'!K20="","",'Monday 3'!K20)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44274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 t="s">
        <v>298</v>
      </c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5" t="str">
        <f>IF(E21="","",_xlfn.XLOOKUP(S21,Table1[IDTrain],Table1[Approved],"Needs Trained",0,1))</f>
        <v/>
      </c>
      <c r="J21" s="391"/>
      <c r="K21" s="404" t="str">
        <f>IF('Monday 3'!K21="","",'Monday 3'!K21)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44274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 t="s">
        <v>298</v>
      </c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5" t="str">
        <f>IF(E22="","",_xlfn.XLOOKUP(S22,Table1[IDTrain],Table1[Approved],"Needs Trained",0,1))</f>
        <v/>
      </c>
      <c r="J22" s="391"/>
      <c r="K22" s="404" t="str">
        <f>IF('Monday 3'!K22="","",'Monday 3'!K22)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44274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 t="s">
        <v>298</v>
      </c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5" t="str">
        <f>IF(E23="","",_xlfn.XLOOKUP(S23,Table1[IDTrain],Table1[Approved],"Needs Trained",0,1))</f>
        <v/>
      </c>
      <c r="J23" s="391"/>
      <c r="K23" s="404" t="str">
        <f>IF('Monday 3'!K23="","",'Monday 3'!K23)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44274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 t="s">
        <v>298</v>
      </c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5" t="str">
        <f>IF(E24="","",_xlfn.XLOOKUP(S24,Table1[IDTrain],Table1[Approved],"Needs Trained",0,1))</f>
        <v/>
      </c>
      <c r="J24" s="391"/>
      <c r="K24" s="404" t="str">
        <f>IF('Monday 3'!K24="","",'Monday 3'!K24)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44274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 t="s">
        <v>298</v>
      </c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5" t="str">
        <f>IF(E25="","",_xlfn.XLOOKUP(S25,Table1[IDTrain],Table1[Approved],"Needs Trained",0,1))</f>
        <v/>
      </c>
      <c r="J25" s="391"/>
      <c r="K25" s="404" t="str">
        <f>IF('Monday 3'!K25="","",'Monday 3'!K25)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44274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 t="s">
        <v>298</v>
      </c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5" t="str">
        <f>IF(E26="","",_xlfn.XLOOKUP(S26,Table1[IDTrain],Table1[Approved],"Needs Trained",0,1))</f>
        <v/>
      </c>
      <c r="J26" s="391"/>
      <c r="K26" s="404" t="str">
        <f>IF('Monday 3'!K26="","",'Monday 3'!K26)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44274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 t="s">
        <v>298</v>
      </c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5" t="str">
        <f>IF(E27="","",_xlfn.XLOOKUP(S27,Table1[IDTrain],Table1[Approved],"Needs Trained",0,1))</f>
        <v/>
      </c>
      <c r="J27" s="391"/>
      <c r="K27" s="404" t="str">
        <f>IF('Monday 3'!K27="","",'Monday 3'!K27)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44274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 t="s">
        <v>298</v>
      </c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5" t="str">
        <f>IF(E28="","",_xlfn.XLOOKUP(S28,Table1[IDTrain],Table1[Approved],"Needs Trained",0,1))</f>
        <v/>
      </c>
      <c r="J28" s="391"/>
      <c r="K28" s="404" t="str">
        <f>IF('Monday 3'!K28="","",'Monday 3'!K28)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44274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5"/>
      <c r="B29" s="184" t="s">
        <v>298</v>
      </c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5" t="str">
        <f>IF(E29="","",_xlfn.XLOOKUP(S29,Table1[IDTrain],Table1[Approved],"Needs Trained",0,1))</f>
        <v/>
      </c>
      <c r="J29" s="393" t="s">
        <v>1348</v>
      </c>
      <c r="K29" s="404" t="str">
        <f>IF('Monday 3'!K29="","",'Monday 3'!K29)</f>
        <v>Schillke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44274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 t="s">
        <v>298</v>
      </c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5" t="str">
        <f>IF(E30="","",_xlfn.XLOOKUP(S30,Table1[IDTrain],Table1[Approved],"Needs Trained",0,1))</f>
        <v/>
      </c>
      <c r="J30" s="391" t="s">
        <v>1348</v>
      </c>
      <c r="K30" s="404" t="str">
        <f>IF('Monday 3'!K30="","",'Monday 3'!K30)</f>
        <v>Karsten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44274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 t="s">
        <v>298</v>
      </c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7" t="str">
        <f>IF(E31="","",_xlfn.XLOOKUP(S31,Table1[IDTrain],Table1[Approved],"Needs Trained",0,1))</f>
        <v/>
      </c>
      <c r="J31" s="394" t="s">
        <v>1348</v>
      </c>
      <c r="K31" s="405" t="str">
        <f>IF('Monday 3'!K31="","",'Monday 3'!K31)</f>
        <v>McKinney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44274</v>
      </c>
      <c r="V31" s="416" t="str">
        <f t="shared" si="1"/>
        <v/>
      </c>
      <c r="W31" s="416" t="str">
        <f t="shared" si="2"/>
        <v/>
      </c>
    </row>
    <row r="32" spans="1:23" s="170" customFormat="1" ht="38.25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 t="s">
        <v>1322</v>
      </c>
      <c r="B33" s="179" t="s">
        <v>900</v>
      </c>
      <c r="C33" s="7">
        <v>91003601</v>
      </c>
      <c r="D33" s="149" t="s">
        <v>1504</v>
      </c>
      <c r="E33" s="363"/>
      <c r="F33" s="36"/>
      <c r="G33" s="36"/>
      <c r="H33" s="438" t="s">
        <v>320</v>
      </c>
      <c r="I33" s="502" t="s">
        <v>1505</v>
      </c>
      <c r="J33" s="503"/>
      <c r="K33" s="382"/>
      <c r="L33" s="177"/>
      <c r="M33" s="177"/>
      <c r="N33" s="177"/>
    </row>
    <row r="34" spans="1:14" s="170" customFormat="1" ht="12.75" customHeight="1" x14ac:dyDescent="0.2">
      <c r="A34" s="278" t="s">
        <v>1331</v>
      </c>
      <c r="B34" s="179" t="s">
        <v>1541</v>
      </c>
      <c r="C34" s="149">
        <v>91004701</v>
      </c>
      <c r="D34" s="149" t="s">
        <v>1560</v>
      </c>
      <c r="E34" s="439"/>
      <c r="F34" s="147"/>
      <c r="G34" s="147"/>
      <c r="H34" s="438" t="s">
        <v>320</v>
      </c>
      <c r="I34" s="510" t="s">
        <v>1561</v>
      </c>
      <c r="J34" s="511"/>
      <c r="K34" s="382"/>
      <c r="L34" s="177"/>
      <c r="M34" s="177"/>
      <c r="N34" s="177"/>
    </row>
    <row r="35" spans="1:14" s="170" customFormat="1" ht="12.75" customHeight="1" x14ac:dyDescent="0.2">
      <c r="A35" s="278"/>
      <c r="B35" s="179"/>
      <c r="C35" s="149"/>
      <c r="D35" s="149"/>
      <c r="E35" s="147"/>
      <c r="F35" s="147"/>
      <c r="G35" s="147"/>
      <c r="H35" s="150" t="s">
        <v>98</v>
      </c>
      <c r="I35" s="510"/>
      <c r="J35" s="511"/>
      <c r="K35" s="382"/>
      <c r="L35" s="177"/>
      <c r="M35" s="177"/>
      <c r="N35" s="177"/>
    </row>
    <row r="36" spans="1:14" s="170" customFormat="1" ht="30.4" customHeight="1" x14ac:dyDescent="0.2">
      <c r="A36" s="278"/>
      <c r="B36" s="179"/>
      <c r="C36" s="149"/>
      <c r="D36" s="149"/>
      <c r="E36" s="151"/>
      <c r="F36" s="147"/>
      <c r="G36" s="147"/>
      <c r="H36" s="150" t="s">
        <v>98</v>
      </c>
      <c r="I36" s="510"/>
      <c r="J36" s="511"/>
      <c r="K36" s="382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51"/>
      <c r="F37" s="151"/>
      <c r="G37" s="151"/>
      <c r="H37" s="150" t="s">
        <v>98</v>
      </c>
      <c r="I37" s="510"/>
      <c r="J37" s="511"/>
      <c r="K37" s="382"/>
      <c r="L37" s="177"/>
      <c r="M37" s="177"/>
      <c r="N37" s="177"/>
    </row>
    <row r="38" spans="1:14" s="170" customFormat="1" x14ac:dyDescent="0.2">
      <c r="A38" s="278"/>
      <c r="B38" s="179"/>
      <c r="C38" s="148"/>
      <c r="D38" s="367"/>
      <c r="E38" s="151"/>
      <c r="F38" s="151"/>
      <c r="G38" s="147"/>
      <c r="H38" s="150" t="s">
        <v>98</v>
      </c>
      <c r="I38" s="512"/>
      <c r="J38" s="513"/>
      <c r="K38" s="382"/>
      <c r="L38" s="177"/>
      <c r="M38" s="177"/>
      <c r="N38" s="177"/>
    </row>
    <row r="39" spans="1:14" s="170" customFormat="1" ht="25.5" customHeight="1" x14ac:dyDescent="0.2">
      <c r="A39" s="278"/>
      <c r="B39" s="179"/>
      <c r="C39" s="149"/>
      <c r="D39" s="367"/>
      <c r="E39" s="151"/>
      <c r="F39" s="151"/>
      <c r="G39" s="151"/>
      <c r="H39" s="150" t="s">
        <v>98</v>
      </c>
      <c r="I39" s="512"/>
      <c r="J39" s="513"/>
      <c r="K39" s="382"/>
      <c r="L39" s="177"/>
      <c r="M39" s="177"/>
      <c r="N39" s="177"/>
    </row>
    <row r="40" spans="1:14" s="170" customFormat="1" ht="12.75" customHeight="1" x14ac:dyDescent="0.2">
      <c r="A40" s="278"/>
      <c r="B40" s="179"/>
      <c r="C40" s="149"/>
      <c r="D40" s="367"/>
      <c r="E40" s="147"/>
      <c r="F40" s="147"/>
      <c r="G40" s="147"/>
      <c r="H40" s="150" t="s">
        <v>98</v>
      </c>
      <c r="I40" s="510"/>
      <c r="J40" s="511"/>
      <c r="K40" s="382"/>
      <c r="L40" s="177"/>
      <c r="M40" s="177"/>
      <c r="N40" s="177"/>
    </row>
    <row r="41" spans="1:14" s="170" customFormat="1" ht="12.75" customHeight="1" x14ac:dyDescent="0.2">
      <c r="A41" s="278"/>
      <c r="B41" s="179"/>
      <c r="C41" s="149"/>
      <c r="D41" s="367"/>
      <c r="E41" s="147"/>
      <c r="F41" s="151"/>
      <c r="G41" s="151"/>
      <c r="H41" s="150" t="s">
        <v>98</v>
      </c>
      <c r="I41" s="510"/>
      <c r="J41" s="511"/>
      <c r="K41" s="382"/>
    </row>
    <row r="42" spans="1:14" s="170" customFormat="1" ht="12.75" customHeight="1" x14ac:dyDescent="0.2">
      <c r="A42" s="278"/>
      <c r="B42" s="179"/>
      <c r="C42" s="149"/>
      <c r="D42" s="367"/>
      <c r="E42" s="151"/>
      <c r="F42" s="147"/>
      <c r="G42" s="147"/>
      <c r="H42" s="150" t="s">
        <v>98</v>
      </c>
      <c r="I42" s="510"/>
      <c r="J42" s="511"/>
      <c r="K42" s="382"/>
    </row>
    <row r="43" spans="1:14" s="170" customFormat="1" ht="12.75" customHeight="1" x14ac:dyDescent="0.2">
      <c r="A43" s="278"/>
      <c r="B43" s="179"/>
      <c r="C43" s="149"/>
      <c r="D43" s="149"/>
      <c r="E43" s="151"/>
      <c r="F43" s="147"/>
      <c r="G43" s="147"/>
      <c r="H43" s="150" t="s">
        <v>98</v>
      </c>
      <c r="I43" s="510"/>
      <c r="J43" s="511"/>
      <c r="K43" s="382"/>
    </row>
    <row r="44" spans="1:14" s="170" customFormat="1" ht="12.75" customHeight="1" x14ac:dyDescent="0.2">
      <c r="A44" s="278"/>
      <c r="B44" s="179"/>
      <c r="C44" s="149"/>
      <c r="D44" s="149"/>
      <c r="E44" s="151"/>
      <c r="F44" s="151"/>
      <c r="G44" s="151"/>
      <c r="H44" s="150" t="s">
        <v>98</v>
      </c>
      <c r="I44" s="510"/>
      <c r="J44" s="511"/>
      <c r="K44" s="382"/>
    </row>
    <row r="45" spans="1:14" s="170" customFormat="1" ht="12.75" customHeight="1" x14ac:dyDescent="0.2">
      <c r="A45" s="278"/>
      <c r="B45" s="179"/>
      <c r="C45" s="149"/>
      <c r="D45" s="149"/>
      <c r="E45" s="151"/>
      <c r="F45" s="147"/>
      <c r="G45" s="151"/>
      <c r="H45" s="150" t="s">
        <v>98</v>
      </c>
      <c r="I45" s="510"/>
      <c r="J45" s="511"/>
      <c r="K45" s="382"/>
    </row>
    <row r="46" spans="1:14" s="170" customFormat="1" ht="12.75" customHeight="1" x14ac:dyDescent="0.2">
      <c r="A46" s="278"/>
      <c r="B46" s="179"/>
      <c r="C46" s="149"/>
      <c r="D46" s="149"/>
      <c r="E46" s="151"/>
      <c r="F46" s="147"/>
      <c r="G46" s="147"/>
      <c r="H46" s="150" t="s">
        <v>98</v>
      </c>
      <c r="I46" s="510"/>
      <c r="J46" s="511"/>
      <c r="K46" s="382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512"/>
      <c r="J47" s="513"/>
      <c r="K47" s="382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12"/>
      <c r="J48" s="513"/>
      <c r="K48" s="382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12"/>
      <c r="J49" s="513"/>
      <c r="K49" s="382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12"/>
      <c r="J50" s="513"/>
      <c r="K50" s="382"/>
    </row>
    <row r="51" spans="1:1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12"/>
      <c r="J51" s="513"/>
      <c r="K51" s="382"/>
    </row>
    <row r="52" spans="1:1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12"/>
      <c r="J52" s="513"/>
      <c r="K52" s="382"/>
    </row>
    <row r="53" spans="1:1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512"/>
      <c r="J53" s="513"/>
      <c r="K53" s="382"/>
    </row>
    <row r="54" spans="1:1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12"/>
      <c r="J54" s="513"/>
      <c r="K54" s="382"/>
    </row>
    <row r="55" spans="1:1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14"/>
      <c r="J55" s="515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autoFilter ref="I4:I55" xr:uid="{B131BA32-B237-4B7F-A439-AC301F1423A9}"/>
  <sortState xmlns:xlrd2="http://schemas.microsoft.com/office/spreadsheetml/2017/richdata2" ref="A30:I50">
    <sortCondition ref="A30:A50"/>
  </sortState>
  <mergeCells count="26"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</mergeCells>
  <phoneticPr fontId="82" type="noConversion"/>
  <conditionalFormatting sqref="A53">
    <cfRule type="expression" dxfId="1443" priority="468">
      <formula>$H53="Complete"</formula>
    </cfRule>
  </conditionalFormatting>
  <conditionalFormatting sqref="D53">
    <cfRule type="expression" dxfId="1442" priority="467">
      <formula>$H53="Complete"</formula>
    </cfRule>
  </conditionalFormatting>
  <conditionalFormatting sqref="C53">
    <cfRule type="expression" dxfId="1441" priority="465">
      <formula>$H53="Complete"</formula>
    </cfRule>
  </conditionalFormatting>
  <conditionalFormatting sqref="C53">
    <cfRule type="expression" dxfId="1440" priority="464">
      <formula>$H53="Complete"</formula>
    </cfRule>
  </conditionalFormatting>
  <conditionalFormatting sqref="C51">
    <cfRule type="expression" dxfId="1439" priority="462">
      <formula>$H51="Complete"</formula>
    </cfRule>
  </conditionalFormatting>
  <conditionalFormatting sqref="C51">
    <cfRule type="expression" dxfId="1438" priority="461">
      <formula>$H51="Complete"</formula>
    </cfRule>
  </conditionalFormatting>
  <conditionalFormatting sqref="A49">
    <cfRule type="expression" dxfId="1437" priority="412">
      <formula>$H49="Complete"</formula>
    </cfRule>
  </conditionalFormatting>
  <conditionalFormatting sqref="C49">
    <cfRule type="expression" dxfId="1436" priority="409">
      <formula>$H49="Complete"</formula>
    </cfRule>
  </conditionalFormatting>
  <conditionalFormatting sqref="C49">
    <cfRule type="expression" dxfId="1435" priority="408">
      <formula>$H49="Complete"</formula>
    </cfRule>
  </conditionalFormatting>
  <conditionalFormatting sqref="D49">
    <cfRule type="expression" dxfId="1434" priority="407">
      <formula>$H49="Complete"</formula>
    </cfRule>
  </conditionalFormatting>
  <conditionalFormatting sqref="D42">
    <cfRule type="expression" dxfId="1433" priority="399">
      <formula>$H42="Complete"</formula>
    </cfRule>
  </conditionalFormatting>
  <conditionalFormatting sqref="D42">
    <cfRule type="expression" dxfId="1432" priority="398">
      <formula>$H42="Complete"</formula>
    </cfRule>
  </conditionalFormatting>
  <conditionalFormatting sqref="D43 D45">
    <cfRule type="expression" dxfId="1431" priority="395">
      <formula>$H43="Complete"</formula>
    </cfRule>
  </conditionalFormatting>
  <conditionalFormatting sqref="D44">
    <cfRule type="expression" dxfId="1430" priority="384">
      <formula>$H44="Complete"</formula>
    </cfRule>
  </conditionalFormatting>
  <conditionalFormatting sqref="D60:D64 D69:D70 D67">
    <cfRule type="expression" dxfId="1429" priority="503">
      <formula>$H60=0</formula>
    </cfRule>
  </conditionalFormatting>
  <conditionalFormatting sqref="D68">
    <cfRule type="expression" dxfId="1428" priority="502">
      <formula>$H68=0</formula>
    </cfRule>
  </conditionalFormatting>
  <conditionalFormatting sqref="D72">
    <cfRule type="expression" dxfId="1427" priority="501">
      <formula>$H72=0</formula>
    </cfRule>
  </conditionalFormatting>
  <conditionalFormatting sqref="D74">
    <cfRule type="expression" dxfId="1426" priority="500">
      <formula>$H74=0</formula>
    </cfRule>
  </conditionalFormatting>
  <conditionalFormatting sqref="D81">
    <cfRule type="expression" dxfId="1425" priority="499">
      <formula>$H81=0</formula>
    </cfRule>
  </conditionalFormatting>
  <conditionalFormatting sqref="D75">
    <cfRule type="expression" dxfId="1424" priority="498">
      <formula>$H75=0</formula>
    </cfRule>
  </conditionalFormatting>
  <conditionalFormatting sqref="D71">
    <cfRule type="expression" dxfId="1423" priority="497">
      <formula>$H71=0</formula>
    </cfRule>
  </conditionalFormatting>
  <conditionalFormatting sqref="D83">
    <cfRule type="expression" dxfId="1422" priority="496">
      <formula>$H83=0</formula>
    </cfRule>
  </conditionalFormatting>
  <conditionalFormatting sqref="D84">
    <cfRule type="expression" dxfId="1421" priority="495">
      <formula>$H84=0</formula>
    </cfRule>
  </conditionalFormatting>
  <conditionalFormatting sqref="D85">
    <cfRule type="expression" dxfId="1420" priority="494">
      <formula>$H85=0</formula>
    </cfRule>
  </conditionalFormatting>
  <conditionalFormatting sqref="D86">
    <cfRule type="expression" dxfId="1419" priority="493">
      <formula>$H86=0</formula>
    </cfRule>
  </conditionalFormatting>
  <conditionalFormatting sqref="D87">
    <cfRule type="expression" dxfId="1418" priority="492">
      <formula>$H87=0</formula>
    </cfRule>
  </conditionalFormatting>
  <conditionalFormatting sqref="D88">
    <cfRule type="expression" dxfId="1417" priority="491">
      <formula>$H88=0</formula>
    </cfRule>
  </conditionalFormatting>
  <conditionalFormatting sqref="D82">
    <cfRule type="expression" dxfId="1416" priority="490">
      <formula>$H82=0</formula>
    </cfRule>
  </conditionalFormatting>
  <conditionalFormatting sqref="D66">
    <cfRule type="expression" dxfId="1415" priority="489">
      <formula>$H66=0</formula>
    </cfRule>
  </conditionalFormatting>
  <conditionalFormatting sqref="D65">
    <cfRule type="expression" dxfId="1414" priority="488">
      <formula>$H65=0</formula>
    </cfRule>
  </conditionalFormatting>
  <conditionalFormatting sqref="D69">
    <cfRule type="expression" dxfId="1413" priority="487">
      <formula>$H69=0</formula>
    </cfRule>
  </conditionalFormatting>
  <conditionalFormatting sqref="D70">
    <cfRule type="expression" dxfId="1412" priority="486">
      <formula>$H70=0</formula>
    </cfRule>
  </conditionalFormatting>
  <conditionalFormatting sqref="D71">
    <cfRule type="expression" dxfId="1411" priority="485">
      <formula>$H71=0</formula>
    </cfRule>
  </conditionalFormatting>
  <conditionalFormatting sqref="D74">
    <cfRule type="expression" dxfId="1410" priority="484">
      <formula>$H74=0</formula>
    </cfRule>
  </conditionalFormatting>
  <conditionalFormatting sqref="D72">
    <cfRule type="expression" dxfId="1409" priority="483">
      <formula>$H72=0</formula>
    </cfRule>
  </conditionalFormatting>
  <conditionalFormatting sqref="D68">
    <cfRule type="expression" dxfId="1408" priority="482">
      <formula>$H68=0</formula>
    </cfRule>
  </conditionalFormatting>
  <conditionalFormatting sqref="D76">
    <cfRule type="expression" dxfId="1407" priority="481">
      <formula>$H76=0</formula>
    </cfRule>
  </conditionalFormatting>
  <conditionalFormatting sqref="D77">
    <cfRule type="expression" dxfId="1406" priority="480">
      <formula>$H77=0</formula>
    </cfRule>
  </conditionalFormatting>
  <conditionalFormatting sqref="D78">
    <cfRule type="expression" dxfId="1405" priority="479">
      <formula>$H78=0</formula>
    </cfRule>
  </conditionalFormatting>
  <conditionalFormatting sqref="D79">
    <cfRule type="expression" dxfId="1404" priority="478">
      <formula>$H79=0</formula>
    </cfRule>
  </conditionalFormatting>
  <conditionalFormatting sqref="D80">
    <cfRule type="expression" dxfId="1403" priority="477">
      <formula>$H80=0</formula>
    </cfRule>
  </conditionalFormatting>
  <conditionalFormatting sqref="A51:A52 A54:A55">
    <cfRule type="expression" dxfId="1402" priority="476">
      <formula>$H51="Complete"</formula>
    </cfRule>
  </conditionalFormatting>
  <conditionalFormatting sqref="A51:A52 A54:A55">
    <cfRule type="expression" dxfId="1401" priority="475">
      <formula>$H51="Complete"</formula>
    </cfRule>
  </conditionalFormatting>
  <conditionalFormatting sqref="C54:C55">
    <cfRule type="expression" dxfId="1400" priority="474">
      <formula>$H54="Complete"</formula>
    </cfRule>
  </conditionalFormatting>
  <conditionalFormatting sqref="D54:D55">
    <cfRule type="expression" dxfId="1399" priority="473">
      <formula>$H54="Complete"</formula>
    </cfRule>
  </conditionalFormatting>
  <conditionalFormatting sqref="A50">
    <cfRule type="expression" dxfId="1398" priority="471">
      <formula>$H50="Complete"</formula>
    </cfRule>
  </conditionalFormatting>
  <conditionalFormatting sqref="A50">
    <cfRule type="expression" dxfId="1397" priority="470">
      <formula>$H50="Complete"</formula>
    </cfRule>
  </conditionalFormatting>
  <conditionalFormatting sqref="A53">
    <cfRule type="expression" dxfId="1396" priority="469">
      <formula>$H53="Complete"</formula>
    </cfRule>
  </conditionalFormatting>
  <conditionalFormatting sqref="D51">
    <cfRule type="expression" dxfId="1395" priority="460">
      <formula>$H51="Complete"</formula>
    </cfRule>
  </conditionalFormatting>
  <conditionalFormatting sqref="D47">
    <cfRule type="expression" dxfId="1394" priority="454">
      <formula>$H47="Complete"</formula>
    </cfRule>
  </conditionalFormatting>
  <conditionalFormatting sqref="D47">
    <cfRule type="expression" dxfId="1393" priority="456">
      <formula>$H47="Complete"</formula>
    </cfRule>
  </conditionalFormatting>
  <conditionalFormatting sqref="D47">
    <cfRule type="expression" dxfId="1392" priority="455">
      <formula>$H47="Complete"</formula>
    </cfRule>
  </conditionalFormatting>
  <conditionalFormatting sqref="C48 C50 C52">
    <cfRule type="expression" dxfId="1391" priority="449">
      <formula>$H48="Complete"</formula>
    </cfRule>
  </conditionalFormatting>
  <conditionalFormatting sqref="A48">
    <cfRule type="expression" dxfId="1390" priority="453">
      <formula>$H48="Complete"</formula>
    </cfRule>
  </conditionalFormatting>
  <conditionalFormatting sqref="A48">
    <cfRule type="expression" dxfId="1389" priority="452">
      <formula>$H48="Complete"</formula>
    </cfRule>
  </conditionalFormatting>
  <conditionalFormatting sqref="D48 D50 D52">
    <cfRule type="expression" dxfId="1388" priority="451">
      <formula>$H48="Complete"</formula>
    </cfRule>
  </conditionalFormatting>
  <conditionalFormatting sqref="C48 C50 C52">
    <cfRule type="expression" dxfId="1387" priority="450">
      <formula>$H48="Complete"</formula>
    </cfRule>
  </conditionalFormatting>
  <conditionalFormatting sqref="D46">
    <cfRule type="expression" dxfId="1386" priority="445">
      <formula>$H46="Complete"</formula>
    </cfRule>
  </conditionalFormatting>
  <conditionalFormatting sqref="A49">
    <cfRule type="expression" dxfId="1385" priority="411">
      <formula>$H49="Complete"</formula>
    </cfRule>
  </conditionalFormatting>
  <conditionalFormatting sqref="D42">
    <cfRule type="expression" dxfId="1384" priority="400">
      <formula>$H42="Complete"</formula>
    </cfRule>
  </conditionalFormatting>
  <conditionalFormatting sqref="I46:I49">
    <cfRule type="expression" dxfId="1383" priority="383">
      <formula>$H46="Complete"</formula>
    </cfRule>
  </conditionalFormatting>
  <conditionalFormatting sqref="I50:I55">
    <cfRule type="expression" dxfId="1382" priority="381">
      <formula>$H50="Complete"</formula>
    </cfRule>
  </conditionalFormatting>
  <conditionalFormatting sqref="I42:I44">
    <cfRule type="expression" dxfId="1381" priority="380">
      <formula>$H42="Complete"</formula>
    </cfRule>
  </conditionalFormatting>
  <conditionalFormatting sqref="I45">
    <cfRule type="expression" dxfId="1380" priority="379">
      <formula>$H45="Complete"</formula>
    </cfRule>
  </conditionalFormatting>
  <conditionalFormatting sqref="B48:B55">
    <cfRule type="expression" dxfId="1379" priority="377">
      <formula>$H48="Complete"</formula>
    </cfRule>
  </conditionalFormatting>
  <conditionalFormatting sqref="D39">
    <cfRule type="expression" dxfId="1378" priority="312">
      <formula>$H39="Complete"</formula>
    </cfRule>
  </conditionalFormatting>
  <conditionalFormatting sqref="D39">
    <cfRule type="expression" dxfId="1377" priority="311">
      <formula>$H39="Complete"</formula>
    </cfRule>
  </conditionalFormatting>
  <conditionalFormatting sqref="D39">
    <cfRule type="expression" dxfId="1376" priority="310">
      <formula>$H39="Complete"</formula>
    </cfRule>
  </conditionalFormatting>
  <conditionalFormatting sqref="A39">
    <cfRule type="expression" dxfId="1375" priority="315">
      <formula>$H39="Complete"</formula>
    </cfRule>
  </conditionalFormatting>
  <conditionalFormatting sqref="A39">
    <cfRule type="expression" dxfId="1374" priority="314">
      <formula>$H39="Complete"</formula>
    </cfRule>
  </conditionalFormatting>
  <conditionalFormatting sqref="I39">
    <cfRule type="expression" dxfId="1373" priority="308">
      <formula>$H39="Complete"</formula>
    </cfRule>
  </conditionalFormatting>
  <conditionalFormatting sqref="D41">
    <cfRule type="expression" dxfId="1372" priority="300">
      <formula>$H41="Complete"</formula>
    </cfRule>
  </conditionalFormatting>
  <conditionalFormatting sqref="I41">
    <cfRule type="expression" dxfId="1371" priority="298">
      <formula>$H41="Complete"</formula>
    </cfRule>
  </conditionalFormatting>
  <conditionalFormatting sqref="I40 D40">
    <cfRule type="expression" dxfId="1370" priority="256">
      <formula>$H40="Complete"</formula>
    </cfRule>
  </conditionalFormatting>
  <conditionalFormatting sqref="B39">
    <cfRule type="expression" dxfId="1369" priority="242">
      <formula>$H39="Complete"</formula>
    </cfRule>
  </conditionalFormatting>
  <conditionalFormatting sqref="C39">
    <cfRule type="expression" dxfId="1368" priority="241">
      <formula>$H39="Complete"</formula>
    </cfRule>
  </conditionalFormatting>
  <conditionalFormatting sqref="C39">
    <cfRule type="expression" dxfId="1367" priority="240">
      <formula>$H39="Complete"</formula>
    </cfRule>
  </conditionalFormatting>
  <conditionalFormatting sqref="C40">
    <cfRule type="expression" dxfId="1366" priority="238">
      <formula>$H40="Complete"</formula>
    </cfRule>
  </conditionalFormatting>
  <conditionalFormatting sqref="C40">
    <cfRule type="expression" dxfId="1365" priority="237">
      <formula>$H40="Complete"</formula>
    </cfRule>
  </conditionalFormatting>
  <conditionalFormatting sqref="C42">
    <cfRule type="expression" dxfId="1364" priority="232">
      <formula>$H42="Complete"</formula>
    </cfRule>
  </conditionalFormatting>
  <conditionalFormatting sqref="C42">
    <cfRule type="expression" dxfId="1363" priority="233">
      <formula>$H42="Complete"</formula>
    </cfRule>
  </conditionalFormatting>
  <conditionalFormatting sqref="D38">
    <cfRule type="expression" dxfId="1362" priority="88">
      <formula>$H38="Complete"</formula>
    </cfRule>
  </conditionalFormatting>
  <conditionalFormatting sqref="A38">
    <cfRule type="expression" dxfId="1361" priority="90">
      <formula>$H38="Complete"</formula>
    </cfRule>
  </conditionalFormatting>
  <conditionalFormatting sqref="A38">
    <cfRule type="expression" dxfId="1360" priority="89">
      <formula>$H38="Complete"</formula>
    </cfRule>
  </conditionalFormatting>
  <conditionalFormatting sqref="I38">
    <cfRule type="expression" dxfId="1359" priority="87">
      <formula>$H38="Complete"</formula>
    </cfRule>
  </conditionalFormatting>
  <conditionalFormatting sqref="B38">
    <cfRule type="expression" dxfId="1358" priority="86">
      <formula>$H38="Complete"</formula>
    </cfRule>
  </conditionalFormatting>
  <conditionalFormatting sqref="A37">
    <cfRule type="expression" dxfId="1357" priority="64">
      <formula>$H37="Complete"</formula>
    </cfRule>
  </conditionalFormatting>
  <conditionalFormatting sqref="C38">
    <cfRule type="expression" dxfId="1356" priority="59">
      <formula>$H38="Complete"</formula>
    </cfRule>
  </conditionalFormatting>
  <conditionalFormatting sqref="B40">
    <cfRule type="expression" dxfId="1355" priority="58">
      <formula>$H40="Complete"</formula>
    </cfRule>
  </conditionalFormatting>
  <conditionalFormatting sqref="B41">
    <cfRule type="expression" dxfId="1354" priority="57">
      <formula>$H41="Complete"</formula>
    </cfRule>
  </conditionalFormatting>
  <conditionalFormatting sqref="C41">
    <cfRule type="expression" dxfId="1353" priority="56">
      <formula>$H41="Complete"</formula>
    </cfRule>
  </conditionalFormatting>
  <conditionalFormatting sqref="C41">
    <cfRule type="expression" dxfId="1352" priority="55">
      <formula>$H41="Complete"</formula>
    </cfRule>
  </conditionalFormatting>
  <conditionalFormatting sqref="B42">
    <cfRule type="expression" dxfId="1351" priority="53">
      <formula>$H42="Complete"</formula>
    </cfRule>
  </conditionalFormatting>
  <conditionalFormatting sqref="C43">
    <cfRule type="expression" dxfId="1350" priority="51">
      <formula>$H43="Complete"</formula>
    </cfRule>
  </conditionalFormatting>
  <conditionalFormatting sqref="C43">
    <cfRule type="expression" dxfId="1349" priority="52">
      <formula>$H43="Complete"</formula>
    </cfRule>
  </conditionalFormatting>
  <conditionalFormatting sqref="C44">
    <cfRule type="expression" dxfId="1348" priority="48">
      <formula>$H44="Complete"</formula>
    </cfRule>
  </conditionalFormatting>
  <conditionalFormatting sqref="C44">
    <cfRule type="expression" dxfId="1347" priority="49">
      <formula>$H44="Complete"</formula>
    </cfRule>
  </conditionalFormatting>
  <conditionalFormatting sqref="C45">
    <cfRule type="expression" dxfId="1346" priority="45">
      <formula>$H45="Complete"</formula>
    </cfRule>
  </conditionalFormatting>
  <conditionalFormatting sqref="C45">
    <cfRule type="expression" dxfId="1345" priority="46">
      <formula>$H45="Complete"</formula>
    </cfRule>
  </conditionalFormatting>
  <conditionalFormatting sqref="C46">
    <cfRule type="expression" dxfId="1344" priority="42">
      <formula>$H46="Complete"</formula>
    </cfRule>
  </conditionalFormatting>
  <conditionalFormatting sqref="C46">
    <cfRule type="expression" dxfId="1343" priority="43">
      <formula>$H46="Complete"</formula>
    </cfRule>
  </conditionalFormatting>
  <conditionalFormatting sqref="C47">
    <cfRule type="expression" dxfId="1342" priority="40">
      <formula>$H47="Complete"</formula>
    </cfRule>
  </conditionalFormatting>
  <conditionalFormatting sqref="C47">
    <cfRule type="expression" dxfId="1341" priority="41">
      <formula>$H47="Complete"</formula>
    </cfRule>
  </conditionalFormatting>
  <conditionalFormatting sqref="A40:A47">
    <cfRule type="expression" dxfId="1340" priority="38">
      <formula>$H40="Complete"</formula>
    </cfRule>
  </conditionalFormatting>
  <conditionalFormatting sqref="B43:B47">
    <cfRule type="expression" dxfId="1339" priority="36">
      <formula>$H43="Complete"</formula>
    </cfRule>
  </conditionalFormatting>
  <conditionalFormatting sqref="I37">
    <cfRule type="expression" dxfId="1338" priority="26">
      <formula>$H37="Complete"</formula>
    </cfRule>
  </conditionalFormatting>
  <conditionalFormatting sqref="D37">
    <cfRule type="expression" dxfId="1337" priority="25">
      <formula>$H37="Complete"</formula>
    </cfRule>
  </conditionalFormatting>
  <conditionalFormatting sqref="B37">
    <cfRule type="expression" dxfId="1336" priority="24">
      <formula>$H37="Complete"</formula>
    </cfRule>
  </conditionalFormatting>
  <conditionalFormatting sqref="C37">
    <cfRule type="expression" dxfId="1335" priority="22">
      <formula>$H37="Complete"</formula>
    </cfRule>
  </conditionalFormatting>
  <conditionalFormatting sqref="H34:H55">
    <cfRule type="expression" dxfId="1334" priority="21">
      <formula>$H34="Complete"</formula>
    </cfRule>
  </conditionalFormatting>
  <conditionalFormatting sqref="A34">
    <cfRule type="expression" dxfId="1333" priority="13">
      <formula>$H34="Complete"</formula>
    </cfRule>
  </conditionalFormatting>
  <conditionalFormatting sqref="B34:D34 I34">
    <cfRule type="expression" dxfId="1332" priority="12">
      <formula>$H34="Complete"</formula>
    </cfRule>
  </conditionalFormatting>
  <conditionalFormatting sqref="A35:D35 I35">
    <cfRule type="expression" dxfId="1331" priority="10">
      <formula>$H35="Complete"</formula>
    </cfRule>
  </conditionalFormatting>
  <conditionalFormatting sqref="A36:D36 I36">
    <cfRule type="expression" dxfId="1330" priority="8">
      <formula>$H36="Complete"</formula>
    </cfRule>
  </conditionalFormatting>
  <conditionalFormatting sqref="I6:I31">
    <cfRule type="cellIs" dxfId="1329" priority="7" operator="equal">
      <formula>"Needs Trained"</formula>
    </cfRule>
  </conditionalFormatting>
  <conditionalFormatting sqref="I6:I31">
    <cfRule type="cellIs" dxfId="1328" priority="6" operator="equal">
      <formula>"Signed Off"</formula>
    </cfRule>
  </conditionalFormatting>
  <conditionalFormatting sqref="I5">
    <cfRule type="cellIs" dxfId="1327" priority="5" operator="equal">
      <formula>"Needs Trained"</formula>
    </cfRule>
  </conditionalFormatting>
  <conditionalFormatting sqref="I5">
    <cfRule type="cellIs" dxfId="1326" priority="4" operator="equal">
      <formula>"Signed Off"</formula>
    </cfRule>
  </conditionalFormatting>
  <conditionalFormatting sqref="A33">
    <cfRule type="expression" dxfId="1325" priority="3">
      <formula>$H33="Complete"</formula>
    </cfRule>
  </conditionalFormatting>
  <conditionalFormatting sqref="H33">
    <cfRule type="expression" dxfId="1324" priority="2">
      <formula>$H33="Complete"</formula>
    </cfRule>
  </conditionalFormatting>
  <conditionalFormatting sqref="B33:D33 I33">
    <cfRule type="expression" dxfId="1323" priority="1">
      <formula>$H33="Complete"</formula>
    </cfRule>
  </conditionalFormatting>
  <dataValidations count="2">
    <dataValidation type="list" allowBlank="1" showInputMessage="1" showErrorMessage="1" sqref="E5:F12 E42:G55 E33:G37 E38 E39:G40 E14:F31" xr:uid="{72384BB6-55C9-43BC-BD49-AF0D7F70CFFE}">
      <formula1>Drivers3</formula1>
    </dataValidation>
    <dataValidation type="list" allowBlank="1" showInputMessage="1" showErrorMessage="1" sqref="B43:B55" xr:uid="{B0B2FCDF-0054-4040-907F-9C7B838C913D}">
      <formula1>$B$2:$B$595</formula1>
    </dataValidation>
  </dataValidations>
  <printOptions horizontalCentered="1"/>
  <pageMargins left="0.5" right="0.5" top="0.25" bottom="0.25" header="0.3" footer="0.3"/>
  <pageSetup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400050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9525</xdr:colOff>
                    <xdr:row>5</xdr:row>
                    <xdr:rowOff>152400</xdr:rowOff>
                  </from>
                  <to>
                    <xdr:col>12</xdr:col>
                    <xdr:colOff>542925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FCBD326-5C90-471F-875D-55B369D6C5B9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3A11D96D-0C45-4F4F-A95B-FB3CB10823F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5F31D3B5-1237-4218-84AA-8C8E942EC78A}">
          <x14:formula1>
            <xm:f>ProjectList!$B$2:$B$605</xm:f>
          </x14:formula1>
          <xm:sqref>B33:B41</xm:sqref>
        </x14:dataValidation>
        <x14:dataValidation type="list" allowBlank="1" showInputMessage="1" showErrorMessage="1" xr:uid="{F2834F87-A114-457B-B436-743514B19091}">
          <x14:formula1>
            <xm:f>ProjectList!$B$611:$B$633</xm:f>
          </x14:formula1>
          <xm:sqref>H2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pageSetUpPr fitToPage="1"/>
  </sheetPr>
  <dimension ref="A1:W88"/>
  <sheetViews>
    <sheetView showRuler="0"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4" max="14" width="17.28515625" customWidth="1"/>
    <col min="17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3'!$B$2+4</f>
        <v>44274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_xlfn.XLOOKUP(H2,Table2[Coordinator],Table2[Email],,0)</f>
        <v>andy.brinkhoff@navistar.com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6"/>
      <c r="J3" s="507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86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1" t="str">
        <f>IF(E5="","",_xlfn.XLOOKUP(S5,Table1[IDTrain],Table1[Approved],"Needs Trained",0,1))</f>
        <v/>
      </c>
      <c r="J5" s="391"/>
      <c r="K5" s="399" t="str">
        <f>IF('Monday 1'!K5="","",'Monday 1'!K5)</f>
        <v>Henry Clendenin</v>
      </c>
      <c r="L5" s="177"/>
      <c r="M5" s="177"/>
      <c r="N5" s="177"/>
      <c r="R5" s="424"/>
      <c r="S5" s="418" t="str">
        <f>IF(E5="","",_xlfn.CONCAT(B5,E5))</f>
        <v/>
      </c>
      <c r="T5" s="418" t="str">
        <f>IF(S5="","",I2)</f>
        <v/>
      </c>
      <c r="U5" s="419">
        <f>B2</f>
        <v>44274</v>
      </c>
      <c r="V5" s="418" t="str">
        <f>IF(E5="","",B5)</f>
        <v/>
      </c>
      <c r="W5" s="425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411" t="str">
        <f>IF(E6="","",_xlfn.XLOOKUP(S6,Table1[IDTrain],Table1[Approved],"Needs Trained",0,1))</f>
        <v/>
      </c>
      <c r="J6" s="391"/>
      <c r="K6" s="399" t="str">
        <f>IF('Monday 1'!K6="","",'Monday 1'!K6)</f>
        <v>Brent Keller</v>
      </c>
      <c r="L6" s="177"/>
      <c r="M6" s="177"/>
      <c r="N6" s="177"/>
      <c r="R6" s="424"/>
      <c r="S6" s="418" t="str">
        <f t="shared" ref="S6:S31" si="0">IF(E6="","",_xlfn.CONCAT(B6,E6))</f>
        <v/>
      </c>
      <c r="T6" s="418" t="str">
        <f>IF(S6="","",I2)</f>
        <v/>
      </c>
      <c r="U6" s="419">
        <f>U5</f>
        <v>44274</v>
      </c>
      <c r="V6" s="418" t="str">
        <f t="shared" ref="V6:V31" si="1">IF(E6="","",B6)</f>
        <v/>
      </c>
      <c r="W6" s="425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89" t="str">
        <f>IF(E7="","",_xlfn.XLOOKUP(S7,Table1[IDTrain],Table1[Approved],"Needs Trained",0,1))</f>
        <v/>
      </c>
      <c r="J7" s="391"/>
      <c r="K7" s="399" t="str">
        <f>IF('Monday 1'!K7="","",'Monday 1'!K7)</f>
        <v>Chad Letherman</v>
      </c>
      <c r="L7" s="177"/>
      <c r="M7" s="177"/>
      <c r="N7" s="177"/>
      <c r="R7" s="424"/>
      <c r="S7" s="418" t="str">
        <f t="shared" si="0"/>
        <v/>
      </c>
      <c r="T7" s="418" t="str">
        <f>IF(S7="","",I2)</f>
        <v/>
      </c>
      <c r="U7" s="419">
        <f t="shared" ref="U7:U31" si="3">U6</f>
        <v>44274</v>
      </c>
      <c r="V7" s="418" t="str">
        <f t="shared" si="1"/>
        <v/>
      </c>
      <c r="W7" s="425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89" t="str">
        <f>IF(E8="","",_xlfn.XLOOKUP(S8,Table1[IDTrain],Table1[Approved],"Needs Trained",0,1))</f>
        <v/>
      </c>
      <c r="J8" s="391"/>
      <c r="K8" s="399" t="str">
        <f>IF('Monday 1'!K8="","",'Monday 1'!K8)</f>
        <v>Bryan Suffern</v>
      </c>
      <c r="L8" s="177"/>
      <c r="M8" s="177"/>
      <c r="N8" s="177"/>
      <c r="R8" s="424"/>
      <c r="S8" s="418" t="str">
        <f t="shared" si="0"/>
        <v/>
      </c>
      <c r="T8" s="418" t="str">
        <f>IF(S8="","",I2)</f>
        <v/>
      </c>
      <c r="U8" s="419">
        <f t="shared" si="3"/>
        <v>44274</v>
      </c>
      <c r="V8" s="418" t="str">
        <f t="shared" si="1"/>
        <v/>
      </c>
      <c r="W8" s="425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89" t="str">
        <f>IF(E9="","",_xlfn.XLOOKUP(S9,Table1[IDTrain],Table1[Approved],"Needs Trained",0,1))</f>
        <v/>
      </c>
      <c r="J9" s="391"/>
      <c r="K9" s="399" t="str">
        <f>IF('Monday 1'!K9="","",'Monday 1'!K9)</f>
        <v>CJ Whalen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44274</v>
      </c>
      <c r="V9" s="418" t="str">
        <f t="shared" si="1"/>
        <v/>
      </c>
      <c r="W9" s="425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89" t="str">
        <f>IF(E10="","",_xlfn.XLOOKUP(S10,Table1[IDTrain],Table1[Approved],"Needs Trained",0,1))</f>
        <v/>
      </c>
      <c r="J10" s="391"/>
      <c r="K10" s="399" t="str">
        <f>IF('Monday 1'!K10="","",'Monday 1'!K10)</f>
        <v>AJ Braziel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44274</v>
      </c>
      <c r="V10" s="418" t="str">
        <f t="shared" si="1"/>
        <v/>
      </c>
      <c r="W10" s="425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89" t="str">
        <f>IF(E11="","",_xlfn.XLOOKUP(S11,Table1[IDTrain],Table1[Approved],"Needs Trained",0,1))</f>
        <v/>
      </c>
      <c r="J11" s="391"/>
      <c r="K11" s="399" t="str">
        <f>IF('Monday 1'!K11="","",'Monday 1'!K11)</f>
        <v>Dave Buchan</v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44274</v>
      </c>
      <c r="V11" s="418" t="str">
        <f t="shared" si="1"/>
        <v/>
      </c>
      <c r="W11" s="425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89" t="str">
        <f>IF(E12="","",_xlfn.XLOOKUP(S12,Table1[IDTrain],Table1[Approved],"Needs Trained",0,1))</f>
        <v/>
      </c>
      <c r="J12" s="391"/>
      <c r="K12" s="399" t="str">
        <f>IF('Monday 1'!K12="","",'Monday 1'!K12)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44274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89"/>
      <c r="J13" s="391"/>
      <c r="K13" s="399" t="str">
        <f>IF('Monday 1'!K13="","",'Monday 1'!K13)</f>
        <v/>
      </c>
      <c r="L13" s="181"/>
      <c r="M13" s="181"/>
      <c r="N13" s="181"/>
      <c r="R13" s="424"/>
      <c r="S13" s="418"/>
      <c r="T13" s="418"/>
      <c r="U13" s="419">
        <f t="shared" si="3"/>
        <v>44274</v>
      </c>
      <c r="V13" s="418"/>
      <c r="W13" s="425"/>
    </row>
    <row r="14" spans="1:23" s="170" customFormat="1" ht="12.75" customHeight="1" x14ac:dyDescent="0.2">
      <c r="A14" s="274" t="s">
        <v>1285</v>
      </c>
      <c r="B14" s="183" t="s">
        <v>1371</v>
      </c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>2nd Shift-Placeholder, 1st Shift - Tow Tyno</v>
      </c>
      <c r="E14" s="147"/>
      <c r="F14" s="147"/>
      <c r="G14" s="147"/>
      <c r="H14" s="180"/>
      <c r="I14" s="389" t="str">
        <f>IF(E14="","",_xlfn.XLOOKUP(S14,Table1[IDTrain],Table1[Approved],"Needs Trained",0,1))</f>
        <v/>
      </c>
      <c r="J14" s="391"/>
      <c r="K14" s="399" t="str">
        <f>IF('Monday 1'!K14="","",'Monday 1'!K14)</f>
        <v/>
      </c>
      <c r="L14" s="177"/>
      <c r="M14" s="177"/>
      <c r="N14" s="177"/>
      <c r="R14" s="424"/>
      <c r="S14" s="418" t="str">
        <f t="shared" si="0"/>
        <v/>
      </c>
      <c r="T14" s="418" t="str">
        <f>IF(S14="","",I2)</f>
        <v/>
      </c>
      <c r="U14" s="419">
        <f t="shared" si="3"/>
        <v>44274</v>
      </c>
      <c r="V14" s="418" t="str">
        <f t="shared" si="1"/>
        <v/>
      </c>
      <c r="W14" s="425" t="str">
        <f t="shared" si="2"/>
        <v/>
      </c>
    </row>
    <row r="15" spans="1:23" s="170" customFormat="1" ht="12.75" customHeight="1" x14ac:dyDescent="0.2">
      <c r="A15" s="274" t="s">
        <v>273</v>
      </c>
      <c r="B15" s="183" t="s">
        <v>1283</v>
      </c>
      <c r="C15" s="8" t="str">
        <f>IF(B15="","",IF(VLOOKUP($B15,ProjectList!$B$2:$D$593,2)="","",VLOOKUP($B15,ProjectList!$B$2:$D$593,2)))</f>
        <v>Prototype hitch</v>
      </c>
      <c r="D15" s="28" t="str">
        <f>IF(B15="","",IF(VLOOKUP($B15,ProjectList!$B$2:$D$593,3)="","",VLOOKUP($B15,ProjectList!$B$2:$D$593,3)))</f>
        <v>1 hour of repairs needed before running</v>
      </c>
      <c r="E15" s="147"/>
      <c r="F15" s="147"/>
      <c r="G15" s="147"/>
      <c r="H15" s="180"/>
      <c r="I15" s="389" t="str">
        <f>IF(E15="","",_xlfn.XLOOKUP(S15,Table1[IDTrain],Table1[Approved],"Needs Trained",0,1))</f>
        <v/>
      </c>
      <c r="J15" s="391"/>
      <c r="K15" s="399" t="str">
        <f>IF('Monday 1'!K15="","",'Monday 1'!K15)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44274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9" t="str">
        <f>IF(E16="","",_xlfn.XLOOKUP(S16,Table1[IDTrain],Table1[Approved],"Needs Trained",0,1))</f>
        <v/>
      </c>
      <c r="J16" s="391"/>
      <c r="K16" s="399" t="str">
        <f>IF('Monday 1'!K16="","",'Monday 1'!K16)</f>
        <v/>
      </c>
      <c r="L16" s="177"/>
      <c r="M16" s="177"/>
      <c r="N16" s="177" t="s">
        <v>71</v>
      </c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44274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9" t="str">
        <f>IF(E17="","",_xlfn.XLOOKUP(S17,Table1[IDTrain],Table1[Approved],"Needs Trained",0,1))</f>
        <v/>
      </c>
      <c r="J17" s="391"/>
      <c r="K17" s="399" t="str">
        <f>IF('Monday 1'!K17="","",'Monday 1'!K17)</f>
        <v/>
      </c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44274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9" t="str">
        <f>IF(E18="","",_xlfn.XLOOKUP(S18,Table1[IDTrain],Table1[Approved],"Needs Trained",0,1))</f>
        <v/>
      </c>
      <c r="J18" s="391"/>
      <c r="K18" s="399" t="str">
        <f>IF('Monday 1'!K18="","",'Monday 1'!K18)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44274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9" t="str">
        <f>IF(E19="","",_xlfn.XLOOKUP(S19,Table1[IDTrain],Table1[Approved],"Needs Trained",0,1))</f>
        <v/>
      </c>
      <c r="J19" s="391"/>
      <c r="K19" s="399" t="str">
        <f>IF('Monday 1'!K19="","",'Monday 1'!K19)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44274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9" t="str">
        <f>IF(E20="","",_xlfn.XLOOKUP(S20,Table1[IDTrain],Table1[Approved],"Needs Trained",0,1))</f>
        <v/>
      </c>
      <c r="J20" s="391"/>
      <c r="K20" s="399" t="str">
        <f>IF('Monday 1'!K20="","",'Monday 1'!K20)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44274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9" t="str">
        <f>IF(E21="","",_xlfn.XLOOKUP(S21,Table1[IDTrain],Table1[Approved],"Needs Trained",0,1))</f>
        <v/>
      </c>
      <c r="J21" s="391"/>
      <c r="K21" s="399" t="str">
        <f>IF('Monday 1'!K21="","",'Monday 1'!K21)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44274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9" t="str">
        <f>IF(E22="","",_xlfn.XLOOKUP(S22,Table1[IDTrain],Table1[Approved],"Needs Trained",0,1))</f>
        <v/>
      </c>
      <c r="J22" s="391"/>
      <c r="K22" s="399" t="str">
        <f>IF('Monday 1'!K22="","",'Monday 1'!K22)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44274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9" t="str">
        <f>IF(E23="","",_xlfn.XLOOKUP(S23,Table1[IDTrain],Table1[Approved],"Needs Trained",0,1))</f>
        <v/>
      </c>
      <c r="J23" s="391"/>
      <c r="K23" s="399" t="str">
        <f>IF('Monday 1'!K23="","",'Monday 1'!K23)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44274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9" t="str">
        <f>IF(E24="","",_xlfn.XLOOKUP(S24,Table1[IDTrain],Table1[Approved],"Needs Trained",0,1))</f>
        <v/>
      </c>
      <c r="J24" s="391"/>
      <c r="K24" s="399" t="str">
        <f>IF('Monday 1'!K24="","",'Monday 1'!K24)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44274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9" t="str">
        <f>IF(E25="","",_xlfn.XLOOKUP(S25,Table1[IDTrain],Table1[Approved],"Needs Trained",0,1))</f>
        <v/>
      </c>
      <c r="J25" s="391"/>
      <c r="K25" s="399" t="str">
        <f>IF('Monday 1'!K25="","",'Monday 1'!K25)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44274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9" t="str">
        <f>IF(E26="","",_xlfn.XLOOKUP(S26,Table1[IDTrain],Table1[Approved],"Needs Trained",0,1))</f>
        <v/>
      </c>
      <c r="J26" s="391"/>
      <c r="K26" s="399" t="str">
        <f>IF('Monday 1'!K26="","",'Monday 1'!K26)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44274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9" t="str">
        <f>IF(E27="","",_xlfn.XLOOKUP(S27,Table1[IDTrain],Table1[Approved],"Needs Trained",0,1))</f>
        <v/>
      </c>
      <c r="J27" s="391"/>
      <c r="K27" s="399" t="str">
        <f>IF('Monday 1'!K27="","",'Monday 1'!K27)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44274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9" t="str">
        <f>IF(E28="","",_xlfn.XLOOKUP(S28,Table1[IDTrain],Table1[Approved],"Needs Trained",0,1))</f>
        <v/>
      </c>
      <c r="J28" s="391"/>
      <c r="K28" s="399" t="str">
        <f>IF('Monday 1'!K28="","",'Monday 1'!K28)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44274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9" t="str">
        <f>IF(E29="","",_xlfn.XLOOKUP(S29,Table1[IDTrain],Table1[Approved],"Needs Trained",0,1))</f>
        <v/>
      </c>
      <c r="J29" s="391"/>
      <c r="K29" s="399" t="str">
        <f>IF('Monday 1'!K29="","",'Monday 1'!K29)</f>
        <v/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44274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9" t="str">
        <f>IF(E30="","",_xlfn.XLOOKUP(S30,Table1[IDTrain],Table1[Approved],"Needs Trained",0,1))</f>
        <v/>
      </c>
      <c r="J30" s="391"/>
      <c r="K30" s="399" t="str">
        <f>IF('Monday 1'!K30="","",'Monday 1'!K30)</f>
        <v/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44274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8" t="str">
        <f>IF(E31="","",_xlfn.XLOOKUP(S31,Table1[IDTrain],Table1[Approved],"Needs Trained",0,1))</f>
        <v/>
      </c>
      <c r="J31" s="391"/>
      <c r="K31" s="400" t="str">
        <f>IF('Monday 1'!K31="","",'Monday 1'!K31)</f>
        <v/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44274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08" t="s">
        <v>3</v>
      </c>
      <c r="J32" s="509"/>
      <c r="K32" s="283"/>
      <c r="L32" s="262"/>
      <c r="M32" s="262"/>
      <c r="N32" s="262"/>
      <c r="O32" s="262"/>
      <c r="P32" s="262"/>
      <c r="Q32" s="262"/>
      <c r="R32" s="263"/>
    </row>
    <row r="33" spans="1:14" s="170" customFormat="1" ht="12.75" customHeight="1" x14ac:dyDescent="0.2">
      <c r="A33" s="278" t="s">
        <v>1312</v>
      </c>
      <c r="B33" s="179" t="s">
        <v>1467</v>
      </c>
      <c r="C33" s="149">
        <v>20011101</v>
      </c>
      <c r="D33" s="149" t="s">
        <v>1313</v>
      </c>
      <c r="E33" s="151"/>
      <c r="F33" s="147"/>
      <c r="G33" s="147"/>
      <c r="H33" s="150" t="s">
        <v>98</v>
      </c>
      <c r="I33" s="510" t="s">
        <v>1468</v>
      </c>
      <c r="J33" s="511"/>
      <c r="K33" s="382"/>
      <c r="L33" s="177"/>
      <c r="M33" s="177"/>
      <c r="N33" s="177"/>
    </row>
    <row r="34" spans="1:14" s="170" customFormat="1" ht="12.75" customHeight="1" x14ac:dyDescent="0.2">
      <c r="A34" s="274" t="s">
        <v>1285</v>
      </c>
      <c r="B34" s="183" t="s">
        <v>1279</v>
      </c>
      <c r="C34" s="7">
        <v>21002101</v>
      </c>
      <c r="D34" s="7" t="s">
        <v>1315</v>
      </c>
      <c r="E34" s="147"/>
      <c r="F34" s="147"/>
      <c r="G34" s="147"/>
      <c r="H34" s="150" t="s">
        <v>98</v>
      </c>
      <c r="I34" s="502" t="s">
        <v>1316</v>
      </c>
      <c r="J34" s="503"/>
      <c r="K34" s="382"/>
      <c r="L34" s="177"/>
      <c r="M34" s="177"/>
      <c r="N34" s="177"/>
    </row>
    <row r="35" spans="1:14" s="170" customFormat="1" ht="12.75" customHeight="1" x14ac:dyDescent="0.2">
      <c r="A35" s="278" t="s">
        <v>1286</v>
      </c>
      <c r="B35" s="179" t="s">
        <v>1365</v>
      </c>
      <c r="C35" s="149">
        <v>21001802</v>
      </c>
      <c r="D35" s="149" t="s">
        <v>1547</v>
      </c>
      <c r="E35" s="151"/>
      <c r="F35" s="147"/>
      <c r="G35" s="147"/>
      <c r="H35" s="150" t="s">
        <v>98</v>
      </c>
      <c r="I35" s="510" t="s">
        <v>1367</v>
      </c>
      <c r="J35" s="511"/>
      <c r="K35" s="382"/>
      <c r="L35" s="177"/>
      <c r="M35" s="177"/>
      <c r="N35" s="177"/>
    </row>
    <row r="36" spans="1:14" s="170" customFormat="1" ht="12.75" customHeight="1" x14ac:dyDescent="0.2">
      <c r="A36" s="278" t="s">
        <v>1331</v>
      </c>
      <c r="B36" s="179" t="s">
        <v>1253</v>
      </c>
      <c r="C36" s="149">
        <v>91002301</v>
      </c>
      <c r="D36" s="149" t="s">
        <v>1556</v>
      </c>
      <c r="E36" s="439"/>
      <c r="F36" s="147"/>
      <c r="G36" s="147"/>
      <c r="H36" s="438" t="s">
        <v>98</v>
      </c>
      <c r="I36" s="523" t="s">
        <v>1524</v>
      </c>
      <c r="J36" s="524"/>
      <c r="K36" s="382"/>
      <c r="L36" s="177"/>
      <c r="M36" s="177"/>
      <c r="N36" s="177"/>
    </row>
    <row r="37" spans="1:14" s="170" customFormat="1" ht="12.75" customHeight="1" x14ac:dyDescent="0.2">
      <c r="A37" s="278" t="s">
        <v>1331</v>
      </c>
      <c r="B37" s="179" t="s">
        <v>1253</v>
      </c>
      <c r="C37" s="149">
        <v>91002301</v>
      </c>
      <c r="D37" s="149" t="s">
        <v>1412</v>
      </c>
      <c r="E37" s="439"/>
      <c r="F37" s="36"/>
      <c r="G37" s="147"/>
      <c r="H37" s="438" t="s">
        <v>98</v>
      </c>
      <c r="I37" s="523" t="s">
        <v>1525</v>
      </c>
      <c r="J37" s="524"/>
      <c r="K37" s="382"/>
      <c r="L37" s="177"/>
      <c r="M37" s="177"/>
      <c r="N37" s="177"/>
    </row>
    <row r="38" spans="1:14" s="170" customFormat="1" ht="12.75" customHeight="1" x14ac:dyDescent="0.2">
      <c r="A38" s="274" t="s">
        <v>1318</v>
      </c>
      <c r="B38" s="183" t="s">
        <v>602</v>
      </c>
      <c r="C38" s="7">
        <v>605115754</v>
      </c>
      <c r="D38" s="7" t="s">
        <v>1319</v>
      </c>
      <c r="E38" s="439" t="s">
        <v>785</v>
      </c>
      <c r="F38" s="36"/>
      <c r="G38" s="36"/>
      <c r="H38" s="438"/>
      <c r="I38" s="502" t="s">
        <v>1320</v>
      </c>
      <c r="J38" s="503"/>
      <c r="K38" s="382"/>
      <c r="L38" s="177"/>
      <c r="M38" s="177"/>
      <c r="N38" s="177"/>
    </row>
    <row r="39" spans="1:14" s="170" customFormat="1" ht="12.75" customHeight="1" x14ac:dyDescent="0.2">
      <c r="A39" s="278" t="s">
        <v>273</v>
      </c>
      <c r="B39" s="179" t="s">
        <v>1359</v>
      </c>
      <c r="C39" s="149">
        <v>21003202</v>
      </c>
      <c r="D39" s="149" t="s">
        <v>1555</v>
      </c>
      <c r="E39" s="151"/>
      <c r="F39" s="147"/>
      <c r="G39" s="147"/>
      <c r="H39" s="150" t="s">
        <v>98</v>
      </c>
      <c r="I39" s="510" t="s">
        <v>1554</v>
      </c>
      <c r="J39" s="511"/>
      <c r="K39" s="382"/>
      <c r="L39" s="177"/>
      <c r="M39" s="177"/>
      <c r="N39" s="177"/>
    </row>
    <row r="40" spans="1:14" s="170" customFormat="1" ht="12.75" customHeight="1" x14ac:dyDescent="0.2">
      <c r="A40" s="278" t="s">
        <v>1390</v>
      </c>
      <c r="B40" s="179" t="s">
        <v>1172</v>
      </c>
      <c r="C40" s="149">
        <v>90016901</v>
      </c>
      <c r="D40" s="149" t="s">
        <v>1391</v>
      </c>
      <c r="E40" s="363" t="s">
        <v>110</v>
      </c>
      <c r="F40" s="36"/>
      <c r="G40" s="36"/>
      <c r="H40" s="438"/>
      <c r="I40" s="502" t="s">
        <v>1392</v>
      </c>
      <c r="J40" s="503"/>
      <c r="K40" s="382"/>
      <c r="L40" s="177"/>
      <c r="M40" s="177"/>
      <c r="N40" s="177"/>
    </row>
    <row r="41" spans="1:14" s="170" customFormat="1" ht="12.75" customHeight="1" x14ac:dyDescent="0.2">
      <c r="A41" s="278" t="s">
        <v>1331</v>
      </c>
      <c r="B41" s="179" t="s">
        <v>979</v>
      </c>
      <c r="C41" s="149">
        <v>90011801</v>
      </c>
      <c r="D41" s="149" t="s">
        <v>1409</v>
      </c>
      <c r="E41" s="363" t="s">
        <v>105</v>
      </c>
      <c r="F41" s="36"/>
      <c r="G41" s="36"/>
      <c r="H41" s="438"/>
      <c r="I41" s="502" t="s">
        <v>1450</v>
      </c>
      <c r="J41" s="503"/>
      <c r="K41" s="382"/>
      <c r="L41" s="177"/>
      <c r="M41" s="177"/>
      <c r="N41" s="177"/>
    </row>
    <row r="42" spans="1:14" s="170" customFormat="1" ht="12.75" customHeight="1" x14ac:dyDescent="0.2">
      <c r="A42" s="278" t="s">
        <v>1331</v>
      </c>
      <c r="B42" s="179" t="s">
        <v>1082</v>
      </c>
      <c r="C42" s="441">
        <v>90018801</v>
      </c>
      <c r="D42" s="149" t="s">
        <v>1522</v>
      </c>
      <c r="E42" s="439"/>
      <c r="F42" s="440"/>
      <c r="G42" s="440"/>
      <c r="H42" s="438"/>
      <c r="I42" s="502" t="s">
        <v>1523</v>
      </c>
      <c r="J42" s="503"/>
      <c r="K42" s="382"/>
      <c r="L42" s="177"/>
      <c r="M42" s="177"/>
      <c r="N42" s="177"/>
    </row>
    <row r="43" spans="1:14" s="170" customFormat="1" ht="12.75" customHeight="1" x14ac:dyDescent="0.2">
      <c r="A43" s="278" t="s">
        <v>1331</v>
      </c>
      <c r="B43" s="179" t="s">
        <v>1082</v>
      </c>
      <c r="C43" s="149">
        <v>90018801</v>
      </c>
      <c r="D43" s="149" t="s">
        <v>1412</v>
      </c>
      <c r="E43" s="363" t="s">
        <v>108</v>
      </c>
      <c r="F43" s="440"/>
      <c r="G43" s="440"/>
      <c r="H43" s="438"/>
      <c r="I43" s="523" t="s">
        <v>1521</v>
      </c>
      <c r="J43" s="524"/>
      <c r="K43" s="382"/>
      <c r="L43" s="177"/>
      <c r="M43" s="177"/>
      <c r="N43" s="177"/>
    </row>
    <row r="44" spans="1:14" s="170" customFormat="1" ht="12.75" customHeight="1" x14ac:dyDescent="0.2">
      <c r="A44" s="278" t="s">
        <v>1331</v>
      </c>
      <c r="B44" s="179" t="s">
        <v>1242</v>
      </c>
      <c r="C44" s="149">
        <v>91001701</v>
      </c>
      <c r="D44" s="149" t="s">
        <v>1453</v>
      </c>
      <c r="E44" s="363" t="s">
        <v>785</v>
      </c>
      <c r="F44" s="36"/>
      <c r="G44" s="36"/>
      <c r="H44" s="438"/>
      <c r="I44" s="502" t="s">
        <v>1454</v>
      </c>
      <c r="J44" s="503"/>
      <c r="K44" s="382"/>
    </row>
    <row r="45" spans="1:14" s="170" customFormat="1" ht="12.75" customHeight="1" x14ac:dyDescent="0.2">
      <c r="A45" s="278" t="s">
        <v>1331</v>
      </c>
      <c r="B45" s="179" t="s">
        <v>979</v>
      </c>
      <c r="C45" s="149">
        <v>90011801</v>
      </c>
      <c r="D45" s="149" t="s">
        <v>1558</v>
      </c>
      <c r="E45" s="151"/>
      <c r="F45" s="151"/>
      <c r="G45" s="151"/>
      <c r="H45" s="150" t="s">
        <v>98</v>
      </c>
      <c r="I45" s="510" t="s">
        <v>1559</v>
      </c>
      <c r="J45" s="511"/>
      <c r="K45" s="382"/>
    </row>
    <row r="46" spans="1:14" s="170" customFormat="1" ht="12.75" customHeight="1" x14ac:dyDescent="0.2">
      <c r="A46" s="274" t="s">
        <v>1324</v>
      </c>
      <c r="B46" s="183" t="s">
        <v>1325</v>
      </c>
      <c r="C46" s="7">
        <v>91004101</v>
      </c>
      <c r="D46" s="7" t="s">
        <v>1563</v>
      </c>
      <c r="E46" s="440"/>
      <c r="F46" s="440"/>
      <c r="G46" s="440"/>
      <c r="H46" s="454" t="s">
        <v>98</v>
      </c>
      <c r="I46" s="502" t="s">
        <v>1327</v>
      </c>
      <c r="J46" s="503"/>
      <c r="K46" s="382"/>
    </row>
    <row r="47" spans="1:14" s="170" customFormat="1" ht="12.75" customHeight="1" x14ac:dyDescent="0.2">
      <c r="A47" s="274" t="s">
        <v>1306</v>
      </c>
      <c r="B47" s="183" t="s">
        <v>727</v>
      </c>
      <c r="C47" s="441">
        <v>90016501</v>
      </c>
      <c r="D47" s="7" t="s">
        <v>1562</v>
      </c>
      <c r="E47" s="440"/>
      <c r="F47" s="440"/>
      <c r="G47" s="440"/>
      <c r="H47" s="454" t="s">
        <v>98</v>
      </c>
      <c r="I47" s="502" t="s">
        <v>1330</v>
      </c>
      <c r="J47" s="503"/>
      <c r="K47" s="382"/>
    </row>
    <row r="48" spans="1:14" s="170" customFormat="1" ht="12.75" customHeight="1" x14ac:dyDescent="0.2">
      <c r="A48" s="278" t="s">
        <v>1328</v>
      </c>
      <c r="B48" s="179" t="s">
        <v>1564</v>
      </c>
      <c r="C48" s="149">
        <v>91005301</v>
      </c>
      <c r="D48" s="149" t="s">
        <v>1565</v>
      </c>
      <c r="E48" s="151"/>
      <c r="F48" s="147"/>
      <c r="G48" s="147"/>
      <c r="H48" s="150" t="s">
        <v>98</v>
      </c>
      <c r="I48" s="512" t="s">
        <v>1566</v>
      </c>
      <c r="J48" s="513"/>
      <c r="K48" s="382"/>
      <c r="L48" s="177"/>
    </row>
    <row r="49" spans="1:12" s="170" customFormat="1" ht="12.75" customHeight="1" x14ac:dyDescent="0.2">
      <c r="A49" s="278"/>
      <c r="B49" s="179"/>
      <c r="C49" s="148"/>
      <c r="D49" s="149"/>
      <c r="E49" s="151"/>
      <c r="F49" s="151"/>
      <c r="G49" s="151"/>
      <c r="H49" s="150" t="s">
        <v>98</v>
      </c>
      <c r="I49" s="510"/>
      <c r="J49" s="511"/>
      <c r="K49" s="382"/>
      <c r="L49" s="177"/>
    </row>
    <row r="50" spans="1:12" s="170" customFormat="1" ht="12.75" customHeight="1" x14ac:dyDescent="0.2">
      <c r="A50" s="278"/>
      <c r="B50" s="179"/>
      <c r="C50" s="149"/>
      <c r="D50" s="149"/>
      <c r="E50" s="147"/>
      <c r="F50" s="151"/>
      <c r="G50" s="151"/>
      <c r="H50" s="150" t="s">
        <v>98</v>
      </c>
      <c r="I50" s="512"/>
      <c r="J50" s="513"/>
      <c r="K50" s="382"/>
      <c r="L50" s="177"/>
    </row>
    <row r="51" spans="1:12" s="170" customFormat="1" ht="12.75" customHeight="1" x14ac:dyDescent="0.2">
      <c r="A51" s="278"/>
      <c r="B51" s="179"/>
      <c r="C51" s="149"/>
      <c r="D51" s="149"/>
      <c r="E51" s="147"/>
      <c r="F51" s="151"/>
      <c r="G51" s="151"/>
      <c r="H51" s="150" t="s">
        <v>98</v>
      </c>
      <c r="I51" s="512"/>
      <c r="J51" s="513"/>
      <c r="K51" s="382"/>
      <c r="L51" s="177"/>
    </row>
    <row r="52" spans="1:12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512"/>
      <c r="J52" s="513"/>
      <c r="K52" s="382"/>
      <c r="L52" s="177"/>
    </row>
    <row r="53" spans="1:12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512"/>
      <c r="J53" s="513"/>
      <c r="K53" s="382"/>
    </row>
    <row r="54" spans="1:12" s="170" customFormat="1" ht="12.75" customHeight="1" x14ac:dyDescent="0.2">
      <c r="A54" s="278"/>
      <c r="B54" s="179"/>
      <c r="C54" s="148"/>
      <c r="D54" s="149"/>
      <c r="E54" s="151"/>
      <c r="F54" s="151"/>
      <c r="G54" s="151"/>
      <c r="H54" s="150" t="s">
        <v>98</v>
      </c>
      <c r="I54" s="510"/>
      <c r="J54" s="511"/>
      <c r="K54" s="382"/>
    </row>
    <row r="55" spans="1:12" s="170" customFormat="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14"/>
      <c r="J55" s="515"/>
      <c r="K55" s="382"/>
    </row>
    <row r="58" spans="1:12" x14ac:dyDescent="0.2">
      <c r="A58" s="9" t="s">
        <v>101</v>
      </c>
    </row>
    <row r="59" spans="1:12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2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2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2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2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2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sortState xmlns:xlrd2="http://schemas.microsoft.com/office/spreadsheetml/2017/richdata2" ref="A14:H29">
    <sortCondition ref="A14:A29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phoneticPr fontId="82" type="noConversion"/>
  <conditionalFormatting sqref="A50:A53 A55">
    <cfRule type="expression" dxfId="1322" priority="868">
      <formula>$H50="Complete"</formula>
    </cfRule>
  </conditionalFormatting>
  <conditionalFormatting sqref="A50:A53 A55">
    <cfRule type="expression" dxfId="1321" priority="867">
      <formula>$H50="Complete"</formula>
    </cfRule>
  </conditionalFormatting>
  <conditionalFormatting sqref="D50:D53">
    <cfRule type="expression" dxfId="1320" priority="858">
      <formula>$H50="Complete"</formula>
    </cfRule>
  </conditionalFormatting>
  <conditionalFormatting sqref="C50:C53">
    <cfRule type="expression" dxfId="1319" priority="857">
      <formula>$H50="Complete"</formula>
    </cfRule>
  </conditionalFormatting>
  <conditionalFormatting sqref="C50:C53">
    <cfRule type="expression" dxfId="1318" priority="856">
      <formula>$H50="Complete"</formula>
    </cfRule>
  </conditionalFormatting>
  <conditionalFormatting sqref="D60:D64 D69:D70 D67">
    <cfRule type="expression" dxfId="1317" priority="914">
      <formula>$H60=0</formula>
    </cfRule>
  </conditionalFormatting>
  <conditionalFormatting sqref="D68">
    <cfRule type="expression" dxfId="1316" priority="913">
      <formula>$H68=0</formula>
    </cfRule>
  </conditionalFormatting>
  <conditionalFormatting sqref="D72">
    <cfRule type="expression" dxfId="1315" priority="912">
      <formula>$H72=0</formula>
    </cfRule>
  </conditionalFormatting>
  <conditionalFormatting sqref="D74">
    <cfRule type="expression" dxfId="1314" priority="911">
      <formula>$H74=0</formula>
    </cfRule>
  </conditionalFormatting>
  <conditionalFormatting sqref="D81">
    <cfRule type="expression" dxfId="1313" priority="910">
      <formula>$H81=0</formula>
    </cfRule>
  </conditionalFormatting>
  <conditionalFormatting sqref="D75">
    <cfRule type="expression" dxfId="1312" priority="909">
      <formula>$H75=0</formula>
    </cfRule>
  </conditionalFormatting>
  <conditionalFormatting sqref="D71">
    <cfRule type="expression" dxfId="1311" priority="908">
      <formula>$H71=0</formula>
    </cfRule>
  </conditionalFormatting>
  <conditionalFormatting sqref="D83">
    <cfRule type="expression" dxfId="1310" priority="907">
      <formula>$H83=0</formula>
    </cfRule>
  </conditionalFormatting>
  <conditionalFormatting sqref="D84">
    <cfRule type="expression" dxfId="1309" priority="906">
      <formula>$H84=0</formula>
    </cfRule>
  </conditionalFormatting>
  <conditionalFormatting sqref="D85">
    <cfRule type="expression" dxfId="1308" priority="905">
      <formula>$H85=0</formula>
    </cfRule>
  </conditionalFormatting>
  <conditionalFormatting sqref="D86">
    <cfRule type="expression" dxfId="1307" priority="904">
      <formula>$H86=0</formula>
    </cfRule>
  </conditionalFormatting>
  <conditionalFormatting sqref="D87">
    <cfRule type="expression" dxfId="1306" priority="903">
      <formula>$H87=0</formula>
    </cfRule>
  </conditionalFormatting>
  <conditionalFormatting sqref="D88">
    <cfRule type="expression" dxfId="1305" priority="902">
      <formula>$H88=0</formula>
    </cfRule>
  </conditionalFormatting>
  <conditionalFormatting sqref="D82">
    <cfRule type="expression" dxfId="1304" priority="901">
      <formula>$H82=0</formula>
    </cfRule>
  </conditionalFormatting>
  <conditionalFormatting sqref="D66">
    <cfRule type="expression" dxfId="1303" priority="900">
      <formula>$H66=0</formula>
    </cfRule>
  </conditionalFormatting>
  <conditionalFormatting sqref="D65">
    <cfRule type="expression" dxfId="1302" priority="899">
      <formula>$H65=0</formula>
    </cfRule>
  </conditionalFormatting>
  <conditionalFormatting sqref="D69">
    <cfRule type="expression" dxfId="1301" priority="898">
      <formula>$H69=0</formula>
    </cfRule>
  </conditionalFormatting>
  <conditionalFormatting sqref="D70">
    <cfRule type="expression" dxfId="1300" priority="897">
      <formula>$H70=0</formula>
    </cfRule>
  </conditionalFormatting>
  <conditionalFormatting sqref="D71">
    <cfRule type="expression" dxfId="1299" priority="896">
      <formula>$H71=0</formula>
    </cfRule>
  </conditionalFormatting>
  <conditionalFormatting sqref="D74">
    <cfRule type="expression" dxfId="1298" priority="895">
      <formula>$H74=0</formula>
    </cfRule>
  </conditionalFormatting>
  <conditionalFormatting sqref="D72">
    <cfRule type="expression" dxfId="1297" priority="894">
      <formula>$H72=0</formula>
    </cfRule>
  </conditionalFormatting>
  <conditionalFormatting sqref="D68">
    <cfRule type="expression" dxfId="1296" priority="893">
      <formula>$H68=0</formula>
    </cfRule>
  </conditionalFormatting>
  <conditionalFormatting sqref="D76">
    <cfRule type="expression" dxfId="1295" priority="892">
      <formula>$H76=0</formula>
    </cfRule>
  </conditionalFormatting>
  <conditionalFormatting sqref="D77">
    <cfRule type="expression" dxfId="1294" priority="891">
      <formula>$H77=0</formula>
    </cfRule>
  </conditionalFormatting>
  <conditionalFormatting sqref="D78">
    <cfRule type="expression" dxfId="1293" priority="890">
      <formula>$H78=0</formula>
    </cfRule>
  </conditionalFormatting>
  <conditionalFormatting sqref="D79">
    <cfRule type="expression" dxfId="1292" priority="889">
      <formula>$H79=0</formula>
    </cfRule>
  </conditionalFormatting>
  <conditionalFormatting sqref="D80">
    <cfRule type="expression" dxfId="1291" priority="888">
      <formula>$H80=0</formula>
    </cfRule>
  </conditionalFormatting>
  <conditionalFormatting sqref="I50:I53">
    <cfRule type="expression" dxfId="1290" priority="794">
      <formula>$H50="Complete"</formula>
    </cfRule>
  </conditionalFormatting>
  <conditionalFormatting sqref="B50:B53">
    <cfRule type="expression" dxfId="1289" priority="790">
      <formula>$H50="Complete"</formula>
    </cfRule>
  </conditionalFormatting>
  <conditionalFormatting sqref="I45">
    <cfRule type="expression" dxfId="1288" priority="488">
      <formula>$H45="Complete"</formula>
    </cfRule>
  </conditionalFormatting>
  <conditionalFormatting sqref="D45">
    <cfRule type="expression" dxfId="1287" priority="487">
      <formula>$H45="Complete"</formula>
    </cfRule>
  </conditionalFormatting>
  <conditionalFormatting sqref="D48">
    <cfRule type="expression" dxfId="1286" priority="468">
      <formula>$H48="Complete"</formula>
    </cfRule>
  </conditionalFormatting>
  <conditionalFormatting sqref="A48">
    <cfRule type="expression" dxfId="1285" priority="470">
      <formula>$H48="Complete"</formula>
    </cfRule>
  </conditionalFormatting>
  <conditionalFormatting sqref="A48">
    <cfRule type="expression" dxfId="1284" priority="469">
      <formula>$H48="Complete"</formula>
    </cfRule>
  </conditionalFormatting>
  <conditionalFormatting sqref="I48">
    <cfRule type="expression" dxfId="1283" priority="467">
      <formula>$H48="Complete"</formula>
    </cfRule>
  </conditionalFormatting>
  <conditionalFormatting sqref="B48">
    <cfRule type="expression" dxfId="1282" priority="466">
      <formula>$H48="Complete"</formula>
    </cfRule>
  </conditionalFormatting>
  <conditionalFormatting sqref="C48">
    <cfRule type="expression" dxfId="1281" priority="464">
      <formula>$H48="Complete"</formula>
    </cfRule>
  </conditionalFormatting>
  <conditionalFormatting sqref="C48">
    <cfRule type="expression" dxfId="1280" priority="463">
      <formula>$H48="Complete"</formula>
    </cfRule>
  </conditionalFormatting>
  <conditionalFormatting sqref="A49">
    <cfRule type="expression" dxfId="1279" priority="461">
      <formula>$H49="Complete"</formula>
    </cfRule>
  </conditionalFormatting>
  <conditionalFormatting sqref="A49">
    <cfRule type="expression" dxfId="1278" priority="460">
      <formula>$H49="Complete"</formula>
    </cfRule>
  </conditionalFormatting>
  <conditionalFormatting sqref="I49">
    <cfRule type="expression" dxfId="1277" priority="456">
      <formula>$H49="Complete"</formula>
    </cfRule>
  </conditionalFormatting>
  <conditionalFormatting sqref="I54">
    <cfRule type="expression" dxfId="1276" priority="454">
      <formula>$H54="Complete"</formula>
    </cfRule>
  </conditionalFormatting>
  <conditionalFormatting sqref="A54">
    <cfRule type="expression" dxfId="1275" priority="452">
      <formula>$H54="Complete"</formula>
    </cfRule>
  </conditionalFormatting>
  <conditionalFormatting sqref="D54">
    <cfRule type="expression" dxfId="1274" priority="451">
      <formula>$H54="Complete"</formula>
    </cfRule>
  </conditionalFormatting>
  <conditionalFormatting sqref="B54">
    <cfRule type="expression" dxfId="1273" priority="450">
      <formula>$H54="Complete"</formula>
    </cfRule>
  </conditionalFormatting>
  <conditionalFormatting sqref="C54">
    <cfRule type="expression" dxfId="1272" priority="449">
      <formula>$H54="Complete"</formula>
    </cfRule>
  </conditionalFormatting>
  <conditionalFormatting sqref="C54">
    <cfRule type="expression" dxfId="1271" priority="448">
      <formula>$H54="Complete"</formula>
    </cfRule>
  </conditionalFormatting>
  <conditionalFormatting sqref="C55:D55">
    <cfRule type="expression" dxfId="1270" priority="446">
      <formula>$H55="Complete"</formula>
    </cfRule>
  </conditionalFormatting>
  <conditionalFormatting sqref="B55">
    <cfRule type="expression" dxfId="1269" priority="445">
      <formula>$H55="Complete"</formula>
    </cfRule>
  </conditionalFormatting>
  <conditionalFormatting sqref="I55">
    <cfRule type="expression" dxfId="1268" priority="444">
      <formula>$H55="Complete"</formula>
    </cfRule>
  </conditionalFormatting>
  <conditionalFormatting sqref="C49:D49">
    <cfRule type="expression" dxfId="1267" priority="443">
      <formula>$H49="Complete"</formula>
    </cfRule>
  </conditionalFormatting>
  <conditionalFormatting sqref="B49">
    <cfRule type="expression" dxfId="1266" priority="442">
      <formula>$H49="Complete"</formula>
    </cfRule>
  </conditionalFormatting>
  <conditionalFormatting sqref="A45">
    <cfRule type="expression" dxfId="1265" priority="329">
      <formula>$H45="Complete"</formula>
    </cfRule>
  </conditionalFormatting>
  <conditionalFormatting sqref="A45">
    <cfRule type="expression" dxfId="1264" priority="328">
      <formula>$H45="Complete"</formula>
    </cfRule>
  </conditionalFormatting>
  <conditionalFormatting sqref="B45">
    <cfRule type="expression" dxfId="1263" priority="327">
      <formula>$H45="Complete"</formula>
    </cfRule>
  </conditionalFormatting>
  <conditionalFormatting sqref="C45">
    <cfRule type="expression" dxfId="1262" priority="326">
      <formula>$H45="Complete"</formula>
    </cfRule>
  </conditionalFormatting>
  <conditionalFormatting sqref="C45">
    <cfRule type="expression" dxfId="1261" priority="325">
      <formula>$H45="Complete"</formula>
    </cfRule>
  </conditionalFormatting>
  <conditionalFormatting sqref="A35:D35 I35">
    <cfRule type="expression" dxfId="1260" priority="126">
      <formula>$H35="Complete"</formula>
    </cfRule>
  </conditionalFormatting>
  <conditionalFormatting sqref="A33">
    <cfRule type="expression" dxfId="1259" priority="111">
      <formula>$H33="Complete"</formula>
    </cfRule>
  </conditionalFormatting>
  <conditionalFormatting sqref="B33:D33 H33:I33 H34:H35 H39 H45:H55">
    <cfRule type="expression" dxfId="1258" priority="110">
      <formula>$H33="Complete"</formula>
    </cfRule>
  </conditionalFormatting>
  <conditionalFormatting sqref="A39:D39">
    <cfRule type="expression" dxfId="1257" priority="85">
      <formula>$H39="Complete"</formula>
    </cfRule>
  </conditionalFormatting>
  <conditionalFormatting sqref="I39">
    <cfRule type="expression" dxfId="1256" priority="81">
      <formula>$H39="Complete"</formula>
    </cfRule>
  </conditionalFormatting>
  <conditionalFormatting sqref="I7:I31">
    <cfRule type="cellIs" dxfId="1255" priority="66" operator="equal">
      <formula>"Signed Off"</formula>
    </cfRule>
    <cfRule type="cellIs" dxfId="1254" priority="67" operator="equal">
      <formula>"Needs Trained"</formula>
    </cfRule>
  </conditionalFormatting>
  <conditionalFormatting sqref="I6">
    <cfRule type="cellIs" dxfId="1253" priority="65" operator="equal">
      <formula>"Needs Trained"</formula>
    </cfRule>
  </conditionalFormatting>
  <conditionalFormatting sqref="I6">
    <cfRule type="cellIs" dxfId="1252" priority="64" operator="equal">
      <formula>"Signed Off"</formula>
    </cfRule>
  </conditionalFormatting>
  <conditionalFormatting sqref="I5">
    <cfRule type="cellIs" dxfId="1251" priority="63" operator="equal">
      <formula>"Needs Trained"</formula>
    </cfRule>
  </conditionalFormatting>
  <conditionalFormatting sqref="I5">
    <cfRule type="cellIs" dxfId="1250" priority="62" operator="equal">
      <formula>"Signed Off"</formula>
    </cfRule>
  </conditionalFormatting>
  <conditionalFormatting sqref="A34">
    <cfRule type="expression" dxfId="1249" priority="61">
      <formula>$H34="Complete"</formula>
    </cfRule>
  </conditionalFormatting>
  <conditionalFormatting sqref="D34">
    <cfRule type="expression" dxfId="1248" priority="60">
      <formula>$H34="Complete"</formula>
    </cfRule>
  </conditionalFormatting>
  <conditionalFormatting sqref="B34">
    <cfRule type="expression" dxfId="1247" priority="59">
      <formula>$H34="Complete"</formula>
    </cfRule>
  </conditionalFormatting>
  <conditionalFormatting sqref="C34">
    <cfRule type="expression" dxfId="1246" priority="58">
      <formula>$H34="Complete"</formula>
    </cfRule>
  </conditionalFormatting>
  <conditionalFormatting sqref="C34">
    <cfRule type="expression" dxfId="1245" priority="57">
      <formula>$H34="Complete"</formula>
    </cfRule>
  </conditionalFormatting>
  <conditionalFormatting sqref="I34">
    <cfRule type="expression" dxfId="1244" priority="56">
      <formula>$H34="Complete"</formula>
    </cfRule>
  </conditionalFormatting>
  <conditionalFormatting sqref="H36:H37">
    <cfRule type="expression" dxfId="1243" priority="55">
      <formula>$H36="Complete"</formula>
    </cfRule>
  </conditionalFormatting>
  <conditionalFormatting sqref="D36">
    <cfRule type="expression" dxfId="1242" priority="54">
      <formula>$H36="Complete"</formula>
    </cfRule>
  </conditionalFormatting>
  <conditionalFormatting sqref="I36">
    <cfRule type="expression" dxfId="1241" priority="53">
      <formula>$H36="Complete"</formula>
    </cfRule>
  </conditionalFormatting>
  <conditionalFormatting sqref="D37">
    <cfRule type="expression" dxfId="1240" priority="50">
      <formula>$H37="Complete"</formula>
    </cfRule>
  </conditionalFormatting>
  <conditionalFormatting sqref="A37">
    <cfRule type="expression" dxfId="1239" priority="52">
      <formula>$H37="Complete"</formula>
    </cfRule>
  </conditionalFormatting>
  <conditionalFormatting sqref="A37">
    <cfRule type="expression" dxfId="1238" priority="51">
      <formula>$H37="Complete"</formula>
    </cfRule>
  </conditionalFormatting>
  <conditionalFormatting sqref="I37">
    <cfRule type="expression" dxfId="1237" priority="49">
      <formula>$H37="Complete"</formula>
    </cfRule>
  </conditionalFormatting>
  <conditionalFormatting sqref="B37">
    <cfRule type="expression" dxfId="1236" priority="48">
      <formula>$H37="Complete"</formula>
    </cfRule>
  </conditionalFormatting>
  <conditionalFormatting sqref="C37">
    <cfRule type="expression" dxfId="1235" priority="47">
      <formula>$H37="Complete"</formula>
    </cfRule>
  </conditionalFormatting>
  <conditionalFormatting sqref="C37">
    <cfRule type="expression" dxfId="1234" priority="46">
      <formula>$H37="Complete"</formula>
    </cfRule>
  </conditionalFormatting>
  <conditionalFormatting sqref="A36">
    <cfRule type="expression" dxfId="1233" priority="45">
      <formula>$H36="Complete"</formula>
    </cfRule>
  </conditionalFormatting>
  <conditionalFormatting sqref="A36">
    <cfRule type="expression" dxfId="1232" priority="44">
      <formula>$H36="Complete"</formula>
    </cfRule>
  </conditionalFormatting>
  <conditionalFormatting sqref="B36">
    <cfRule type="expression" dxfId="1231" priority="43">
      <formula>$H36="Complete"</formula>
    </cfRule>
  </conditionalFormatting>
  <conditionalFormatting sqref="C36">
    <cfRule type="expression" dxfId="1230" priority="42">
      <formula>$H36="Complete"</formula>
    </cfRule>
  </conditionalFormatting>
  <conditionalFormatting sqref="C36">
    <cfRule type="expression" dxfId="1229" priority="41">
      <formula>$H36="Complete"</formula>
    </cfRule>
  </conditionalFormatting>
  <conditionalFormatting sqref="A38">
    <cfRule type="expression" dxfId="1228" priority="40">
      <formula>$H38="Complete"</formula>
    </cfRule>
  </conditionalFormatting>
  <conditionalFormatting sqref="B38:D38 H38:I38">
    <cfRule type="expression" dxfId="1227" priority="39">
      <formula>$H38="Complete"</formula>
    </cfRule>
  </conditionalFormatting>
  <conditionalFormatting sqref="H40">
    <cfRule type="expression" dxfId="1226" priority="38">
      <formula>$H40="Complete"</formula>
    </cfRule>
  </conditionalFormatting>
  <conditionalFormatting sqref="A40">
    <cfRule type="expression" dxfId="1225" priority="37">
      <formula>$H40="Complete"</formula>
    </cfRule>
  </conditionalFormatting>
  <conditionalFormatting sqref="B40:C40">
    <cfRule type="expression" dxfId="1224" priority="36">
      <formula>$H40="Complete"</formula>
    </cfRule>
  </conditionalFormatting>
  <conditionalFormatting sqref="D40">
    <cfRule type="expression" dxfId="1223" priority="35">
      <formula>$H40="Complete"</formula>
    </cfRule>
  </conditionalFormatting>
  <conditionalFormatting sqref="I40">
    <cfRule type="expression" dxfId="1222" priority="34">
      <formula>$H40="Complete"</formula>
    </cfRule>
  </conditionalFormatting>
  <conditionalFormatting sqref="A41">
    <cfRule type="expression" dxfId="1221" priority="33">
      <formula>$H41="Complete"</formula>
    </cfRule>
  </conditionalFormatting>
  <conditionalFormatting sqref="D41">
    <cfRule type="expression" dxfId="1220" priority="32">
      <formula>$H41="Complete"</formula>
    </cfRule>
  </conditionalFormatting>
  <conditionalFormatting sqref="B41">
    <cfRule type="expression" dxfId="1219" priority="31">
      <formula>$H41="Complete"</formula>
    </cfRule>
  </conditionalFormatting>
  <conditionalFormatting sqref="C41">
    <cfRule type="expression" dxfId="1218" priority="30">
      <formula>$H41="Complete"</formula>
    </cfRule>
  </conditionalFormatting>
  <conditionalFormatting sqref="C41">
    <cfRule type="expression" dxfId="1217" priority="29">
      <formula>$H41="Complete"</formula>
    </cfRule>
  </conditionalFormatting>
  <conditionalFormatting sqref="I41">
    <cfRule type="expression" dxfId="1216" priority="28">
      <formula>$H41="Complete"</formula>
    </cfRule>
  </conditionalFormatting>
  <conditionalFormatting sqref="H41">
    <cfRule type="expression" dxfId="1215" priority="27">
      <formula>$H41="Complete"</formula>
    </cfRule>
  </conditionalFormatting>
  <conditionalFormatting sqref="H42">
    <cfRule type="expression" dxfId="1214" priority="26">
      <formula>$H42="Complete"</formula>
    </cfRule>
  </conditionalFormatting>
  <conditionalFormatting sqref="A42">
    <cfRule type="expression" dxfId="1213" priority="25">
      <formula>$H42="Complete"</formula>
    </cfRule>
  </conditionalFormatting>
  <conditionalFormatting sqref="I42">
    <cfRule type="expression" dxfId="1212" priority="24">
      <formula>$H42="Complete"</formula>
    </cfRule>
  </conditionalFormatting>
  <conditionalFormatting sqref="D42">
    <cfRule type="expression" dxfId="1211" priority="23">
      <formula>$H42="Complete"</formula>
    </cfRule>
  </conditionalFormatting>
  <conditionalFormatting sqref="B42">
    <cfRule type="expression" dxfId="1210" priority="22">
      <formula>$H42="Complete"</formula>
    </cfRule>
  </conditionalFormatting>
  <conditionalFormatting sqref="C42">
    <cfRule type="expression" dxfId="1209" priority="21">
      <formula>$H42="Complete"</formula>
    </cfRule>
  </conditionalFormatting>
  <conditionalFormatting sqref="H43">
    <cfRule type="expression" dxfId="1208" priority="20">
      <formula>$H43="Complete"</formula>
    </cfRule>
  </conditionalFormatting>
  <conditionalFormatting sqref="A43">
    <cfRule type="expression" dxfId="1207" priority="19">
      <formula>$H43="Complete"</formula>
    </cfRule>
  </conditionalFormatting>
  <conditionalFormatting sqref="A43">
    <cfRule type="expression" dxfId="1206" priority="18">
      <formula>$H43="Complete"</formula>
    </cfRule>
  </conditionalFormatting>
  <conditionalFormatting sqref="D43">
    <cfRule type="expression" dxfId="1205" priority="17">
      <formula>$H43="Complete"</formula>
    </cfRule>
  </conditionalFormatting>
  <conditionalFormatting sqref="C43">
    <cfRule type="expression" dxfId="1204" priority="16">
      <formula>$H43="Complete"</formula>
    </cfRule>
  </conditionalFormatting>
  <conditionalFormatting sqref="C43">
    <cfRule type="expression" dxfId="1203" priority="15">
      <formula>$H43="Complete"</formula>
    </cfRule>
  </conditionalFormatting>
  <conditionalFormatting sqref="I43">
    <cfRule type="expression" dxfId="1202" priority="14">
      <formula>$H43="Complete"</formula>
    </cfRule>
  </conditionalFormatting>
  <conditionalFormatting sqref="B43">
    <cfRule type="expression" dxfId="1201" priority="13">
      <formula>$H43="Complete"</formula>
    </cfRule>
  </conditionalFormatting>
  <conditionalFormatting sqref="A44:D44 I44">
    <cfRule type="expression" dxfId="1200" priority="12">
      <formula>$H44="Complete"</formula>
    </cfRule>
  </conditionalFormatting>
  <conditionalFormatting sqref="H44">
    <cfRule type="expression" dxfId="1199" priority="11">
      <formula>$H44="Complete"</formula>
    </cfRule>
  </conditionalFormatting>
  <conditionalFormatting sqref="A46:B46">
    <cfRule type="expression" dxfId="1198" priority="9">
      <formula>$H46="Complete"</formula>
    </cfRule>
  </conditionalFormatting>
  <conditionalFormatting sqref="D46">
    <cfRule type="expression" dxfId="1197" priority="8">
      <formula>$H46="Complete"</formula>
    </cfRule>
  </conditionalFormatting>
  <conditionalFormatting sqref="C46">
    <cfRule type="expression" dxfId="1196" priority="7">
      <formula>$H46="Complete"</formula>
    </cfRule>
  </conditionalFormatting>
  <conditionalFormatting sqref="I46">
    <cfRule type="expression" dxfId="1195" priority="6">
      <formula>$H46="Complete"</formula>
    </cfRule>
  </conditionalFormatting>
  <conditionalFormatting sqref="I47">
    <cfRule type="expression" dxfId="1194" priority="5">
      <formula>$H47="Complete"</formula>
    </cfRule>
  </conditionalFormatting>
  <conditionalFormatting sqref="D47">
    <cfRule type="expression" dxfId="1193" priority="4">
      <formula>$H47="Complete"</formula>
    </cfRule>
  </conditionalFormatting>
  <conditionalFormatting sqref="A47 C47">
    <cfRule type="expression" dxfId="1192" priority="3">
      <formula>$H47="Complete"</formula>
    </cfRule>
  </conditionalFormatting>
  <conditionalFormatting sqref="B47">
    <cfRule type="expression" dxfId="1191" priority="2">
      <formula>$H47="Complete"</formula>
    </cfRule>
  </conditionalFormatting>
  <dataValidations disablePrompts="1" count="2">
    <dataValidation type="list" allowBlank="1" showInputMessage="1" showErrorMessage="1" sqref="F34:G37 E5:F12 F42:G55 E41:E55 E14:F31 E40:G40 E33:E39" xr:uid="{BBED08AD-A807-4F3A-9432-2E0E6CB3565A}">
      <formula1>Drivers1</formula1>
    </dataValidation>
    <dataValidation type="list" allowBlank="1" showInputMessage="1" showErrorMessage="1" sqref="F39:G40" xr:uid="{82087385-BA40-4566-94E6-8060510DF6AE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4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4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5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5</xdr:row>
                    <xdr:rowOff>19050</xdr:rowOff>
                  </from>
                  <to>
                    <xdr:col>12</xdr:col>
                    <xdr:colOff>552450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B111C9CE-D534-4569-BAEB-A1C78BA8D7F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9772CFB1-1254-4CB3-9DA6-4DBC5E3E52A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6326781-479F-480A-96F2-9FE713D90B31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1100-000005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5">
    <pageSetUpPr fitToPage="1"/>
  </sheetPr>
  <dimension ref="A1:W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6" max="16" width="9.28515625" customWidth="1"/>
    <col min="17" max="17" width="14.28515625" hidden="1" customWidth="1"/>
    <col min="18" max="18" width="13.28515625" hidden="1" customWidth="1"/>
    <col min="19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3'!$B$2+4</f>
        <v>44274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56</v>
      </c>
      <c r="I2" s="175" t="str">
        <f>_xlfn.XLOOKUP(H2,Table2[Coordinator],Table2[Email],,0)</f>
        <v>william.moberg@navistar.com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6"/>
      <c r="J3" s="507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83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x14ac:dyDescent="0.2">
      <c r="A5" s="179"/>
      <c r="B5" s="179"/>
      <c r="C5" s="147"/>
      <c r="D5" s="147"/>
      <c r="E5" s="147"/>
      <c r="F5" s="147"/>
      <c r="G5" s="147"/>
      <c r="H5" s="180"/>
      <c r="I5" s="411" t="str">
        <f>IF(E5="","",_xlfn.XLOOKUP(S5,Table1[IDTrain],Table1[Approved],"Needs Trained",0,1))</f>
        <v/>
      </c>
      <c r="J5" s="391"/>
      <c r="K5" s="399" t="str">
        <f>IF('Monday 2'!K5="","",'Monday 2'!K5)</f>
        <v>Anthony Carbon</v>
      </c>
      <c r="L5" s="177"/>
      <c r="M5" s="177"/>
      <c r="N5" s="177"/>
      <c r="R5" s="424"/>
      <c r="S5" s="418" t="str">
        <f>IF(E5="","",_xlfn.CONCAT(B5,E5))</f>
        <v/>
      </c>
      <c r="T5" s="418" t="str">
        <f>IF(S5="","",I2)</f>
        <v/>
      </c>
      <c r="U5" s="419">
        <f>B2</f>
        <v>44274</v>
      </c>
      <c r="V5" s="418" t="str">
        <f>IF(E5="","",B5)</f>
        <v/>
      </c>
      <c r="W5" s="425" t="str">
        <f>IF(E5="","",E5)</f>
        <v/>
      </c>
    </row>
    <row r="6" spans="1:23" s="170" customFormat="1" x14ac:dyDescent="0.2">
      <c r="A6" s="179"/>
      <c r="B6" s="179"/>
      <c r="C6" s="147"/>
      <c r="D6" s="147"/>
      <c r="E6" s="147"/>
      <c r="F6" s="147"/>
      <c r="G6" s="147"/>
      <c r="H6" s="180"/>
      <c r="I6" s="389" t="str">
        <f>IF(E6="","",_xlfn.XLOOKUP(S6,Table1[IDTrain],Table1[Approved],"Needs Trained",0,1))</f>
        <v/>
      </c>
      <c r="J6" s="391"/>
      <c r="K6" s="399" t="str">
        <f>IF('Monday 2'!K6="","",'Monday 2'!K6)</f>
        <v>Angela Cook</v>
      </c>
      <c r="L6" s="177"/>
      <c r="M6" s="177"/>
      <c r="N6" s="177"/>
      <c r="R6" s="424"/>
      <c r="S6" s="418" t="str">
        <f t="shared" ref="S6:S31" si="0">IF(E6="","",_xlfn.CONCAT(B6,E6))</f>
        <v/>
      </c>
      <c r="T6" s="418" t="str">
        <f>IF(S6="","",I2)</f>
        <v/>
      </c>
      <c r="U6" s="419">
        <f>U5</f>
        <v>44274</v>
      </c>
      <c r="V6" s="418" t="str">
        <f t="shared" ref="V6:V31" si="1">IF(E6="","",B6)</f>
        <v/>
      </c>
      <c r="W6" s="425" t="str">
        <f t="shared" ref="W6:W31" si="2">IF(E6="","",E6)</f>
        <v/>
      </c>
    </row>
    <row r="7" spans="1:23" s="170" customFormat="1" x14ac:dyDescent="0.2">
      <c r="A7" s="179"/>
      <c r="B7" s="179"/>
      <c r="C7" s="147"/>
      <c r="D7" s="147"/>
      <c r="E7" s="147"/>
      <c r="F7" s="147"/>
      <c r="G7" s="147"/>
      <c r="H7" s="180"/>
      <c r="I7" s="389" t="str">
        <f>IF(E7="","",_xlfn.XLOOKUP(S7,Table1[IDTrain],Table1[Approved],"Needs Trained",0,1))</f>
        <v/>
      </c>
      <c r="J7" s="391"/>
      <c r="K7" s="399" t="str">
        <f>IF('Monday 2'!K7="","",'Monday 2'!K7)</f>
        <v>Sharon Lula</v>
      </c>
      <c r="L7" s="177"/>
      <c r="M7" s="177"/>
      <c r="N7" s="177"/>
      <c r="R7" s="424"/>
      <c r="S7" s="418" t="str">
        <f t="shared" si="0"/>
        <v/>
      </c>
      <c r="T7" s="418" t="str">
        <f>IF(S7="","",I2)</f>
        <v/>
      </c>
      <c r="U7" s="419">
        <f t="shared" ref="U7:U31" si="3">U6</f>
        <v>44274</v>
      </c>
      <c r="V7" s="418" t="str">
        <f t="shared" si="1"/>
        <v/>
      </c>
      <c r="W7" s="425" t="str">
        <f t="shared" si="2"/>
        <v/>
      </c>
    </row>
    <row r="8" spans="1:23" s="170" customFormat="1" x14ac:dyDescent="0.2">
      <c r="A8" s="179"/>
      <c r="B8" s="179"/>
      <c r="C8" s="147"/>
      <c r="D8" s="147"/>
      <c r="E8" s="147"/>
      <c r="F8" s="147"/>
      <c r="G8" s="147"/>
      <c r="H8" s="180"/>
      <c r="I8" s="389" t="str">
        <f>IF(E8="","",_xlfn.XLOOKUP(S8,Table1[IDTrain],Table1[Approved],"Needs Trained",0,1))</f>
        <v/>
      </c>
      <c r="J8" s="391"/>
      <c r="K8" s="399" t="str">
        <f>IF('Monday 2'!K8="","",'Monday 2'!K8)</f>
        <v>Michelle Wolter</v>
      </c>
      <c r="L8" s="177"/>
      <c r="M8" s="177"/>
      <c r="N8" s="177"/>
      <c r="R8" s="424"/>
      <c r="S8" s="418" t="str">
        <f t="shared" si="0"/>
        <v/>
      </c>
      <c r="T8" s="418" t="str">
        <f>IF(S8="","",I2)</f>
        <v/>
      </c>
      <c r="U8" s="419">
        <f t="shared" si="3"/>
        <v>44274</v>
      </c>
      <c r="V8" s="418" t="str">
        <f t="shared" si="1"/>
        <v/>
      </c>
      <c r="W8" s="425" t="str">
        <f t="shared" si="2"/>
        <v/>
      </c>
    </row>
    <row r="9" spans="1:23" s="170" customFormat="1" x14ac:dyDescent="0.2">
      <c r="A9" s="179"/>
      <c r="B9" s="179"/>
      <c r="C9" s="147"/>
      <c r="D9" s="147"/>
      <c r="E9" s="147"/>
      <c r="F9" s="147"/>
      <c r="G9" s="147"/>
      <c r="H9" s="180"/>
      <c r="I9" s="389" t="str">
        <f>IF(E9="","",_xlfn.XLOOKUP(S9,Table1[IDTrain],Table1[Approved],"Needs Trained",0,1))</f>
        <v/>
      </c>
      <c r="J9" s="391"/>
      <c r="K9" s="399" t="str">
        <f>IF('Monday 2'!K9="","",'Monday 2'!K9)</f>
        <v>Kevin London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44274</v>
      </c>
      <c r="V9" s="418" t="str">
        <f t="shared" si="1"/>
        <v/>
      </c>
      <c r="W9" s="425" t="str">
        <f t="shared" si="2"/>
        <v/>
      </c>
    </row>
    <row r="10" spans="1:23" s="170" customFormat="1" x14ac:dyDescent="0.2">
      <c r="A10" s="179"/>
      <c r="B10" s="179"/>
      <c r="C10" s="147"/>
      <c r="D10" s="147"/>
      <c r="E10" s="147"/>
      <c r="F10" s="147"/>
      <c r="G10" s="147"/>
      <c r="H10" s="180"/>
      <c r="I10" s="389" t="str">
        <f>IF(E10="","",_xlfn.XLOOKUP(S10,Table1[IDTrain],Table1[Approved],"Needs Trained",0,1))</f>
        <v/>
      </c>
      <c r="J10" s="391"/>
      <c r="K10" s="399" t="str">
        <f>IF('Monday 2'!K10="","",'Monday 2'!K10)</f>
        <v>Kyle Perry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44274</v>
      </c>
      <c r="V10" s="418" t="str">
        <f t="shared" si="1"/>
        <v/>
      </c>
      <c r="W10" s="425" t="str">
        <f t="shared" si="2"/>
        <v/>
      </c>
    </row>
    <row r="11" spans="1:23" s="170" customFormat="1" x14ac:dyDescent="0.2">
      <c r="A11" s="179"/>
      <c r="B11" s="179"/>
      <c r="C11" s="147"/>
      <c r="D11" s="147"/>
      <c r="E11" s="147"/>
      <c r="F11" s="147"/>
      <c r="G11" s="147"/>
      <c r="H11" s="180"/>
      <c r="I11" s="389" t="str">
        <f>IF(E11="","",_xlfn.XLOOKUP(S11,Table1[IDTrain],Table1[Approved],"Needs Trained",0,1))</f>
        <v/>
      </c>
      <c r="J11" s="391"/>
      <c r="K11" s="399" t="str">
        <f>IF('Monday 2'!K11="","",'Monday 2'!K11)</f>
        <v/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44274</v>
      </c>
      <c r="V11" s="418" t="str">
        <f t="shared" si="1"/>
        <v/>
      </c>
      <c r="W11" s="425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89" t="str">
        <f>IF(E12="","",_xlfn.XLOOKUP(S12,Table1[IDTrain],Table1[Approved],"Needs Trained",0,1))</f>
        <v/>
      </c>
      <c r="J12" s="391"/>
      <c r="K12" s="399" t="str">
        <f>IF('Monday 2'!K12="","",'Monday 2'!K12)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44274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389"/>
      <c r="J13" s="392"/>
      <c r="K13" s="399" t="str">
        <f>IF('Monday 2'!K13="","",'Monday 2'!K13)</f>
        <v/>
      </c>
      <c r="L13" s="181"/>
      <c r="M13" s="181"/>
      <c r="N13" s="181"/>
      <c r="R13" s="424"/>
      <c r="S13" s="418"/>
      <c r="T13" s="418"/>
      <c r="U13" s="419">
        <f t="shared" si="3"/>
        <v>44274</v>
      </c>
      <c r="V13" s="418"/>
      <c r="W13" s="425"/>
    </row>
    <row r="14" spans="1:23" s="170" customFormat="1" ht="12.75" customHeight="1" x14ac:dyDescent="0.2">
      <c r="A14" s="36" t="s">
        <v>1285</v>
      </c>
      <c r="B14" s="183" t="s">
        <v>1371</v>
      </c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>2nd Shift-Placeholder, 1st Shift - Tow Tyno</v>
      </c>
      <c r="E14" s="147"/>
      <c r="F14" s="147"/>
      <c r="G14" s="147"/>
      <c r="H14" s="180"/>
      <c r="I14" s="389" t="str">
        <f>IF(E14="","",_xlfn.XLOOKUP(S14,Table1[IDTrain],Table1[Approved],"Needs Trained",0,1))</f>
        <v/>
      </c>
      <c r="J14" s="391"/>
      <c r="K14" s="399" t="str">
        <f>IF('Monday 2'!K14="","",'Monday 2'!K14)</f>
        <v/>
      </c>
      <c r="L14" s="177"/>
      <c r="M14" s="177"/>
      <c r="N14" s="177"/>
      <c r="R14" s="424"/>
      <c r="S14" s="418" t="str">
        <f t="shared" si="0"/>
        <v/>
      </c>
      <c r="T14" s="418" t="str">
        <f>IF(S14="","",I2)</f>
        <v/>
      </c>
      <c r="U14" s="419">
        <f t="shared" si="3"/>
        <v>44274</v>
      </c>
      <c r="V14" s="418" t="str">
        <f t="shared" si="1"/>
        <v/>
      </c>
      <c r="W14" s="425" t="str">
        <f t="shared" si="2"/>
        <v/>
      </c>
    </row>
    <row r="15" spans="1:23" s="170" customFormat="1" ht="12.75" customHeight="1" x14ac:dyDescent="0.2">
      <c r="A15" s="36"/>
      <c r="B15" s="183"/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389" t="str">
        <f>IF(E15="","",_xlfn.XLOOKUP(S15,Table1[IDTrain],Table1[Approved],"Needs Trained",0,1))</f>
        <v/>
      </c>
      <c r="J15" s="391"/>
      <c r="K15" s="399" t="str">
        <f>IF('Monday 2'!K16="","",'Monday 2'!K16)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44274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9" t="str">
        <f>IF(E16="","",_xlfn.XLOOKUP(S16,Table1[IDTrain],Table1[Approved],"Needs Trained",0,1))</f>
        <v/>
      </c>
      <c r="J16" s="391"/>
      <c r="K16" s="399" t="str">
        <f>IF('Monday 2'!K17="","",'Monday 2'!K17)</f>
        <v/>
      </c>
      <c r="L16" s="177"/>
      <c r="M16" s="177"/>
      <c r="N16" s="177" t="s">
        <v>71</v>
      </c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44274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36"/>
      <c r="B17" s="183"/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9" t="str">
        <f>IF(E17="","",_xlfn.XLOOKUP(S17,Table1[IDTrain],Table1[Approved],"Needs Trained",0,1))</f>
        <v/>
      </c>
      <c r="J17" s="391"/>
      <c r="K17" s="399" t="str">
        <f>IF('Monday 2'!K17="","",'Monday 2'!K17)</f>
        <v/>
      </c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44274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36"/>
      <c r="B18" s="183"/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9" t="str">
        <f>IF(E18="","",_xlfn.XLOOKUP(S18,Table1[IDTrain],Table1[Approved],"Needs Trained",0,1))</f>
        <v/>
      </c>
      <c r="J18" s="391"/>
      <c r="K18" s="399" t="str">
        <f>IF('Monday 2'!K18="","",'Monday 2'!K18)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44274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36"/>
      <c r="B19" s="183"/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9" t="str">
        <f>IF(E19="","",_xlfn.XLOOKUP(S19,Table1[IDTrain],Table1[Approved],"Needs Trained",0,1))</f>
        <v/>
      </c>
      <c r="J19" s="391"/>
      <c r="K19" s="399" t="str">
        <f>IF('Monday 2'!K19="","",'Monday 2'!K19)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44274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9" t="str">
        <f>IF(E20="","",_xlfn.XLOOKUP(S20,Table1[IDTrain],Table1[Approved],"Needs Trained",0,1))</f>
        <v/>
      </c>
      <c r="J20" s="391"/>
      <c r="K20" s="399" t="str">
        <f>IF('Monday 2'!K20="","",'Monday 2'!K20)</f>
        <v/>
      </c>
      <c r="L20" s="177"/>
      <c r="M20" s="177"/>
      <c r="N20" s="177" t="s">
        <v>71</v>
      </c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44274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36"/>
      <c r="B21" s="183"/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9" t="str">
        <f>IF(E21="","",_xlfn.XLOOKUP(S21,Table1[IDTrain],Table1[Approved],"Needs Trained",0,1))</f>
        <v/>
      </c>
      <c r="J21" s="391"/>
      <c r="K21" s="399" t="str">
        <f>IF('Monday 2'!K21="","",'Monday 2'!K21)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44274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36"/>
      <c r="B22" s="183"/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9" t="str">
        <f>IF(E22="","",_xlfn.XLOOKUP(S22,Table1[IDTrain],Table1[Approved],"Needs Trained",0,1))</f>
        <v/>
      </c>
      <c r="J22" s="391"/>
      <c r="K22" s="399" t="str">
        <f>IF('Monday 2'!K22="","",'Monday 2'!K22)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44274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36"/>
      <c r="B23" s="183"/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9" t="str">
        <f>IF(E23="","",_xlfn.XLOOKUP(S23,Table1[IDTrain],Table1[Approved],"Needs Trained",0,1))</f>
        <v/>
      </c>
      <c r="J23" s="391"/>
      <c r="K23" s="399" t="str">
        <f>IF('Monday 2'!K23="","",'Monday 2'!K23)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44274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36"/>
      <c r="B24" s="183"/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9" t="str">
        <f>IF(E24="","",_xlfn.XLOOKUP(S24,Table1[IDTrain],Table1[Approved],"Needs Trained",0,1))</f>
        <v/>
      </c>
      <c r="J24" s="391"/>
      <c r="K24" s="399" t="str">
        <f>IF('Monday 2'!K24="","",'Monday 2'!K24)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44274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36"/>
      <c r="B25" s="183"/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9" t="str">
        <f>IF(E25="","",_xlfn.XLOOKUP(S25,Table1[IDTrain],Table1[Approved],"Needs Trained",0,1))</f>
        <v/>
      </c>
      <c r="J25" s="391"/>
      <c r="K25" s="399" t="str">
        <f>IF('Monday 2'!K25="","",'Monday 2'!K25)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44274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36"/>
      <c r="B26" s="183"/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9" t="str">
        <f>IF(E26="","",_xlfn.XLOOKUP(S26,Table1[IDTrain],Table1[Approved],"Needs Trained",0,1))</f>
        <v/>
      </c>
      <c r="J26" s="391"/>
      <c r="K26" s="399" t="str">
        <f>IF('Monday 2'!K26="","",'Monday 2'!K26)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44274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43"/>
      <c r="B27" s="184"/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86"/>
      <c r="F27" s="186"/>
      <c r="G27" s="147"/>
      <c r="H27" s="180"/>
      <c r="I27" s="389" t="str">
        <f>IF(E27="","",_xlfn.XLOOKUP(S27,Table1[IDTrain],Table1[Approved],"Needs Trained",0,1))</f>
        <v/>
      </c>
      <c r="J27" s="393"/>
      <c r="K27" s="399" t="str">
        <f>IF('Monday 2'!K27="","",'Monday 2'!K27)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44274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36"/>
      <c r="B28" s="183"/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9" t="str">
        <f>IF(E28="","",_xlfn.XLOOKUP(S28,Table1[IDTrain],Table1[Approved],"Needs Trained",0,1))</f>
        <v/>
      </c>
      <c r="J28" s="391"/>
      <c r="K28" s="399" t="str">
        <f>IF('Monday 2'!K28="","",'Monday 2'!K28)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44274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43"/>
      <c r="B29" s="184"/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86"/>
      <c r="F29" s="186"/>
      <c r="G29" s="147"/>
      <c r="H29" s="180"/>
      <c r="I29" s="389" t="str">
        <f>IF(E29="","",_xlfn.XLOOKUP(S29,Table1[IDTrain],Table1[Approved],"Needs Trained",0,1))</f>
        <v/>
      </c>
      <c r="J29" s="393"/>
      <c r="K29" s="399" t="str">
        <f>IF('Monday 2'!K29="","",'Monday 2'!K29)</f>
        <v>Price R.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44274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36"/>
      <c r="B30" s="183"/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9" t="str">
        <f>IF(E30="","",_xlfn.XLOOKUP(S30,Table1[IDTrain],Table1[Approved],"Needs Trained",0,1))</f>
        <v/>
      </c>
      <c r="J30" s="391"/>
      <c r="K30" s="399" t="str">
        <f>IF('Monday 2'!K30="","",'Monday 2'!K30)</f>
        <v>Moberg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44274</v>
      </c>
      <c r="V30" s="418" t="str">
        <f t="shared" si="1"/>
        <v/>
      </c>
      <c r="W30" s="425" t="str">
        <f t="shared" si="2"/>
        <v/>
      </c>
    </row>
    <row r="31" spans="1:23" s="170" customFormat="1" ht="13.5" thickBot="1" x14ac:dyDescent="0.25">
      <c r="A31" s="43"/>
      <c r="B31" s="184"/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186"/>
      <c r="F31" s="186"/>
      <c r="G31" s="147"/>
      <c r="H31" s="180"/>
      <c r="I31" s="398" t="str">
        <f>IF(E31="","",_xlfn.XLOOKUP(S31,Table1[IDTrain],Table1[Approved],"Needs Trained",0,1))</f>
        <v/>
      </c>
      <c r="J31" s="393"/>
      <c r="K31" s="400" t="str">
        <f>IF('Monday 2'!K31="","",'Monday 2'!K31)</f>
        <v>Lord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44274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08"/>
      <c r="J32" s="509"/>
      <c r="K32" s="283"/>
      <c r="L32" s="177"/>
      <c r="M32" s="177"/>
      <c r="N32" s="177"/>
    </row>
    <row r="33" spans="1:14" s="170" customFormat="1" ht="12.75" customHeight="1" x14ac:dyDescent="0.2">
      <c r="A33" s="278" t="s">
        <v>273</v>
      </c>
      <c r="B33" s="179" t="s">
        <v>1459</v>
      </c>
      <c r="C33" s="148">
        <v>21002702</v>
      </c>
      <c r="D33" s="149" t="s">
        <v>1510</v>
      </c>
      <c r="E33" s="151"/>
      <c r="F33" s="151"/>
      <c r="G33" s="147"/>
      <c r="H33" s="150" t="s">
        <v>98</v>
      </c>
      <c r="I33" s="510" t="s">
        <v>1546</v>
      </c>
      <c r="J33" s="511"/>
      <c r="K33" s="382"/>
      <c r="L33" s="177"/>
      <c r="M33" s="177"/>
      <c r="N33" s="177"/>
    </row>
    <row r="34" spans="1:14" s="170" customFormat="1" x14ac:dyDescent="0.2">
      <c r="A34" s="278"/>
      <c r="B34" s="179"/>
      <c r="C34" s="148"/>
      <c r="D34" s="367"/>
      <c r="E34" s="151"/>
      <c r="F34" s="151"/>
      <c r="G34" s="147"/>
      <c r="H34" s="150" t="s">
        <v>98</v>
      </c>
      <c r="I34" s="512"/>
      <c r="J34" s="513"/>
      <c r="K34" s="382"/>
      <c r="L34" s="177"/>
      <c r="M34" s="177"/>
      <c r="N34" s="177"/>
    </row>
    <row r="35" spans="1:14" s="170" customFormat="1" x14ac:dyDescent="0.2">
      <c r="A35" s="278"/>
      <c r="B35" s="179"/>
      <c r="C35" s="148"/>
      <c r="D35" s="149"/>
      <c r="E35" s="151"/>
      <c r="F35" s="151"/>
      <c r="G35" s="151"/>
      <c r="H35" s="150" t="s">
        <v>98</v>
      </c>
      <c r="I35" s="510"/>
      <c r="J35" s="511"/>
      <c r="K35" s="382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51"/>
      <c r="F36" s="151"/>
      <c r="G36" s="151"/>
      <c r="H36" s="150" t="s">
        <v>98</v>
      </c>
      <c r="I36" s="510"/>
      <c r="J36" s="511"/>
      <c r="K36" s="382"/>
      <c r="L36" s="177"/>
      <c r="M36" s="177"/>
      <c r="N36" s="177"/>
    </row>
    <row r="37" spans="1:14" s="170" customFormat="1" x14ac:dyDescent="0.2">
      <c r="A37" s="278"/>
      <c r="B37" s="179"/>
      <c r="C37" s="149"/>
      <c r="D37" s="149"/>
      <c r="E37" s="147"/>
      <c r="F37" s="147"/>
      <c r="G37" s="147"/>
      <c r="H37" s="150" t="s">
        <v>98</v>
      </c>
      <c r="I37" s="510"/>
      <c r="J37" s="511"/>
      <c r="K37" s="382"/>
      <c r="L37" s="177"/>
      <c r="M37" s="177"/>
      <c r="N37" s="177"/>
    </row>
    <row r="38" spans="1:14" s="170" customForma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10"/>
      <c r="J38" s="511"/>
      <c r="K38" s="382"/>
      <c r="L38" s="177"/>
      <c r="M38" s="177"/>
      <c r="N38" s="177"/>
    </row>
    <row r="39" spans="1:14" s="170" customFormat="1" x14ac:dyDescent="0.2">
      <c r="A39" s="278"/>
      <c r="B39" s="179"/>
      <c r="C39" s="148"/>
      <c r="D39" s="149"/>
      <c r="E39" s="151"/>
      <c r="F39" s="151"/>
      <c r="G39" s="151"/>
      <c r="H39" s="150" t="s">
        <v>98</v>
      </c>
      <c r="I39" s="510"/>
      <c r="J39" s="511"/>
      <c r="K39" s="382"/>
      <c r="L39" s="177"/>
      <c r="M39" s="177"/>
      <c r="N39" s="177"/>
    </row>
    <row r="40" spans="1:14" s="170" customFormat="1" x14ac:dyDescent="0.2">
      <c r="A40" s="278"/>
      <c r="B40" s="179"/>
      <c r="C40" s="148"/>
      <c r="D40" s="149"/>
      <c r="E40" s="151"/>
      <c r="F40" s="147"/>
      <c r="G40" s="147"/>
      <c r="H40" s="150" t="s">
        <v>98</v>
      </c>
      <c r="I40" s="510"/>
      <c r="J40" s="511"/>
      <c r="K40" s="382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10"/>
      <c r="J41" s="511"/>
      <c r="K41" s="382"/>
      <c r="L41" s="177"/>
      <c r="M41" s="177"/>
      <c r="N41" s="177"/>
    </row>
    <row r="42" spans="1:14" s="170" customFormat="1" x14ac:dyDescent="0.2">
      <c r="A42" s="278"/>
      <c r="B42" s="179"/>
      <c r="C42" s="148"/>
      <c r="D42" s="149"/>
      <c r="E42" s="151"/>
      <c r="F42" s="151"/>
      <c r="G42" s="151"/>
      <c r="H42" s="150" t="s">
        <v>98</v>
      </c>
      <c r="I42" s="510"/>
      <c r="J42" s="511"/>
      <c r="K42" s="382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51"/>
      <c r="F43" s="151"/>
      <c r="G43" s="151"/>
      <c r="H43" s="150" t="s">
        <v>98</v>
      </c>
      <c r="I43" s="510"/>
      <c r="J43" s="511"/>
      <c r="K43" s="382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10"/>
      <c r="J44" s="511"/>
      <c r="K44" s="382"/>
    </row>
    <row r="45" spans="1:14" s="170" customForma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10"/>
      <c r="J45" s="511"/>
      <c r="K45" s="382"/>
    </row>
    <row r="46" spans="1:14" s="170" customFormat="1" x14ac:dyDescent="0.2">
      <c r="A46" s="278"/>
      <c r="B46" s="179"/>
      <c r="C46" s="148"/>
      <c r="D46" s="149"/>
      <c r="E46" s="147"/>
      <c r="F46" s="147"/>
      <c r="G46" s="147"/>
      <c r="H46" s="150" t="s">
        <v>98</v>
      </c>
      <c r="I46" s="510"/>
      <c r="J46" s="511"/>
      <c r="K46" s="382"/>
    </row>
    <row r="47" spans="1:14" s="170" customFormat="1" x14ac:dyDescent="0.2">
      <c r="A47" s="278"/>
      <c r="B47" s="179"/>
      <c r="C47" s="149"/>
      <c r="D47" s="149"/>
      <c r="E47" s="151"/>
      <c r="F47" s="151"/>
      <c r="G47" s="151"/>
      <c r="H47" s="150" t="s">
        <v>98</v>
      </c>
      <c r="I47" s="512"/>
      <c r="J47" s="513"/>
      <c r="K47" s="382"/>
    </row>
    <row r="48" spans="1:14" s="170" customFormat="1" x14ac:dyDescent="0.2">
      <c r="A48" s="278"/>
      <c r="B48" s="179"/>
      <c r="C48" s="149"/>
      <c r="D48" s="149"/>
      <c r="E48" s="147"/>
      <c r="F48" s="147"/>
      <c r="G48" s="147"/>
      <c r="H48" s="150" t="s">
        <v>98</v>
      </c>
      <c r="I48" s="512"/>
      <c r="J48" s="513"/>
      <c r="K48" s="382"/>
    </row>
    <row r="49" spans="1:11" s="170" customFormat="1" x14ac:dyDescent="0.2">
      <c r="A49" s="278"/>
      <c r="B49" s="179"/>
      <c r="C49" s="149"/>
      <c r="D49" s="149"/>
      <c r="E49" s="147"/>
      <c r="F49" s="147"/>
      <c r="G49" s="147"/>
      <c r="H49" s="150" t="s">
        <v>98</v>
      </c>
      <c r="I49" s="512"/>
      <c r="J49" s="513"/>
      <c r="K49" s="382"/>
    </row>
    <row r="50" spans="1:11" s="170" customFormat="1" x14ac:dyDescent="0.2">
      <c r="A50" s="278"/>
      <c r="B50" s="179"/>
      <c r="C50" s="149"/>
      <c r="D50" s="149"/>
      <c r="E50" s="147"/>
      <c r="F50" s="147"/>
      <c r="G50" s="147"/>
      <c r="H50" s="150" t="s">
        <v>98</v>
      </c>
      <c r="I50" s="512"/>
      <c r="J50" s="513"/>
      <c r="K50" s="382"/>
    </row>
    <row r="51" spans="1:11" s="170" customFormat="1" x14ac:dyDescent="0.2">
      <c r="A51" s="278"/>
      <c r="B51" s="179"/>
      <c r="C51" s="149"/>
      <c r="D51" s="149"/>
      <c r="E51" s="147"/>
      <c r="F51" s="147"/>
      <c r="G51" s="147"/>
      <c r="H51" s="150" t="s">
        <v>98</v>
      </c>
      <c r="I51" s="512"/>
      <c r="J51" s="513"/>
      <c r="K51" s="382"/>
    </row>
    <row r="52" spans="1:11" s="170" customFormat="1" x14ac:dyDescent="0.2">
      <c r="A52" s="278"/>
      <c r="B52" s="179"/>
      <c r="C52" s="149"/>
      <c r="D52" s="149"/>
      <c r="E52" s="147"/>
      <c r="F52" s="147"/>
      <c r="G52" s="147"/>
      <c r="H52" s="150" t="s">
        <v>98</v>
      </c>
      <c r="I52" s="512"/>
      <c r="J52" s="513"/>
      <c r="K52" s="382"/>
    </row>
    <row r="53" spans="1:11" s="170" customFormat="1" x14ac:dyDescent="0.2">
      <c r="A53" s="278"/>
      <c r="B53" s="179"/>
      <c r="C53" s="149"/>
      <c r="D53" s="149"/>
      <c r="E53" s="147"/>
      <c r="F53" s="147"/>
      <c r="G53" s="147"/>
      <c r="H53" s="150" t="s">
        <v>98</v>
      </c>
      <c r="I53" s="512"/>
      <c r="J53" s="513"/>
      <c r="K53" s="382"/>
    </row>
    <row r="54" spans="1:11" s="170" customForma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12"/>
      <c r="J54" s="513"/>
      <c r="K54" s="382"/>
    </row>
    <row r="55" spans="1:11" s="170" customFormat="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14"/>
      <c r="J55" s="515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sortState xmlns:xlrd2="http://schemas.microsoft.com/office/spreadsheetml/2017/richdata2" ref="A33:I53">
    <sortCondition ref="A33:A53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60:D64 D69:D70 D67">
    <cfRule type="expression" dxfId="1190" priority="1889">
      <formula>$H60=0</formula>
    </cfRule>
  </conditionalFormatting>
  <conditionalFormatting sqref="D68">
    <cfRule type="expression" dxfId="1189" priority="1888">
      <formula>$H68=0</formula>
    </cfRule>
  </conditionalFormatting>
  <conditionalFormatting sqref="D72">
    <cfRule type="expression" dxfId="1188" priority="1887">
      <formula>$H72=0</formula>
    </cfRule>
  </conditionalFormatting>
  <conditionalFormatting sqref="D74">
    <cfRule type="expression" dxfId="1187" priority="1886">
      <formula>$H74=0</formula>
    </cfRule>
  </conditionalFormatting>
  <conditionalFormatting sqref="D81">
    <cfRule type="expression" dxfId="1186" priority="1885">
      <formula>$H81=0</formula>
    </cfRule>
  </conditionalFormatting>
  <conditionalFormatting sqref="D75">
    <cfRule type="expression" dxfId="1185" priority="1884">
      <formula>$H75=0</formula>
    </cfRule>
  </conditionalFormatting>
  <conditionalFormatting sqref="D71">
    <cfRule type="expression" dxfId="1184" priority="1883">
      <formula>$H71=0</formula>
    </cfRule>
  </conditionalFormatting>
  <conditionalFormatting sqref="D83">
    <cfRule type="expression" dxfId="1183" priority="1882">
      <formula>$H83=0</formula>
    </cfRule>
  </conditionalFormatting>
  <conditionalFormatting sqref="D84">
    <cfRule type="expression" dxfId="1182" priority="1881">
      <formula>$H84=0</formula>
    </cfRule>
  </conditionalFormatting>
  <conditionalFormatting sqref="D85">
    <cfRule type="expression" dxfId="1181" priority="1880">
      <formula>$H85=0</formula>
    </cfRule>
  </conditionalFormatting>
  <conditionalFormatting sqref="D86">
    <cfRule type="expression" dxfId="1180" priority="1879">
      <formula>$H86=0</formula>
    </cfRule>
  </conditionalFormatting>
  <conditionalFormatting sqref="D87">
    <cfRule type="expression" dxfId="1179" priority="1878">
      <formula>$H87=0</formula>
    </cfRule>
  </conditionalFormatting>
  <conditionalFormatting sqref="D88">
    <cfRule type="expression" dxfId="1178" priority="1877">
      <formula>$H88=0</formula>
    </cfRule>
  </conditionalFormatting>
  <conditionalFormatting sqref="D82">
    <cfRule type="expression" dxfId="1177" priority="1876">
      <formula>$H82=0</formula>
    </cfRule>
  </conditionalFormatting>
  <conditionalFormatting sqref="D66">
    <cfRule type="expression" dxfId="1176" priority="1875">
      <formula>$H66=0</formula>
    </cfRule>
  </conditionalFormatting>
  <conditionalFormatting sqref="D65">
    <cfRule type="expression" dxfId="1175" priority="1874">
      <formula>$H65=0</formula>
    </cfRule>
  </conditionalFormatting>
  <conditionalFormatting sqref="D69">
    <cfRule type="expression" dxfId="1174" priority="1873">
      <formula>$H69=0</formula>
    </cfRule>
  </conditionalFormatting>
  <conditionalFormatting sqref="D70">
    <cfRule type="expression" dxfId="1173" priority="1872">
      <formula>$H70=0</formula>
    </cfRule>
  </conditionalFormatting>
  <conditionalFormatting sqref="D71">
    <cfRule type="expression" dxfId="1172" priority="1871">
      <formula>$H71=0</formula>
    </cfRule>
  </conditionalFormatting>
  <conditionalFormatting sqref="D74">
    <cfRule type="expression" dxfId="1171" priority="1870">
      <formula>$H74=0</formula>
    </cfRule>
  </conditionalFormatting>
  <conditionalFormatting sqref="D72">
    <cfRule type="expression" dxfId="1170" priority="1869">
      <formula>$H72=0</formula>
    </cfRule>
  </conditionalFormatting>
  <conditionalFormatting sqref="D68">
    <cfRule type="expression" dxfId="1169" priority="1868">
      <formula>$H68=0</formula>
    </cfRule>
  </conditionalFormatting>
  <conditionalFormatting sqref="D76">
    <cfRule type="expression" dxfId="1168" priority="1867">
      <formula>$H76=0</formula>
    </cfRule>
  </conditionalFormatting>
  <conditionalFormatting sqref="D77">
    <cfRule type="expression" dxfId="1167" priority="1866">
      <formula>$H77=0</formula>
    </cfRule>
  </conditionalFormatting>
  <conditionalFormatting sqref="D78">
    <cfRule type="expression" dxfId="1166" priority="1865">
      <formula>$H78=0</formula>
    </cfRule>
  </conditionalFormatting>
  <conditionalFormatting sqref="D79">
    <cfRule type="expression" dxfId="1165" priority="1864">
      <formula>$H79=0</formula>
    </cfRule>
  </conditionalFormatting>
  <conditionalFormatting sqref="D80">
    <cfRule type="expression" dxfId="1164" priority="1863">
      <formula>$H80=0</formula>
    </cfRule>
  </conditionalFormatting>
  <conditionalFormatting sqref="A46 A49:A55">
    <cfRule type="expression" dxfId="1163" priority="1686">
      <formula>$H46="Complete"</formula>
    </cfRule>
  </conditionalFormatting>
  <conditionalFormatting sqref="A46 A49:A57">
    <cfRule type="expression" dxfId="1162" priority="1685">
      <formula>$H46="Complete"</formula>
    </cfRule>
  </conditionalFormatting>
  <conditionalFormatting sqref="A48">
    <cfRule type="expression" dxfId="1161" priority="1170">
      <formula>$H48="Complete"</formula>
    </cfRule>
  </conditionalFormatting>
  <conditionalFormatting sqref="A48">
    <cfRule type="expression" dxfId="1160" priority="1169">
      <formula>$H48="Complete"</formula>
    </cfRule>
  </conditionalFormatting>
  <conditionalFormatting sqref="C46 C48:C57">
    <cfRule type="expression" dxfId="1159" priority="1080">
      <formula>$H46="Complete"</formula>
    </cfRule>
  </conditionalFormatting>
  <conditionalFormatting sqref="D46 D48:D57">
    <cfRule type="expression" dxfId="1158" priority="1079">
      <formula>$H46="Complete"</formula>
    </cfRule>
  </conditionalFormatting>
  <conditionalFormatting sqref="B56:B57">
    <cfRule type="expression" dxfId="1157" priority="1078">
      <formula>$H56="Complete"</formula>
    </cfRule>
  </conditionalFormatting>
  <conditionalFormatting sqref="B56:B57">
    <cfRule type="expression" dxfId="1156" priority="1084">
      <formula>$H56="Complete"</formula>
    </cfRule>
  </conditionalFormatting>
  <conditionalFormatting sqref="B56:B57">
    <cfRule type="expression" dxfId="1155" priority="1083">
      <formula>$H56="Complete"</formula>
    </cfRule>
  </conditionalFormatting>
  <conditionalFormatting sqref="C46 C48:C57">
    <cfRule type="expression" dxfId="1154" priority="1082">
      <formula>$H46="Complete"</formula>
    </cfRule>
  </conditionalFormatting>
  <conditionalFormatting sqref="D46 D48:D57">
    <cfRule type="expression" dxfId="1153" priority="1081">
      <formula>$H46="Complete"</formula>
    </cfRule>
  </conditionalFormatting>
  <conditionalFormatting sqref="I56:I57">
    <cfRule type="expression" dxfId="1152" priority="989">
      <formula>$H56="Complete"</formula>
    </cfRule>
  </conditionalFormatting>
  <conditionalFormatting sqref="C46 C48:C57">
    <cfRule type="expression" dxfId="1151" priority="995">
      <formula>$H46="Complete"</formula>
    </cfRule>
  </conditionalFormatting>
  <conditionalFormatting sqref="D46 D48:D57">
    <cfRule type="expression" dxfId="1150" priority="994">
      <formula>$H46="Complete"</formula>
    </cfRule>
  </conditionalFormatting>
  <conditionalFormatting sqref="B56:B57">
    <cfRule type="expression" dxfId="1149" priority="993">
      <formula>$H56="Complete"</formula>
    </cfRule>
  </conditionalFormatting>
  <conditionalFormatting sqref="A44">
    <cfRule type="expression" dxfId="1148" priority="769">
      <formula>$H44="Complete"</formula>
    </cfRule>
  </conditionalFormatting>
  <conditionalFormatting sqref="A44">
    <cfRule type="expression" dxfId="1147" priority="768">
      <formula>$H44="Complete"</formula>
    </cfRule>
  </conditionalFormatting>
  <conditionalFormatting sqref="C44">
    <cfRule type="expression" dxfId="1146" priority="763">
      <formula>$H44="Complete"</formula>
    </cfRule>
  </conditionalFormatting>
  <conditionalFormatting sqref="D44">
    <cfRule type="expression" dxfId="1145" priority="762">
      <formula>$H44="Complete"</formula>
    </cfRule>
  </conditionalFormatting>
  <conditionalFormatting sqref="C44">
    <cfRule type="expression" dxfId="1144" priority="765">
      <formula>$H44="Complete"</formula>
    </cfRule>
  </conditionalFormatting>
  <conditionalFormatting sqref="D44">
    <cfRule type="expression" dxfId="1143" priority="764">
      <formula>$H44="Complete"</formula>
    </cfRule>
  </conditionalFormatting>
  <conditionalFormatting sqref="C44">
    <cfRule type="expression" dxfId="1142" priority="760">
      <formula>$H44="Complete"</formula>
    </cfRule>
  </conditionalFormatting>
  <conditionalFormatting sqref="D44">
    <cfRule type="expression" dxfId="1141" priority="759">
      <formula>$H44="Complete"</formula>
    </cfRule>
  </conditionalFormatting>
  <conditionalFormatting sqref="A45">
    <cfRule type="expression" dxfId="1140" priority="756">
      <formula>$H45="Complete"</formula>
    </cfRule>
  </conditionalFormatting>
  <conditionalFormatting sqref="A45">
    <cfRule type="expression" dxfId="1139" priority="755">
      <formula>$H45="Complete"</formula>
    </cfRule>
  </conditionalFormatting>
  <conditionalFormatting sqref="D45">
    <cfRule type="expression" dxfId="1138" priority="753">
      <formula>$H45="Complete"</formula>
    </cfRule>
  </conditionalFormatting>
  <conditionalFormatting sqref="C45">
    <cfRule type="expression" dxfId="1137" priority="752">
      <formula>$H45="Complete"</formula>
    </cfRule>
  </conditionalFormatting>
  <conditionalFormatting sqref="A43">
    <cfRule type="expression" dxfId="1136" priority="748">
      <formula>$H43="Complete"</formula>
    </cfRule>
  </conditionalFormatting>
  <conditionalFormatting sqref="A43">
    <cfRule type="expression" dxfId="1135" priority="747">
      <formula>$H43="Complete"</formula>
    </cfRule>
  </conditionalFormatting>
  <conditionalFormatting sqref="C43">
    <cfRule type="expression" dxfId="1134" priority="745">
      <formula>$H43="Complete"</formula>
    </cfRule>
  </conditionalFormatting>
  <conditionalFormatting sqref="D43">
    <cfRule type="expression" dxfId="1133" priority="639">
      <formula>$H43="Complete"</formula>
    </cfRule>
  </conditionalFormatting>
  <conditionalFormatting sqref="D43">
    <cfRule type="expression" dxfId="1132" priority="640">
      <formula>$H43="Complete"</formula>
    </cfRule>
  </conditionalFormatting>
  <conditionalFormatting sqref="D43">
    <cfRule type="expression" dxfId="1131" priority="638">
      <formula>$H43="Complete"</formula>
    </cfRule>
  </conditionalFormatting>
  <conditionalFormatting sqref="A42">
    <cfRule type="expression" dxfId="1130" priority="412">
      <formula>$H42="Complete"</formula>
    </cfRule>
  </conditionalFormatting>
  <conditionalFormatting sqref="A42">
    <cfRule type="expression" dxfId="1129" priority="411">
      <formula>$H42="Complete"</formula>
    </cfRule>
  </conditionalFormatting>
  <conditionalFormatting sqref="D42">
    <cfRule type="expression" dxfId="1128" priority="410">
      <formula>$H42="Complete"</formula>
    </cfRule>
  </conditionalFormatting>
  <conditionalFormatting sqref="C42">
    <cfRule type="expression" dxfId="1127" priority="408">
      <formula>$H42="Complete"</formula>
    </cfRule>
  </conditionalFormatting>
  <conditionalFormatting sqref="A47">
    <cfRule type="expression" dxfId="1126" priority="405">
      <formula>$H47="Complete"</formula>
    </cfRule>
  </conditionalFormatting>
  <conditionalFormatting sqref="A47">
    <cfRule type="expression" dxfId="1125" priority="404">
      <formula>$H47="Complete"</formula>
    </cfRule>
  </conditionalFormatting>
  <conditionalFormatting sqref="D47">
    <cfRule type="expression" dxfId="1124" priority="403">
      <formula>$H47="Complete"</formula>
    </cfRule>
  </conditionalFormatting>
  <conditionalFormatting sqref="C47">
    <cfRule type="expression" dxfId="1123" priority="401">
      <formula>$H47="Complete"</formula>
    </cfRule>
  </conditionalFormatting>
  <conditionalFormatting sqref="A41">
    <cfRule type="expression" dxfId="1122" priority="359">
      <formula>$H41="Complete"</formula>
    </cfRule>
  </conditionalFormatting>
  <conditionalFormatting sqref="A41">
    <cfRule type="expression" dxfId="1121" priority="358">
      <formula>$H41="Complete"</formula>
    </cfRule>
  </conditionalFormatting>
  <conditionalFormatting sqref="D41">
    <cfRule type="expression" dxfId="1120" priority="357">
      <formula>$H41="Complete"</formula>
    </cfRule>
  </conditionalFormatting>
  <conditionalFormatting sqref="C41">
    <cfRule type="expression" dxfId="1119" priority="355">
      <formula>$H41="Complete"</formula>
    </cfRule>
  </conditionalFormatting>
  <conditionalFormatting sqref="I46:I49 I41">
    <cfRule type="expression" dxfId="1118" priority="293">
      <formula>$H41="Complete"</formula>
    </cfRule>
  </conditionalFormatting>
  <conditionalFormatting sqref="I50:I55">
    <cfRule type="expression" dxfId="1117" priority="291">
      <formula>$H50="Complete"</formula>
    </cfRule>
  </conditionalFormatting>
  <conditionalFormatting sqref="I42:I44">
    <cfRule type="expression" dxfId="1116" priority="290">
      <formula>$H42="Complete"</formula>
    </cfRule>
  </conditionalFormatting>
  <conditionalFormatting sqref="I45">
    <cfRule type="expression" dxfId="1115" priority="289">
      <formula>$H45="Complete"</formula>
    </cfRule>
  </conditionalFormatting>
  <conditionalFormatting sqref="B41:B55">
    <cfRule type="expression" dxfId="1114" priority="287">
      <formula>$H41="Complete"</formula>
    </cfRule>
  </conditionalFormatting>
  <conditionalFormatting sqref="A38">
    <cfRule type="expression" dxfId="1113" priority="188">
      <formula>$H38="Complete"</formula>
    </cfRule>
  </conditionalFormatting>
  <conditionalFormatting sqref="B38">
    <cfRule type="expression" dxfId="1112" priority="187">
      <formula>$H38="Complete"</formula>
    </cfRule>
  </conditionalFormatting>
  <conditionalFormatting sqref="D38">
    <cfRule type="expression" dxfId="1111" priority="184">
      <formula>$H38="Complete"</formula>
    </cfRule>
  </conditionalFormatting>
  <conditionalFormatting sqref="D38">
    <cfRule type="expression" dxfId="1110" priority="186">
      <formula>$H38="Complete"</formula>
    </cfRule>
  </conditionalFormatting>
  <conditionalFormatting sqref="D38">
    <cfRule type="expression" dxfId="1109" priority="185">
      <formula>$H38="Complete"</formula>
    </cfRule>
  </conditionalFormatting>
  <conditionalFormatting sqref="I38">
    <cfRule type="expression" dxfId="1108" priority="183">
      <formula>$H38="Complete"</formula>
    </cfRule>
  </conditionalFormatting>
  <conditionalFormatting sqref="I40">
    <cfRule type="expression" dxfId="1107" priority="155">
      <formula>$H40="Complete"</formula>
    </cfRule>
  </conditionalFormatting>
  <conditionalFormatting sqref="D40">
    <cfRule type="expression" dxfId="1106" priority="152">
      <formula>$H40="Complete"</formula>
    </cfRule>
  </conditionalFormatting>
  <conditionalFormatting sqref="D40">
    <cfRule type="expression" dxfId="1105" priority="154">
      <formula>$H40="Complete"</formula>
    </cfRule>
  </conditionalFormatting>
  <conditionalFormatting sqref="D40">
    <cfRule type="expression" dxfId="1104" priority="153">
      <formula>$H40="Complete"</formula>
    </cfRule>
  </conditionalFormatting>
  <conditionalFormatting sqref="A40">
    <cfRule type="expression" dxfId="1103" priority="151">
      <formula>$H40="Complete"</formula>
    </cfRule>
  </conditionalFormatting>
  <conditionalFormatting sqref="C40">
    <cfRule type="expression" dxfId="1102" priority="150">
      <formula>$H40="Complete"</formula>
    </cfRule>
  </conditionalFormatting>
  <conditionalFormatting sqref="C40">
    <cfRule type="expression" dxfId="1101" priority="149">
      <formula>$H40="Complete"</formula>
    </cfRule>
  </conditionalFormatting>
  <conditionalFormatting sqref="B40">
    <cfRule type="expression" dxfId="1100" priority="148">
      <formula>$H40="Complete"</formula>
    </cfRule>
  </conditionalFormatting>
  <conditionalFormatting sqref="I37">
    <cfRule type="expression" dxfId="1099" priority="95">
      <formula>$H37="Complete"</formula>
    </cfRule>
  </conditionalFormatting>
  <conditionalFormatting sqref="A37 D37">
    <cfRule type="expression" dxfId="1098" priority="94">
      <formula>$H37="Complete"</formula>
    </cfRule>
  </conditionalFormatting>
  <conditionalFormatting sqref="B37">
    <cfRule type="expression" dxfId="1097" priority="93">
      <formula>$H37="Complete"</formula>
    </cfRule>
  </conditionalFormatting>
  <conditionalFormatting sqref="C38">
    <cfRule type="expression" dxfId="1096" priority="91">
      <formula>$H38="Complete"</formula>
    </cfRule>
  </conditionalFormatting>
  <conditionalFormatting sqref="I39">
    <cfRule type="expression" dxfId="1095" priority="89">
      <formula>$H39="Complete"</formula>
    </cfRule>
  </conditionalFormatting>
  <conditionalFormatting sqref="D39">
    <cfRule type="expression" dxfId="1094" priority="88">
      <formula>$H39="Complete"</formula>
    </cfRule>
  </conditionalFormatting>
  <conditionalFormatting sqref="C39">
    <cfRule type="expression" dxfId="1093" priority="87">
      <formula>$H39="Complete"</formula>
    </cfRule>
  </conditionalFormatting>
  <conditionalFormatting sqref="A39">
    <cfRule type="expression" dxfId="1092" priority="86">
      <formula>$H39="Complete"</formula>
    </cfRule>
  </conditionalFormatting>
  <conditionalFormatting sqref="B39">
    <cfRule type="expression" dxfId="1091" priority="85">
      <formula>$H39="Complete"</formula>
    </cfRule>
  </conditionalFormatting>
  <conditionalFormatting sqref="H33:H55">
    <cfRule type="expression" dxfId="1090" priority="54">
      <formula>$H33="Complete"</formula>
    </cfRule>
  </conditionalFormatting>
  <conditionalFormatting sqref="D33">
    <cfRule type="expression" dxfId="1089" priority="34">
      <formula>$H33="Complete"</formula>
    </cfRule>
  </conditionalFormatting>
  <conditionalFormatting sqref="C33">
    <cfRule type="expression" dxfId="1088" priority="33">
      <formula>$H33="Complete"</formula>
    </cfRule>
  </conditionalFormatting>
  <conditionalFormatting sqref="C33">
    <cfRule type="expression" dxfId="1087" priority="32">
      <formula>$H33="Complete"</formula>
    </cfRule>
  </conditionalFormatting>
  <conditionalFormatting sqref="A33">
    <cfRule type="expression" dxfId="1086" priority="36">
      <formula>$H33="Complete"</formula>
    </cfRule>
  </conditionalFormatting>
  <conditionalFormatting sqref="A33">
    <cfRule type="expression" dxfId="1085" priority="35">
      <formula>$H33="Complete"</formula>
    </cfRule>
  </conditionalFormatting>
  <conditionalFormatting sqref="B33">
    <cfRule type="expression" dxfId="1084" priority="31">
      <formula>$H33="Complete"</formula>
    </cfRule>
  </conditionalFormatting>
  <conditionalFormatting sqref="I33">
    <cfRule type="expression" dxfId="1083" priority="30">
      <formula>$H33="Complete"</formula>
    </cfRule>
  </conditionalFormatting>
  <conditionalFormatting sqref="A34">
    <cfRule type="expression" dxfId="1082" priority="29">
      <formula>$H34="Complete"</formula>
    </cfRule>
  </conditionalFormatting>
  <conditionalFormatting sqref="D34">
    <cfRule type="expression" dxfId="1081" priority="27">
      <formula>$H34="Complete"</formula>
    </cfRule>
  </conditionalFormatting>
  <conditionalFormatting sqref="I34">
    <cfRule type="expression" dxfId="1080" priority="26">
      <formula>$H34="Complete"</formula>
    </cfRule>
  </conditionalFormatting>
  <conditionalFormatting sqref="B34">
    <cfRule type="expression" dxfId="1079" priority="25">
      <formula>$H34="Complete"</formula>
    </cfRule>
  </conditionalFormatting>
  <conditionalFormatting sqref="C34">
    <cfRule type="expression" dxfId="1078" priority="24">
      <formula>$H34="Complete"</formula>
    </cfRule>
  </conditionalFormatting>
  <conditionalFormatting sqref="A35">
    <cfRule type="expression" dxfId="1077" priority="22">
      <formula>$H35="Complete"</formula>
    </cfRule>
  </conditionalFormatting>
  <conditionalFormatting sqref="A35">
    <cfRule type="expression" dxfId="1076" priority="21">
      <formula>$H35="Complete"</formula>
    </cfRule>
  </conditionalFormatting>
  <conditionalFormatting sqref="B35">
    <cfRule type="expression" dxfId="1075" priority="19">
      <formula>$H35="Complete"</formula>
    </cfRule>
  </conditionalFormatting>
  <conditionalFormatting sqref="D35">
    <cfRule type="expression" dxfId="1074" priority="16">
      <formula>$H35="Complete"</formula>
    </cfRule>
  </conditionalFormatting>
  <conditionalFormatting sqref="D35">
    <cfRule type="expression" dxfId="1073" priority="18">
      <formula>$H35="Complete"</formula>
    </cfRule>
  </conditionalFormatting>
  <conditionalFormatting sqref="D35">
    <cfRule type="expression" dxfId="1072" priority="17">
      <formula>$H35="Complete"</formula>
    </cfRule>
  </conditionalFormatting>
  <conditionalFormatting sqref="I35">
    <cfRule type="expression" dxfId="1071" priority="15">
      <formula>$H35="Complete"</formula>
    </cfRule>
  </conditionalFormatting>
  <conditionalFormatting sqref="C35">
    <cfRule type="expression" dxfId="1070" priority="14">
      <formula>$H35="Complete"</formula>
    </cfRule>
  </conditionalFormatting>
  <conditionalFormatting sqref="A36">
    <cfRule type="expression" dxfId="1069" priority="12">
      <formula>$H36="Complete"</formula>
    </cfRule>
  </conditionalFormatting>
  <conditionalFormatting sqref="D36">
    <cfRule type="expression" dxfId="1068" priority="9">
      <formula>$H36="Complete"</formula>
    </cfRule>
  </conditionalFormatting>
  <conditionalFormatting sqref="D36">
    <cfRule type="expression" dxfId="1067" priority="11">
      <formula>$H36="Complete"</formula>
    </cfRule>
  </conditionalFormatting>
  <conditionalFormatting sqref="D36">
    <cfRule type="expression" dxfId="1066" priority="10">
      <formula>$H36="Complete"</formula>
    </cfRule>
  </conditionalFormatting>
  <conditionalFormatting sqref="I36">
    <cfRule type="expression" dxfId="1065" priority="8">
      <formula>$H36="Complete"</formula>
    </cfRule>
  </conditionalFormatting>
  <conditionalFormatting sqref="B36">
    <cfRule type="expression" dxfId="1064" priority="7">
      <formula>$H36="Complete"</formula>
    </cfRule>
  </conditionalFormatting>
  <conditionalFormatting sqref="C36">
    <cfRule type="expression" dxfId="1063" priority="6">
      <formula>$H36="Complete"</formula>
    </cfRule>
  </conditionalFormatting>
  <conditionalFormatting sqref="C37">
    <cfRule type="expression" dxfId="1062" priority="5">
      <formula>$H37="Complete"</formula>
    </cfRule>
  </conditionalFormatting>
  <conditionalFormatting sqref="I6:I31">
    <cfRule type="cellIs" dxfId="1061" priority="4" operator="equal">
      <formula>"Needs Trained"</formula>
    </cfRule>
  </conditionalFormatting>
  <conditionalFormatting sqref="I6:I31">
    <cfRule type="cellIs" dxfId="1060" priority="3" operator="equal">
      <formula>"Signed Off"</formula>
    </cfRule>
  </conditionalFormatting>
  <conditionalFormatting sqref="I5">
    <cfRule type="cellIs" dxfId="1059" priority="2" operator="equal">
      <formula>"Needs Trained"</formula>
    </cfRule>
  </conditionalFormatting>
  <conditionalFormatting sqref="I5">
    <cfRule type="cellIs" dxfId="1058" priority="1" operator="equal">
      <formula>"Signed Off"</formula>
    </cfRule>
  </conditionalFormatting>
  <dataValidations count="1">
    <dataValidation type="list" allowBlank="1" showInputMessage="1" showErrorMessage="1" sqref="E14:F31 E5:F12 E33:G55" xr:uid="{00000000-0002-0000-1200-000000000000}">
      <formula1>Drivers2</formula1>
    </dataValidation>
  </dataValidations>
  <printOptions horizontalCentered="1"/>
  <pageMargins left="0.5" right="0.5" top="0.25" bottom="0.2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5</xdr:row>
                    <xdr:rowOff>9525</xdr:rowOff>
                  </from>
                  <to>
                    <xdr:col>12</xdr:col>
                    <xdr:colOff>561975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200-000002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4A33BBFF-535B-4CFC-A2E6-39A6EEEAB82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880B46C2-A037-4793-B201-92A6A7342A42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1200-000004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6">
    <pageSetUpPr fitToPage="1"/>
  </sheetPr>
  <dimension ref="A1:W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7109375" customWidth="1"/>
    <col min="10" max="10" width="6.28515625" customWidth="1"/>
    <col min="11" max="11" width="15.28515625" bestFit="1" customWidth="1"/>
    <col min="16" max="16" width="9.28515625" customWidth="1"/>
    <col min="17" max="17" width="14.285156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3'!$B$2+5</f>
        <v>44275</v>
      </c>
      <c r="C2" s="172" t="s">
        <v>12</v>
      </c>
      <c r="D2" s="173" t="s">
        <v>87</v>
      </c>
      <c r="E2" s="171"/>
      <c r="F2" s="171"/>
      <c r="G2" s="171" t="s">
        <v>1</v>
      </c>
      <c r="H2" s="174"/>
      <c r="I2" s="175" t="e">
        <f>_xlfn.XLOOKUP(H2,Table2[Coordinator],Table2[Email],,0)</f>
        <v>#N/A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6"/>
      <c r="J3" s="507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85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1" t="str">
        <f>IF(E5="","",_xlfn.XLOOKUP(S5,Table1[IDTrain],Table1[Approved],"Needs Trained",0,1))</f>
        <v/>
      </c>
      <c r="J5" s="391"/>
      <c r="K5" s="404" t="str">
        <f>IF('Monday 3'!K5="","",'Monday 3'!K5)</f>
        <v>John Boone</v>
      </c>
      <c r="L5" s="177"/>
      <c r="M5" s="177"/>
      <c r="N5" s="177"/>
      <c r="R5" s="424"/>
      <c r="S5" s="418" t="str">
        <f>IF(E5="","",_xlfn.CONCAT(B5,E5))</f>
        <v/>
      </c>
      <c r="T5" s="418" t="str">
        <f>IF(S5="","",I2)</f>
        <v/>
      </c>
      <c r="U5" s="419">
        <f>B2</f>
        <v>44275</v>
      </c>
      <c r="V5" s="418" t="str">
        <f>IF(E5="","",B5)</f>
        <v/>
      </c>
      <c r="W5" s="425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85" t="str">
        <f>IF(E6="","",_xlfn.XLOOKUP(S6,Table1[IDTrain],Table1[Approved],"Needs Trained",0,1))</f>
        <v/>
      </c>
      <c r="J6" s="391"/>
      <c r="K6" s="404" t="str">
        <f>IF('Monday 3'!K6="","",'Monday 3'!K6)</f>
        <v>James Casteel</v>
      </c>
      <c r="L6" s="177"/>
      <c r="M6" s="177"/>
      <c r="N6" s="177"/>
      <c r="R6" s="424"/>
      <c r="S6" s="418" t="str">
        <f t="shared" ref="S6:S31" si="0">IF(E6="","",_xlfn.CONCAT(B6,E6))</f>
        <v/>
      </c>
      <c r="T6" s="418" t="str">
        <f>IF(S6="","",I2)</f>
        <v/>
      </c>
      <c r="U6" s="419">
        <f>U5</f>
        <v>44275</v>
      </c>
      <c r="V6" s="418" t="str">
        <f t="shared" ref="V6:V31" si="1">IF(E6="","",B6)</f>
        <v/>
      </c>
      <c r="W6" s="425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85" t="str">
        <f>IF(E7="","",_xlfn.XLOOKUP(S7,Table1[IDTrain],Table1[Approved],"Needs Trained",0,1))</f>
        <v/>
      </c>
      <c r="J7" s="391"/>
      <c r="K7" s="404" t="str">
        <f>IF('Monday 3'!K7="","",'Monday 3'!K7)</f>
        <v>Jonathon Westervelt</v>
      </c>
      <c r="L7" s="177"/>
      <c r="M7" s="177"/>
      <c r="N7" s="177"/>
      <c r="R7" s="424"/>
      <c r="S7" s="418" t="str">
        <f t="shared" si="0"/>
        <v/>
      </c>
      <c r="T7" s="418" t="str">
        <f>IF(S7="","",I2)</f>
        <v/>
      </c>
      <c r="U7" s="419">
        <f t="shared" ref="U7:U31" si="3">U6</f>
        <v>44275</v>
      </c>
      <c r="V7" s="418" t="str">
        <f t="shared" si="1"/>
        <v/>
      </c>
      <c r="W7" s="425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85" t="str">
        <f>IF(E8="","",_xlfn.XLOOKUP(S8,Table1[IDTrain],Table1[Approved],"Needs Trained",0,1))</f>
        <v/>
      </c>
      <c r="J8" s="391"/>
      <c r="K8" s="404" t="str">
        <f>IF('Monday 3'!K8="","",'Monday 3'!K8)</f>
        <v>Kevin Klug</v>
      </c>
      <c r="L8" s="177"/>
      <c r="M8" s="177"/>
      <c r="N8" s="177"/>
      <c r="R8" s="424"/>
      <c r="S8" s="418" t="str">
        <f t="shared" si="0"/>
        <v/>
      </c>
      <c r="T8" s="418" t="str">
        <f>IF(S8="","",I2)</f>
        <v/>
      </c>
      <c r="U8" s="419">
        <f t="shared" si="3"/>
        <v>44275</v>
      </c>
      <c r="V8" s="418" t="str">
        <f t="shared" si="1"/>
        <v/>
      </c>
      <c r="W8" s="425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85" t="str">
        <f>IF(E9="","",_xlfn.XLOOKUP(S9,Table1[IDTrain],Table1[Approved],"Needs Trained",0,1))</f>
        <v/>
      </c>
      <c r="J9" s="391"/>
      <c r="K9" s="404" t="str">
        <f>IF('Monday 3'!K9="","",'Monday 3'!K9)</f>
        <v>Jeff Smith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44275</v>
      </c>
      <c r="V9" s="418" t="str">
        <f t="shared" si="1"/>
        <v/>
      </c>
      <c r="W9" s="425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85" t="str">
        <f>IF(E10="","",_xlfn.XLOOKUP(S10,Table1[IDTrain],Table1[Approved],"Needs Trained",0,1))</f>
        <v/>
      </c>
      <c r="J10" s="391"/>
      <c r="K10" s="404" t="str">
        <f>IF('Monday 3'!K10="","",'Monday 3'!K10)</f>
        <v>Burkhardt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44275</v>
      </c>
      <c r="V10" s="418" t="str">
        <f t="shared" si="1"/>
        <v/>
      </c>
      <c r="W10" s="425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85" t="str">
        <f>IF(E11="","",_xlfn.XLOOKUP(S11,Table1[IDTrain],Table1[Approved],"Needs Trained",0,1))</f>
        <v/>
      </c>
      <c r="J11" s="391"/>
      <c r="K11" s="404" t="str">
        <f>IF('Monday 3'!K11="","",'Monday 3'!K11)</f>
        <v/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44275</v>
      </c>
      <c r="V11" s="418" t="str">
        <f t="shared" si="1"/>
        <v/>
      </c>
      <c r="W11" s="425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85" t="str">
        <f>IF(E12="","",_xlfn.XLOOKUP(S12,Table1[IDTrain],Table1[Approved],"Needs Trained",0,1))</f>
        <v/>
      </c>
      <c r="J12" s="391"/>
      <c r="K12" s="404" t="str">
        <f>IF('Monday 3'!K12="","",'Monday 3'!K12)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44275</v>
      </c>
      <c r="V12" s="418" t="str">
        <f t="shared" si="1"/>
        <v/>
      </c>
      <c r="W12" s="425" t="str">
        <f t="shared" si="2"/>
        <v/>
      </c>
    </row>
    <row r="13" spans="1:23" s="170" customFormat="1" ht="38.25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385"/>
      <c r="J13" s="392"/>
      <c r="K13" s="404" t="str">
        <f>IF('Monday 3'!K13="","",'Monday 3'!K13)</f>
        <v/>
      </c>
      <c r="L13" s="177"/>
      <c r="M13" s="177"/>
      <c r="N13" s="177"/>
      <c r="R13" s="424"/>
      <c r="S13" s="418"/>
      <c r="T13" s="418"/>
      <c r="U13" s="419">
        <f t="shared" si="3"/>
        <v>44275</v>
      </c>
      <c r="V13" s="418"/>
      <c r="W13" s="425"/>
    </row>
    <row r="14" spans="1:23" s="182" customFormat="1" ht="12.75" customHeight="1" x14ac:dyDescent="0.2">
      <c r="A14" s="274"/>
      <c r="B14" s="183"/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/>
      </c>
      <c r="E14" s="147"/>
      <c r="F14" s="147"/>
      <c r="G14" s="147"/>
      <c r="H14" s="180"/>
      <c r="I14" s="385" t="str">
        <f>IF(E14="","",_xlfn.XLOOKUP(S14,Table1[IDTrain],Table1[Approved],"Needs Trained",0,1))</f>
        <v/>
      </c>
      <c r="J14" s="391"/>
      <c r="K14" s="404" t="str">
        <f>IF('Monday 3'!K14="","",'Monday 3'!K14)</f>
        <v/>
      </c>
      <c r="L14" s="181"/>
      <c r="M14" s="181"/>
      <c r="N14" s="181"/>
      <c r="R14" s="424"/>
      <c r="S14" s="418" t="str">
        <f t="shared" si="0"/>
        <v/>
      </c>
      <c r="T14" s="418" t="str">
        <f>IF(S14="","",I2)</f>
        <v/>
      </c>
      <c r="U14" s="419">
        <f t="shared" si="3"/>
        <v>44275</v>
      </c>
      <c r="V14" s="418" t="str">
        <f t="shared" si="1"/>
        <v/>
      </c>
      <c r="W14" s="425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385" t="str">
        <f>IF(E15="","",_xlfn.XLOOKUP(S15,Table1[IDTrain],Table1[Approved],"Needs Trained",0,1))</f>
        <v/>
      </c>
      <c r="J15" s="391"/>
      <c r="K15" s="404" t="str">
        <f>IF('Monday 3'!K15="","",'Monday 3'!K15)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44275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5" t="str">
        <f>IF(E16="","",_xlfn.XLOOKUP(S16,Table1[IDTrain],Table1[Approved],"Needs Trained",0,1))</f>
        <v/>
      </c>
      <c r="J16" s="391"/>
      <c r="K16" s="404" t="str">
        <f>IF('Monday 3'!K16="","",'Monday 3'!K16)</f>
        <v/>
      </c>
      <c r="L16" s="177"/>
      <c r="M16" s="177"/>
      <c r="N16" s="177"/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44275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5" t="str">
        <f>IF(E17="","",_xlfn.XLOOKUP(S17,Table1[IDTrain],Table1[Approved],"Needs Trained",0,1))</f>
        <v/>
      </c>
      <c r="J17" s="391"/>
      <c r="K17" s="404" t="str">
        <f>IF('Monday 3'!K17="","",'Monday 3'!K17)</f>
        <v/>
      </c>
      <c r="L17" s="177"/>
      <c r="M17" s="177"/>
      <c r="N17" s="177" t="s">
        <v>71</v>
      </c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44275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5" t="str">
        <f>IF(E18="","",_xlfn.XLOOKUP(S18,Table1[IDTrain],Table1[Approved],"Needs Trained",0,1))</f>
        <v/>
      </c>
      <c r="J18" s="391"/>
      <c r="K18" s="404" t="str">
        <f>IF('Monday 3'!K18="","",'Monday 3'!K18)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44275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5" t="str">
        <f>IF(E19="","",_xlfn.XLOOKUP(S19,Table1[IDTrain],Table1[Approved],"Needs Trained",0,1))</f>
        <v/>
      </c>
      <c r="J19" s="391"/>
      <c r="K19" s="404" t="str">
        <f>IF('Monday 3'!K19="","",'Monday 3'!K19)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44275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5" t="str">
        <f>IF(E20="","",_xlfn.XLOOKUP(S20,Table1[IDTrain],Table1[Approved],"Needs Trained",0,1))</f>
        <v/>
      </c>
      <c r="J20" s="391"/>
      <c r="K20" s="404" t="str">
        <f>IF('Monday 3'!K20="","",'Monday 3'!K20)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44275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5" t="str">
        <f>IF(E21="","",_xlfn.XLOOKUP(S21,Table1[IDTrain],Table1[Approved],"Needs Trained",0,1))</f>
        <v/>
      </c>
      <c r="J21" s="391"/>
      <c r="K21" s="404" t="str">
        <f>IF('Monday 3'!K21="","",'Monday 3'!K21)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44275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5" t="str">
        <f>IF(E22="","",_xlfn.XLOOKUP(S22,Table1[IDTrain],Table1[Approved],"Needs Trained",0,1))</f>
        <v/>
      </c>
      <c r="J22" s="391"/>
      <c r="K22" s="404" t="str">
        <f>IF('Monday 3'!K22="","",'Monday 3'!K22)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44275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5" t="str">
        <f>IF(E23="","",_xlfn.XLOOKUP(S23,Table1[IDTrain],Table1[Approved],"Needs Trained",0,1))</f>
        <v/>
      </c>
      <c r="J23" s="391"/>
      <c r="K23" s="404" t="str">
        <f>IF('Monday 3'!K23="","",'Monday 3'!K23)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44275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5" t="str">
        <f>IF(E24="","",_xlfn.XLOOKUP(S24,Table1[IDTrain],Table1[Approved],"Needs Trained",0,1))</f>
        <v/>
      </c>
      <c r="J24" s="391"/>
      <c r="K24" s="404" t="str">
        <f>IF('Monday 3'!K24="","",'Monday 3'!K24)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44275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5" t="str">
        <f>IF(E25="","",_xlfn.XLOOKUP(S25,Table1[IDTrain],Table1[Approved],"Needs Trained",0,1))</f>
        <v/>
      </c>
      <c r="J25" s="391"/>
      <c r="K25" s="404" t="str">
        <f>IF('Monday 3'!K25="","",'Monday 3'!K25)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44275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5" t="str">
        <f>IF(E26="","",_xlfn.XLOOKUP(S26,Table1[IDTrain],Table1[Approved],"Needs Trained",0,1))</f>
        <v/>
      </c>
      <c r="J26" s="391"/>
      <c r="K26" s="404" t="str">
        <f>IF('Monday 3'!K26="","",'Monday 3'!K26)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44275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5" t="str">
        <f>IF(E27="","",_xlfn.XLOOKUP(S27,Table1[IDTrain],Table1[Approved],"Needs Trained",0,1))</f>
        <v/>
      </c>
      <c r="J27" s="391"/>
      <c r="K27" s="404" t="str">
        <f>IF('Monday 3'!K27="","",'Monday 3'!K27)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44275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5" t="str">
        <f>IF(E28="","",_xlfn.XLOOKUP(S28,Table1[IDTrain],Table1[Approved],"Needs Trained",0,1))</f>
        <v/>
      </c>
      <c r="J28" s="391"/>
      <c r="K28" s="404" t="str">
        <f>IF('Monday 3'!K28="","",'Monday 3'!K28)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44275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5"/>
      <c r="B29" s="184"/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5" t="str">
        <f>IF(E29="","",_xlfn.XLOOKUP(S29,Table1[IDTrain],Table1[Approved],"Needs Trained",0,1))</f>
        <v/>
      </c>
      <c r="J29" s="393"/>
      <c r="K29" s="404" t="str">
        <f>IF('Monday 3'!K29="","",'Monday 3'!K29)</f>
        <v>Schillke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44275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5" t="str">
        <f>IF(E30="","",_xlfn.XLOOKUP(S30,Table1[IDTrain],Table1[Approved],"Needs Trained",0,1))</f>
        <v/>
      </c>
      <c r="J30" s="391"/>
      <c r="K30" s="404" t="str">
        <f>IF('Monday 3'!K30="","",'Monday 3'!K30)</f>
        <v>Karsten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44275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7" t="str">
        <f>IF(E31="","",_xlfn.XLOOKUP(S31,Table1[IDTrain],Table1[Approved],"Needs Trained",0,1))</f>
        <v/>
      </c>
      <c r="J31" s="394"/>
      <c r="K31" s="405" t="str">
        <f>IF('Monday 3'!K31="","",'Monday 3'!K31)</f>
        <v>McKinney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44275</v>
      </c>
      <c r="V31" s="416" t="str">
        <f t="shared" si="1"/>
        <v/>
      </c>
      <c r="W31" s="416" t="str">
        <f t="shared" si="2"/>
        <v/>
      </c>
    </row>
    <row r="32" spans="1:23" s="170" customFormat="1" ht="38.25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51"/>
      <c r="G33" s="151"/>
      <c r="H33" s="150" t="s">
        <v>98</v>
      </c>
      <c r="I33" s="510"/>
      <c r="J33" s="511"/>
      <c r="K33" s="382"/>
      <c r="L33" s="177"/>
      <c r="M33" s="177"/>
      <c r="N33" s="177"/>
    </row>
    <row r="34" spans="1:14" s="170" customFormat="1" ht="12.75" customHeight="1" x14ac:dyDescent="0.2">
      <c r="A34" s="278"/>
      <c r="B34" s="179"/>
      <c r="C34" s="148"/>
      <c r="D34" s="149"/>
      <c r="E34" s="151"/>
      <c r="F34" s="151"/>
      <c r="G34" s="151"/>
      <c r="H34" s="150" t="s">
        <v>98</v>
      </c>
      <c r="I34" s="510"/>
      <c r="J34" s="511"/>
      <c r="K34" s="382"/>
      <c r="L34" s="177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51"/>
      <c r="F35" s="151"/>
      <c r="G35" s="151"/>
      <c r="H35" s="150" t="s">
        <v>98</v>
      </c>
      <c r="I35" s="510"/>
      <c r="J35" s="511"/>
      <c r="K35" s="382"/>
      <c r="L35" s="177"/>
      <c r="M35" s="177"/>
      <c r="N35" s="177"/>
    </row>
    <row r="36" spans="1:14" s="170" customFormat="1" ht="12.75" customHeight="1" x14ac:dyDescent="0.2">
      <c r="A36" s="278"/>
      <c r="B36" s="179"/>
      <c r="C36" s="148"/>
      <c r="D36" s="149"/>
      <c r="E36" s="151"/>
      <c r="F36" s="151"/>
      <c r="G36" s="151"/>
      <c r="H36" s="150" t="s">
        <v>98</v>
      </c>
      <c r="I36" s="510"/>
      <c r="J36" s="511"/>
      <c r="K36" s="382"/>
      <c r="L36" s="177"/>
      <c r="M36" s="177"/>
      <c r="N36" s="177"/>
    </row>
    <row r="37" spans="1:14" s="170" customFormat="1" ht="12.75" customHeight="1" x14ac:dyDescent="0.2">
      <c r="A37" s="278"/>
      <c r="B37" s="179"/>
      <c r="C37" s="148"/>
      <c r="D37" s="149"/>
      <c r="E37" s="147"/>
      <c r="F37" s="147"/>
      <c r="G37" s="147"/>
      <c r="H37" s="150" t="s">
        <v>98</v>
      </c>
      <c r="I37" s="510"/>
      <c r="J37" s="511"/>
      <c r="K37" s="382"/>
      <c r="L37" s="177"/>
      <c r="M37" s="177"/>
      <c r="N37" s="177"/>
    </row>
    <row r="38" spans="1:14" s="170" customFormat="1" ht="12.75" customHeigh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10"/>
      <c r="J38" s="511"/>
      <c r="K38" s="382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51"/>
      <c r="F39" s="151"/>
      <c r="G39" s="151"/>
      <c r="H39" s="150" t="s">
        <v>98</v>
      </c>
      <c r="I39" s="510"/>
      <c r="J39" s="511"/>
      <c r="K39" s="382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10"/>
      <c r="J40" s="511"/>
      <c r="K40" s="382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10"/>
      <c r="J41" s="511"/>
      <c r="K41" s="382"/>
    </row>
    <row r="42" spans="1:14" s="170" customFormat="1" ht="12.75" customHeight="1" x14ac:dyDescent="0.2">
      <c r="A42" s="278"/>
      <c r="B42" s="179"/>
      <c r="C42" s="148"/>
      <c r="D42" s="149"/>
      <c r="E42" s="151"/>
      <c r="F42" s="147"/>
      <c r="G42" s="147"/>
      <c r="H42" s="150" t="s">
        <v>98</v>
      </c>
      <c r="I42" s="510"/>
      <c r="J42" s="511"/>
      <c r="K42" s="382"/>
    </row>
    <row r="43" spans="1:14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10"/>
      <c r="J43" s="511"/>
      <c r="K43" s="382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10"/>
      <c r="J44" s="511"/>
      <c r="K44" s="382"/>
    </row>
    <row r="45" spans="1:14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10"/>
      <c r="J45" s="511"/>
      <c r="K45" s="382"/>
    </row>
    <row r="46" spans="1:14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10"/>
      <c r="J46" s="511"/>
      <c r="K46" s="382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512"/>
      <c r="J47" s="513"/>
      <c r="K47" s="382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12"/>
      <c r="J48" s="513"/>
      <c r="K48" s="382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12"/>
      <c r="J49" s="513"/>
      <c r="K49" s="382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12"/>
      <c r="J50" s="513"/>
      <c r="K50" s="382"/>
    </row>
    <row r="51" spans="1:1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12"/>
      <c r="J51" s="513"/>
      <c r="K51" s="382"/>
    </row>
    <row r="52" spans="1:1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12"/>
      <c r="J52" s="513"/>
      <c r="K52" s="382"/>
    </row>
    <row r="53" spans="1:1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512"/>
      <c r="J53" s="513"/>
      <c r="K53" s="382"/>
    </row>
    <row r="54" spans="1:1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12"/>
      <c r="J54" s="513"/>
      <c r="K54" s="382"/>
    </row>
    <row r="55" spans="1:1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14"/>
      <c r="J55" s="515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ortState xmlns:xlrd2="http://schemas.microsoft.com/office/spreadsheetml/2017/richdata2" ref="A29:I50">
    <sortCondition ref="A30:A50"/>
  </sortState>
  <mergeCells count="26"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</mergeCells>
  <conditionalFormatting sqref="D48 D50 D52">
    <cfRule type="expression" dxfId="1057" priority="112">
      <formula>$H48="Complete"</formula>
    </cfRule>
  </conditionalFormatting>
  <conditionalFormatting sqref="C48 C50 C52">
    <cfRule type="expression" dxfId="1056" priority="111">
      <formula>$H48="Complete"</formula>
    </cfRule>
  </conditionalFormatting>
  <conditionalFormatting sqref="C48 C50 C52">
    <cfRule type="expression" dxfId="1055" priority="110">
      <formula>$H48="Complete"</formula>
    </cfRule>
  </conditionalFormatting>
  <conditionalFormatting sqref="A46">
    <cfRule type="expression" dxfId="1054" priority="107">
      <formula>$H46="Complete"</formula>
    </cfRule>
  </conditionalFormatting>
  <conditionalFormatting sqref="A34">
    <cfRule type="expression" dxfId="1053" priority="100">
      <formula>$H34="Complete"</formula>
    </cfRule>
  </conditionalFormatting>
  <conditionalFormatting sqref="C46">
    <cfRule type="expression" dxfId="1052" priority="105">
      <formula>$H46="Complete"</formula>
    </cfRule>
  </conditionalFormatting>
  <conditionalFormatting sqref="A34">
    <cfRule type="expression" dxfId="1051" priority="99">
      <formula>$H34="Complete"</formula>
    </cfRule>
  </conditionalFormatting>
  <conditionalFormatting sqref="D34">
    <cfRule type="expression" dxfId="1050" priority="95">
      <formula>$H34="Complete"</formula>
    </cfRule>
  </conditionalFormatting>
  <conditionalFormatting sqref="A41">
    <cfRule type="expression" dxfId="1049" priority="94">
      <formula>$H41="Complete"</formula>
    </cfRule>
  </conditionalFormatting>
  <conditionalFormatting sqref="A41">
    <cfRule type="expression" dxfId="1048" priority="93">
      <formula>$H41="Complete"</formula>
    </cfRule>
  </conditionalFormatting>
  <conditionalFormatting sqref="C41">
    <cfRule type="expression" dxfId="1047" priority="92">
      <formula>$H41="Complete"</formula>
    </cfRule>
  </conditionalFormatting>
  <conditionalFormatting sqref="D41">
    <cfRule type="expression" dxfId="1046" priority="90">
      <formula>$H41="Complete"</formula>
    </cfRule>
  </conditionalFormatting>
  <conditionalFormatting sqref="A33">
    <cfRule type="expression" dxfId="1045" priority="88">
      <formula>$H33="Complete"</formula>
    </cfRule>
  </conditionalFormatting>
  <conditionalFormatting sqref="A33">
    <cfRule type="expression" dxfId="1044" priority="87">
      <formula>$H33="Complete"</formula>
    </cfRule>
  </conditionalFormatting>
  <conditionalFormatting sqref="C33">
    <cfRule type="expression" dxfId="1043" priority="86">
      <formula>$H33="Complete"</formula>
    </cfRule>
  </conditionalFormatting>
  <conditionalFormatting sqref="D33">
    <cfRule type="expression" dxfId="1042" priority="84">
      <formula>$H33="Complete"</formula>
    </cfRule>
  </conditionalFormatting>
  <conditionalFormatting sqref="A49">
    <cfRule type="expression" dxfId="1041" priority="73">
      <formula>$H49="Complete"</formula>
    </cfRule>
  </conditionalFormatting>
  <conditionalFormatting sqref="A49">
    <cfRule type="expression" dxfId="1040" priority="72">
      <formula>$H49="Complete"</formula>
    </cfRule>
  </conditionalFormatting>
  <conditionalFormatting sqref="C49">
    <cfRule type="expression" dxfId="1039" priority="70">
      <formula>$H49="Complete"</formula>
    </cfRule>
  </conditionalFormatting>
  <conditionalFormatting sqref="C49">
    <cfRule type="expression" dxfId="1038" priority="69">
      <formula>$H49="Complete"</formula>
    </cfRule>
  </conditionalFormatting>
  <conditionalFormatting sqref="D49">
    <cfRule type="expression" dxfId="1037" priority="68">
      <formula>$H49="Complete"</formula>
    </cfRule>
  </conditionalFormatting>
  <conditionalFormatting sqref="A45">
    <cfRule type="expression" dxfId="1036" priority="66">
      <formula>$H45="Complete"</formula>
    </cfRule>
  </conditionalFormatting>
  <conditionalFormatting sqref="C42">
    <cfRule type="expression" dxfId="1035" priority="62">
      <formula>$H42="Complete"</formula>
    </cfRule>
  </conditionalFormatting>
  <conditionalFormatting sqref="A45">
    <cfRule type="expression" dxfId="1034" priority="65">
      <formula>$H45="Complete"</formula>
    </cfRule>
  </conditionalFormatting>
  <conditionalFormatting sqref="A42">
    <cfRule type="expression" dxfId="1033" priority="64">
      <formula>$H42="Complete"</formula>
    </cfRule>
  </conditionalFormatting>
  <conditionalFormatting sqref="A42">
    <cfRule type="expression" dxfId="1032" priority="63">
      <formula>$H42="Complete"</formula>
    </cfRule>
  </conditionalFormatting>
  <conditionalFormatting sqref="D42">
    <cfRule type="expression" dxfId="1031" priority="61">
      <formula>$H42="Complete"</formula>
    </cfRule>
  </conditionalFormatting>
  <conditionalFormatting sqref="D42">
    <cfRule type="expression" dxfId="1030" priority="60">
      <formula>$H42="Complete"</formula>
    </cfRule>
  </conditionalFormatting>
  <conditionalFormatting sqref="D42">
    <cfRule type="expression" dxfId="1029" priority="59">
      <formula>$H42="Complete"</formula>
    </cfRule>
  </conditionalFormatting>
  <conditionalFormatting sqref="A43">
    <cfRule type="expression" dxfId="1028" priority="57">
      <formula>$H43="Complete"</formula>
    </cfRule>
  </conditionalFormatting>
  <conditionalFormatting sqref="D43 D45">
    <cfRule type="expression" dxfId="1027" priority="56">
      <formula>$H43="Complete"</formula>
    </cfRule>
  </conditionalFormatting>
  <conditionalFormatting sqref="C43 C45">
    <cfRule type="expression" dxfId="1026" priority="55">
      <formula>$H43="Complete"</formula>
    </cfRule>
  </conditionalFormatting>
  <conditionalFormatting sqref="C43 C45">
    <cfRule type="expression" dxfId="1025" priority="54">
      <formula>$H43="Complete"</formula>
    </cfRule>
  </conditionalFormatting>
  <conditionalFormatting sqref="A44">
    <cfRule type="expression" dxfId="1024" priority="50">
      <formula>$H44="Complete"</formula>
    </cfRule>
  </conditionalFormatting>
  <conditionalFormatting sqref="A44">
    <cfRule type="expression" dxfId="1023" priority="49">
      <formula>$H44="Complete"</formula>
    </cfRule>
  </conditionalFormatting>
  <conditionalFormatting sqref="C44">
    <cfRule type="expression" dxfId="1022" priority="47">
      <formula>$H44="Complete"</formula>
    </cfRule>
  </conditionalFormatting>
  <conditionalFormatting sqref="D44">
    <cfRule type="expression" dxfId="1021" priority="45">
      <formula>$H44="Complete"</formula>
    </cfRule>
  </conditionalFormatting>
  <conditionalFormatting sqref="D60:D64 D69:D70 D67">
    <cfRule type="expression" dxfId="1020" priority="164">
      <formula>$H60=0</formula>
    </cfRule>
  </conditionalFormatting>
  <conditionalFormatting sqref="D68">
    <cfRule type="expression" dxfId="1019" priority="163">
      <formula>$H68=0</formula>
    </cfRule>
  </conditionalFormatting>
  <conditionalFormatting sqref="D72">
    <cfRule type="expression" dxfId="1018" priority="162">
      <formula>$H72=0</formula>
    </cfRule>
  </conditionalFormatting>
  <conditionalFormatting sqref="D74">
    <cfRule type="expression" dxfId="1017" priority="161">
      <formula>$H74=0</formula>
    </cfRule>
  </conditionalFormatting>
  <conditionalFormatting sqref="D81">
    <cfRule type="expression" dxfId="1016" priority="160">
      <formula>$H81=0</formula>
    </cfRule>
  </conditionalFormatting>
  <conditionalFormatting sqref="D75">
    <cfRule type="expression" dxfId="1015" priority="159">
      <formula>$H75=0</formula>
    </cfRule>
  </conditionalFormatting>
  <conditionalFormatting sqref="D71">
    <cfRule type="expression" dxfId="1014" priority="158">
      <formula>$H71=0</formula>
    </cfRule>
  </conditionalFormatting>
  <conditionalFormatting sqref="D83">
    <cfRule type="expression" dxfId="1013" priority="157">
      <formula>$H83=0</formula>
    </cfRule>
  </conditionalFormatting>
  <conditionalFormatting sqref="D84">
    <cfRule type="expression" dxfId="1012" priority="156">
      <formula>$H84=0</formula>
    </cfRule>
  </conditionalFormatting>
  <conditionalFormatting sqref="D85">
    <cfRule type="expression" dxfId="1011" priority="155">
      <formula>$H85=0</formula>
    </cfRule>
  </conditionalFormatting>
  <conditionalFormatting sqref="D86">
    <cfRule type="expression" dxfId="1010" priority="154">
      <formula>$H86=0</formula>
    </cfRule>
  </conditionalFormatting>
  <conditionalFormatting sqref="D87">
    <cfRule type="expression" dxfId="1009" priority="153">
      <formula>$H87=0</formula>
    </cfRule>
  </conditionalFormatting>
  <conditionalFormatting sqref="D88">
    <cfRule type="expression" dxfId="1008" priority="152">
      <formula>$H88=0</formula>
    </cfRule>
  </conditionalFormatting>
  <conditionalFormatting sqref="D82">
    <cfRule type="expression" dxfId="1007" priority="151">
      <formula>$H82=0</formula>
    </cfRule>
  </conditionalFormatting>
  <conditionalFormatting sqref="D66">
    <cfRule type="expression" dxfId="1006" priority="150">
      <formula>$H66=0</formula>
    </cfRule>
  </conditionalFormatting>
  <conditionalFormatting sqref="D65">
    <cfRule type="expression" dxfId="1005" priority="149">
      <formula>$H65=0</formula>
    </cfRule>
  </conditionalFormatting>
  <conditionalFormatting sqref="D69">
    <cfRule type="expression" dxfId="1004" priority="148">
      <formula>$H69=0</formula>
    </cfRule>
  </conditionalFormatting>
  <conditionalFormatting sqref="D70">
    <cfRule type="expression" dxfId="1003" priority="147">
      <formula>$H70=0</formula>
    </cfRule>
  </conditionalFormatting>
  <conditionalFormatting sqref="D71">
    <cfRule type="expression" dxfId="1002" priority="146">
      <formula>$H71=0</formula>
    </cfRule>
  </conditionalFormatting>
  <conditionalFormatting sqref="D74">
    <cfRule type="expression" dxfId="1001" priority="145">
      <formula>$H74=0</formula>
    </cfRule>
  </conditionalFormatting>
  <conditionalFormatting sqref="D72">
    <cfRule type="expression" dxfId="1000" priority="144">
      <formula>$H72=0</formula>
    </cfRule>
  </conditionalFormatting>
  <conditionalFormatting sqref="D68">
    <cfRule type="expression" dxfId="999" priority="143">
      <formula>$H68=0</formula>
    </cfRule>
  </conditionalFormatting>
  <conditionalFormatting sqref="D76">
    <cfRule type="expression" dxfId="998" priority="142">
      <formula>$H76=0</formula>
    </cfRule>
  </conditionalFormatting>
  <conditionalFormatting sqref="D77">
    <cfRule type="expression" dxfId="997" priority="141">
      <formula>$H77=0</formula>
    </cfRule>
  </conditionalFormatting>
  <conditionalFormatting sqref="D78">
    <cfRule type="expression" dxfId="996" priority="140">
      <formula>$H78=0</formula>
    </cfRule>
  </conditionalFormatting>
  <conditionalFormatting sqref="D79">
    <cfRule type="expression" dxfId="995" priority="139">
      <formula>$H79=0</formula>
    </cfRule>
  </conditionalFormatting>
  <conditionalFormatting sqref="D80">
    <cfRule type="expression" dxfId="994" priority="138">
      <formula>$H80=0</formula>
    </cfRule>
  </conditionalFormatting>
  <conditionalFormatting sqref="A51:A52 A54:A55 A38:A40 C38:D40">
    <cfRule type="expression" dxfId="993" priority="137">
      <formula>$H38="Complete"</formula>
    </cfRule>
  </conditionalFormatting>
  <conditionalFormatting sqref="A51:A52 A54:A55">
    <cfRule type="expression" dxfId="992" priority="136">
      <formula>$H51="Complete"</formula>
    </cfRule>
  </conditionalFormatting>
  <conditionalFormatting sqref="C54:C55">
    <cfRule type="expression" dxfId="991" priority="135">
      <formula>$H54="Complete"</formula>
    </cfRule>
  </conditionalFormatting>
  <conditionalFormatting sqref="D54:D55">
    <cfRule type="expression" dxfId="990" priority="134">
      <formula>$H54="Complete"</formula>
    </cfRule>
  </conditionalFormatting>
  <conditionalFormatting sqref="A50">
    <cfRule type="expression" dxfId="989" priority="132">
      <formula>$H50="Complete"</formula>
    </cfRule>
  </conditionalFormatting>
  <conditionalFormatting sqref="A50">
    <cfRule type="expression" dxfId="988" priority="131">
      <formula>$H50="Complete"</formula>
    </cfRule>
  </conditionalFormatting>
  <conditionalFormatting sqref="A53">
    <cfRule type="expression" dxfId="987" priority="130">
      <formula>$H53="Complete"</formula>
    </cfRule>
  </conditionalFormatting>
  <conditionalFormatting sqref="A53">
    <cfRule type="expression" dxfId="986" priority="129">
      <formula>$H53="Complete"</formula>
    </cfRule>
  </conditionalFormatting>
  <conditionalFormatting sqref="D53">
    <cfRule type="expression" dxfId="985" priority="128">
      <formula>$H53="Complete"</formula>
    </cfRule>
  </conditionalFormatting>
  <conditionalFormatting sqref="C53">
    <cfRule type="expression" dxfId="984" priority="126">
      <formula>$H53="Complete"</formula>
    </cfRule>
  </conditionalFormatting>
  <conditionalFormatting sqref="C53">
    <cfRule type="expression" dxfId="983" priority="125">
      <formula>$H53="Complete"</formula>
    </cfRule>
  </conditionalFormatting>
  <conditionalFormatting sqref="C51">
    <cfRule type="expression" dxfId="982" priority="123">
      <formula>$H51="Complete"</formula>
    </cfRule>
  </conditionalFormatting>
  <conditionalFormatting sqref="C51">
    <cfRule type="expression" dxfId="981" priority="122">
      <formula>$H51="Complete"</formula>
    </cfRule>
  </conditionalFormatting>
  <conditionalFormatting sqref="D51">
    <cfRule type="expression" dxfId="980" priority="121">
      <formula>$H51="Complete"</formula>
    </cfRule>
  </conditionalFormatting>
  <conditionalFormatting sqref="C47">
    <cfRule type="expression" dxfId="979" priority="118">
      <formula>$H47="Complete"</formula>
    </cfRule>
  </conditionalFormatting>
  <conditionalFormatting sqref="A47">
    <cfRule type="expression" dxfId="978" priority="120">
      <formula>$H47="Complete"</formula>
    </cfRule>
  </conditionalFormatting>
  <conditionalFormatting sqref="A47">
    <cfRule type="expression" dxfId="977" priority="119">
      <formula>$H47="Complete"</formula>
    </cfRule>
  </conditionalFormatting>
  <conditionalFormatting sqref="D47">
    <cfRule type="expression" dxfId="976" priority="115">
      <formula>$H47="Complete"</formula>
    </cfRule>
  </conditionalFormatting>
  <conditionalFormatting sqref="D47">
    <cfRule type="expression" dxfId="975" priority="117">
      <formula>$H47="Complete"</formula>
    </cfRule>
  </conditionalFormatting>
  <conditionalFormatting sqref="D47">
    <cfRule type="expression" dxfId="974" priority="116">
      <formula>$H47="Complete"</formula>
    </cfRule>
  </conditionalFormatting>
  <conditionalFormatting sqref="A48">
    <cfRule type="expression" dxfId="973" priority="114">
      <formula>$H48="Complete"</formula>
    </cfRule>
  </conditionalFormatting>
  <conditionalFormatting sqref="A48">
    <cfRule type="expression" dxfId="972" priority="113">
      <formula>$H48="Complete"</formula>
    </cfRule>
  </conditionalFormatting>
  <conditionalFormatting sqref="A46">
    <cfRule type="expression" dxfId="971" priority="108">
      <formula>$H46="Complete"</formula>
    </cfRule>
  </conditionalFormatting>
  <conditionalFormatting sqref="D46">
    <cfRule type="expression" dxfId="970" priority="106">
      <formula>$H46="Complete"</formula>
    </cfRule>
  </conditionalFormatting>
  <conditionalFormatting sqref="A43">
    <cfRule type="expression" dxfId="969" priority="58">
      <formula>$H43="Complete"</formula>
    </cfRule>
  </conditionalFormatting>
  <conditionalFormatting sqref="C44">
    <cfRule type="expression" dxfId="968" priority="46">
      <formula>$H44="Complete"</formula>
    </cfRule>
  </conditionalFormatting>
  <conditionalFormatting sqref="I33:I34 I46:I49 I38:I41">
    <cfRule type="expression" dxfId="967" priority="44">
      <formula>$H33="Complete"</formula>
    </cfRule>
  </conditionalFormatting>
  <conditionalFormatting sqref="H33:H55">
    <cfRule type="expression" dxfId="966" priority="43">
      <formula>$H33="Complete"</formula>
    </cfRule>
  </conditionalFormatting>
  <conditionalFormatting sqref="I50:I55">
    <cfRule type="expression" dxfId="965" priority="42">
      <formula>$H50="Complete"</formula>
    </cfRule>
  </conditionalFormatting>
  <conditionalFormatting sqref="I42:I44">
    <cfRule type="expression" dxfId="964" priority="41">
      <formula>$H42="Complete"</formula>
    </cfRule>
  </conditionalFormatting>
  <conditionalFormatting sqref="I45">
    <cfRule type="expression" dxfId="963" priority="40">
      <formula>$H45="Complete"</formula>
    </cfRule>
  </conditionalFormatting>
  <conditionalFormatting sqref="B33">
    <cfRule type="expression" dxfId="962" priority="39">
      <formula>$H33="Complete"</formula>
    </cfRule>
  </conditionalFormatting>
  <conditionalFormatting sqref="B34 B38:B55">
    <cfRule type="expression" dxfId="961" priority="38">
      <formula>$H34="Complete"</formula>
    </cfRule>
  </conditionalFormatting>
  <conditionalFormatting sqref="A36">
    <cfRule type="expression" dxfId="960" priority="33">
      <formula>$H36="Complete"</formula>
    </cfRule>
  </conditionalFormatting>
  <conditionalFormatting sqref="A36">
    <cfRule type="expression" dxfId="959" priority="32">
      <formula>$H36="Complete"</formula>
    </cfRule>
  </conditionalFormatting>
  <conditionalFormatting sqref="C36">
    <cfRule type="expression" dxfId="958" priority="31">
      <formula>$H36="Complete"</formula>
    </cfRule>
  </conditionalFormatting>
  <conditionalFormatting sqref="D36">
    <cfRule type="expression" dxfId="957" priority="30">
      <formula>$H36="Complete"</formula>
    </cfRule>
  </conditionalFormatting>
  <conditionalFormatting sqref="I36">
    <cfRule type="expression" dxfId="956" priority="29">
      <formula>$H36="Complete"</formula>
    </cfRule>
  </conditionalFormatting>
  <conditionalFormatting sqref="B36">
    <cfRule type="expression" dxfId="955" priority="26">
      <formula>$H36="Complete"</formula>
    </cfRule>
  </conditionalFormatting>
  <conditionalFormatting sqref="C34">
    <cfRule type="expression" dxfId="954" priority="18">
      <formula>$H34="Complete"</formula>
    </cfRule>
  </conditionalFormatting>
  <conditionalFormatting sqref="A35">
    <cfRule type="expression" dxfId="953" priority="16">
      <formula>$H35="Complete"</formula>
    </cfRule>
  </conditionalFormatting>
  <conditionalFormatting sqref="B35">
    <cfRule type="expression" dxfId="952" priority="15">
      <formula>$H35="Complete"</formula>
    </cfRule>
  </conditionalFormatting>
  <conditionalFormatting sqref="D35">
    <cfRule type="expression" dxfId="951" priority="12">
      <formula>$H35="Complete"</formula>
    </cfRule>
  </conditionalFormatting>
  <conditionalFormatting sqref="D35">
    <cfRule type="expression" dxfId="950" priority="14">
      <formula>$H35="Complete"</formula>
    </cfRule>
  </conditionalFormatting>
  <conditionalFormatting sqref="D35">
    <cfRule type="expression" dxfId="949" priority="13">
      <formula>$H35="Complete"</formula>
    </cfRule>
  </conditionalFormatting>
  <conditionalFormatting sqref="I35">
    <cfRule type="expression" dxfId="948" priority="11">
      <formula>$H35="Complete"</formula>
    </cfRule>
  </conditionalFormatting>
  <conditionalFormatting sqref="C35">
    <cfRule type="expression" dxfId="947" priority="10">
      <formula>$H35="Complete"</formula>
    </cfRule>
  </conditionalFormatting>
  <conditionalFormatting sqref="I37">
    <cfRule type="expression" dxfId="946" priority="9">
      <formula>$H37="Complete"</formula>
    </cfRule>
  </conditionalFormatting>
  <conditionalFormatting sqref="A37 C37">
    <cfRule type="expression" dxfId="945" priority="8">
      <formula>$H37="Complete"</formula>
    </cfRule>
  </conditionalFormatting>
  <conditionalFormatting sqref="B37">
    <cfRule type="expression" dxfId="944" priority="7">
      <formula>$H37="Complete"</formula>
    </cfRule>
  </conditionalFormatting>
  <conditionalFormatting sqref="D37">
    <cfRule type="expression" dxfId="943" priority="5">
      <formula>$H37="Complete"</formula>
    </cfRule>
  </conditionalFormatting>
  <conditionalFormatting sqref="I6:I31">
    <cfRule type="cellIs" dxfId="942" priority="4" operator="equal">
      <formula>"Needs Trained"</formula>
    </cfRule>
  </conditionalFormatting>
  <conditionalFormatting sqref="I6:I31">
    <cfRule type="cellIs" dxfId="941" priority="3" operator="equal">
      <formula>"Signed Off"</formula>
    </cfRule>
  </conditionalFormatting>
  <conditionalFormatting sqref="I5">
    <cfRule type="cellIs" dxfId="940" priority="2" operator="equal">
      <formula>"Needs Trained"</formula>
    </cfRule>
  </conditionalFormatting>
  <conditionalFormatting sqref="I5">
    <cfRule type="cellIs" dxfId="939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B5E7002E-ACFD-4E77-B7CF-77087DAF37CD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9" r:id="rId4" name="Button 11">
              <controlPr defaultSize="0" print="0" autoFill="0" autoPict="0" macro="[0]!SummaryUpdate">
                <anchor moveWithCells="1" sizeWithCells="1">
                  <from>
                    <xdr:col>11</xdr:col>
                    <xdr:colOff>400050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5" name="Button 15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6" name="Button 16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5</xdr:row>
                    <xdr:rowOff>152400</xdr:rowOff>
                  </from>
                  <to>
                    <xdr:col>12</xdr:col>
                    <xdr:colOff>561975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6C1D94-B4FC-407B-9AEF-528AD4769FB6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3C8788CC-D33A-4200-96E2-3CD6D7029C66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CD29F840-B5FD-4BB3-A052-2B11F2BFD3F4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1300-000006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7">
    <pageSetUpPr fitToPage="1"/>
  </sheetPr>
  <dimension ref="A1:W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4" max="14" width="18.28515625" customWidth="1"/>
    <col min="17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3'!$B$2+5</f>
        <v>44275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62</v>
      </c>
      <c r="I2" s="175" t="str">
        <f>_xlfn.XLOOKUP(H2,Table2[Coordinator],Table2[Email],,0)</f>
        <v>mike.fegley@navistar.com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6"/>
      <c r="J3" s="507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86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1" t="str">
        <f>IF(E5="","",_xlfn.XLOOKUP(S5,Table1[IDTrain],Table1[Approved],"Needs Trained",0,1))</f>
        <v/>
      </c>
      <c r="J5" s="391"/>
      <c r="K5" s="399" t="str">
        <f>IF('Monday 1'!K5="","",'Monday 1'!K5)</f>
        <v>Henry Clendenin</v>
      </c>
      <c r="L5" s="177"/>
      <c r="M5" s="177"/>
      <c r="N5" s="177"/>
      <c r="R5" s="424"/>
      <c r="S5" s="418" t="str">
        <f>IF(E5="","",_xlfn.CONCAT(B5,E5))</f>
        <v/>
      </c>
      <c r="T5" s="418" t="str">
        <f>IF(S5="","",I2)</f>
        <v/>
      </c>
      <c r="U5" s="419">
        <f>B2</f>
        <v>44275</v>
      </c>
      <c r="V5" s="418" t="str">
        <f>IF(E5="","",B5)</f>
        <v/>
      </c>
      <c r="W5" s="425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89" t="str">
        <f>IF(E6="","",_xlfn.XLOOKUP(S6,Table1[IDTrain],Table1[Approved],"Needs Trained",0,1))</f>
        <v/>
      </c>
      <c r="J6" s="391"/>
      <c r="K6" s="399" t="str">
        <f>IF('Monday 1'!K6="","",'Monday 1'!K6)</f>
        <v>Brent Keller</v>
      </c>
      <c r="L6" s="177"/>
      <c r="M6" s="177"/>
      <c r="N6" s="177"/>
      <c r="R6" s="424"/>
      <c r="S6" s="418" t="str">
        <f t="shared" ref="S6:S31" si="0">IF(E6="","",_xlfn.CONCAT(B6,E6))</f>
        <v/>
      </c>
      <c r="T6" s="418" t="str">
        <f>IF(S6="","",I2)</f>
        <v/>
      </c>
      <c r="U6" s="419">
        <f>U5</f>
        <v>44275</v>
      </c>
      <c r="V6" s="418" t="str">
        <f t="shared" ref="V6:V31" si="1">IF(E6="","",B6)</f>
        <v/>
      </c>
      <c r="W6" s="425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89" t="str">
        <f>IF(E7="","",_xlfn.XLOOKUP(S7,Table1[IDTrain],Table1[Approved],"Needs Trained",0,1))</f>
        <v/>
      </c>
      <c r="J7" s="391"/>
      <c r="K7" s="399" t="str">
        <f>IF('Monday 1'!K7="","",'Monday 1'!K7)</f>
        <v>Chad Letherman</v>
      </c>
      <c r="L7" s="177"/>
      <c r="M7" s="177"/>
      <c r="N7" s="177"/>
      <c r="R7" s="424"/>
      <c r="S7" s="418" t="str">
        <f t="shared" si="0"/>
        <v/>
      </c>
      <c r="T7" s="418" t="str">
        <f>IF(S7="","",I2)</f>
        <v/>
      </c>
      <c r="U7" s="419">
        <f t="shared" ref="U7:U31" si="3">U6</f>
        <v>44275</v>
      </c>
      <c r="V7" s="418" t="str">
        <f t="shared" si="1"/>
        <v/>
      </c>
      <c r="W7" s="425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89" t="str">
        <f>IF(E8="","",_xlfn.XLOOKUP(S8,Table1[IDTrain],Table1[Approved],"Needs Trained",0,1))</f>
        <v/>
      </c>
      <c r="J8" s="391"/>
      <c r="K8" s="399" t="str">
        <f>IF('Monday 1'!K8="","",'Monday 1'!K8)</f>
        <v>Bryan Suffern</v>
      </c>
      <c r="L8" s="177"/>
      <c r="M8" s="177"/>
      <c r="N8" s="177"/>
      <c r="R8" s="424"/>
      <c r="S8" s="418" t="str">
        <f t="shared" si="0"/>
        <v/>
      </c>
      <c r="T8" s="418" t="str">
        <f>IF(S8="","",I2)</f>
        <v/>
      </c>
      <c r="U8" s="419">
        <f t="shared" si="3"/>
        <v>44275</v>
      </c>
      <c r="V8" s="418" t="str">
        <f t="shared" si="1"/>
        <v/>
      </c>
      <c r="W8" s="425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89" t="str">
        <f>IF(E9="","",_xlfn.XLOOKUP(S9,Table1[IDTrain],Table1[Approved],"Needs Trained",0,1))</f>
        <v/>
      </c>
      <c r="J9" s="391"/>
      <c r="K9" s="399" t="str">
        <f>IF('Monday 1'!K9="","",'Monday 1'!K9)</f>
        <v>CJ Whalen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44275</v>
      </c>
      <c r="V9" s="418" t="str">
        <f t="shared" si="1"/>
        <v/>
      </c>
      <c r="W9" s="425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89" t="str">
        <f>IF(E10="","",_xlfn.XLOOKUP(S10,Table1[IDTrain],Table1[Approved],"Needs Trained",0,1))</f>
        <v/>
      </c>
      <c r="J10" s="391"/>
      <c r="K10" s="399" t="str">
        <f>IF('Monday 1'!K10="","",'Monday 1'!K10)</f>
        <v>AJ Braziel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44275</v>
      </c>
      <c r="V10" s="418" t="str">
        <f t="shared" si="1"/>
        <v/>
      </c>
      <c r="W10" s="425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89" t="str">
        <f>IF(E11="","",_xlfn.XLOOKUP(S11,Table1[IDTrain],Table1[Approved],"Needs Trained",0,1))</f>
        <v/>
      </c>
      <c r="J11" s="391"/>
      <c r="K11" s="399" t="str">
        <f>IF('Monday 1'!K11="","",'Monday 1'!K11)</f>
        <v>Dave Buchan</v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44275</v>
      </c>
      <c r="V11" s="418" t="str">
        <f t="shared" si="1"/>
        <v/>
      </c>
      <c r="W11" s="425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89" t="str">
        <f>IF(E12="","",_xlfn.XLOOKUP(S12,Table1[IDTrain],Table1[Approved],"Needs Trained",0,1))</f>
        <v/>
      </c>
      <c r="J12" s="391"/>
      <c r="K12" s="399" t="str">
        <f>IF('Monday 1'!K12="","",'Monday 1'!K12)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44275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89"/>
      <c r="J13" s="391"/>
      <c r="K13" s="399" t="str">
        <f>IF('Monday 1'!K13="","",'Monday 1'!K13)</f>
        <v/>
      </c>
      <c r="L13" s="181"/>
      <c r="M13" s="181"/>
      <c r="N13" s="181"/>
      <c r="R13" s="424"/>
      <c r="S13" s="418"/>
      <c r="T13" s="418"/>
      <c r="U13" s="419">
        <f t="shared" si="3"/>
        <v>44275</v>
      </c>
      <c r="V13" s="418"/>
      <c r="W13" s="425"/>
    </row>
    <row r="14" spans="1:23" s="170" customFormat="1" ht="12.75" customHeight="1" x14ac:dyDescent="0.2">
      <c r="A14" s="274" t="s">
        <v>1285</v>
      </c>
      <c r="B14" s="183" t="s">
        <v>1371</v>
      </c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>2nd Shift-Placeholder, 1st Shift - Tow Tyno</v>
      </c>
      <c r="E14" s="147"/>
      <c r="F14" s="147"/>
      <c r="G14" s="147"/>
      <c r="H14" s="180"/>
      <c r="I14" s="389" t="str">
        <f>IF(E14="","",_xlfn.XLOOKUP(S14,Table1[IDTrain],Table1[Approved],"Needs Trained",0,1))</f>
        <v/>
      </c>
      <c r="J14" s="391"/>
      <c r="K14" s="399" t="str">
        <f>IF('Monday 1'!K14="","",'Monday 1'!K14)</f>
        <v/>
      </c>
      <c r="L14" s="177"/>
      <c r="M14" s="177"/>
      <c r="N14" s="177"/>
      <c r="R14" s="424"/>
      <c r="S14" s="418" t="str">
        <f t="shared" si="0"/>
        <v/>
      </c>
      <c r="T14" s="418" t="str">
        <f>IF(S14="","",I2)</f>
        <v/>
      </c>
      <c r="U14" s="419">
        <f t="shared" si="3"/>
        <v>44275</v>
      </c>
      <c r="V14" s="418" t="str">
        <f t="shared" si="1"/>
        <v/>
      </c>
      <c r="W14" s="425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389" t="str">
        <f>IF(E15="","",_xlfn.XLOOKUP(S15,Table1[IDTrain],Table1[Approved],"Needs Trained",0,1))</f>
        <v/>
      </c>
      <c r="J15" s="391"/>
      <c r="K15" s="399" t="str">
        <f>IF('Monday 1'!K15="","",'Monday 1'!K15)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44275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9" t="str">
        <f>IF(E16="","",_xlfn.XLOOKUP(S16,Table1[IDTrain],Table1[Approved],"Needs Trained",0,1))</f>
        <v/>
      </c>
      <c r="J16" s="391"/>
      <c r="K16" s="399" t="str">
        <f>IF('Monday 1'!K16="","",'Monday 1'!K16)</f>
        <v/>
      </c>
      <c r="L16" s="177"/>
      <c r="M16" s="177"/>
      <c r="N16" s="177" t="s">
        <v>71</v>
      </c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44275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9" t="str">
        <f>IF(E17="","",_xlfn.XLOOKUP(S17,Table1[IDTrain],Table1[Approved],"Needs Trained",0,1))</f>
        <v/>
      </c>
      <c r="J17" s="391"/>
      <c r="K17" s="399" t="str">
        <f>IF('Monday 1'!K17="","",'Monday 1'!K17)</f>
        <v/>
      </c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44275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9" t="str">
        <f>IF(E18="","",_xlfn.XLOOKUP(S18,Table1[IDTrain],Table1[Approved],"Needs Trained",0,1))</f>
        <v/>
      </c>
      <c r="J18" s="391"/>
      <c r="K18" s="399" t="str">
        <f>IF('Monday 1'!K18="","",'Monday 1'!K18)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44275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9" t="str">
        <f>IF(E19="","",_xlfn.XLOOKUP(S19,Table1[IDTrain],Table1[Approved],"Needs Trained",0,1))</f>
        <v/>
      </c>
      <c r="J19" s="391"/>
      <c r="K19" s="399" t="str">
        <f>IF('Monday 1'!K19="","",'Monday 1'!K19)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44275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9" t="str">
        <f>IF(E20="","",_xlfn.XLOOKUP(S20,Table1[IDTrain],Table1[Approved],"Needs Trained",0,1))</f>
        <v/>
      </c>
      <c r="J20" s="391"/>
      <c r="K20" s="399" t="str">
        <f>IF('Monday 1'!K20="","",'Monday 1'!K20)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44275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9" t="str">
        <f>IF(E21="","",_xlfn.XLOOKUP(S21,Table1[IDTrain],Table1[Approved],"Needs Trained",0,1))</f>
        <v/>
      </c>
      <c r="J21" s="391"/>
      <c r="K21" s="399" t="str">
        <f>IF('Monday 1'!K21="","",'Monday 1'!K21)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44275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9" t="str">
        <f>IF(E22="","",_xlfn.XLOOKUP(S22,Table1[IDTrain],Table1[Approved],"Needs Trained",0,1))</f>
        <v/>
      </c>
      <c r="J22" s="391"/>
      <c r="K22" s="399" t="str">
        <f>IF('Monday 1'!K22="","",'Monday 1'!K22)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44275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9" t="str">
        <f>IF(E23="","",_xlfn.XLOOKUP(S23,Table1[IDTrain],Table1[Approved],"Needs Trained",0,1))</f>
        <v/>
      </c>
      <c r="J23" s="391"/>
      <c r="K23" s="399" t="str">
        <f>IF('Monday 1'!K23="","",'Monday 1'!K23)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44275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9" t="str">
        <f>IF(E24="","",_xlfn.XLOOKUP(S24,Table1[IDTrain],Table1[Approved],"Needs Trained",0,1))</f>
        <v/>
      </c>
      <c r="J24" s="391"/>
      <c r="K24" s="399" t="str">
        <f>IF('Monday 1'!K24="","",'Monday 1'!K24)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44275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9" t="str">
        <f>IF(E25="","",_xlfn.XLOOKUP(S25,Table1[IDTrain],Table1[Approved],"Needs Trained",0,1))</f>
        <v/>
      </c>
      <c r="J25" s="391"/>
      <c r="K25" s="399" t="str">
        <f>IF('Monday 1'!K25="","",'Monday 1'!K25)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44275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9" t="str">
        <f>IF(E26="","",_xlfn.XLOOKUP(S26,Table1[IDTrain],Table1[Approved],"Needs Trained",0,1))</f>
        <v/>
      </c>
      <c r="J26" s="391"/>
      <c r="K26" s="399" t="str">
        <f>IF('Monday 1'!K26="","",'Monday 1'!K26)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44275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9" t="str">
        <f>IF(E27="","",_xlfn.XLOOKUP(S27,Table1[IDTrain],Table1[Approved],"Needs Trained",0,1))</f>
        <v/>
      </c>
      <c r="J27" s="391"/>
      <c r="K27" s="399" t="str">
        <f>IF('Monday 1'!K27="","",'Monday 1'!K27)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44275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9" t="str">
        <f>IF(E28="","",_xlfn.XLOOKUP(S28,Table1[IDTrain],Table1[Approved],"Needs Trained",0,1))</f>
        <v/>
      </c>
      <c r="J28" s="391"/>
      <c r="K28" s="399" t="str">
        <f>IF('Monday 1'!K28="","",'Monday 1'!K28)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44275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9" t="str">
        <f>IF(E29="","",_xlfn.XLOOKUP(S29,Table1[IDTrain],Table1[Approved],"Needs Trained",0,1))</f>
        <v/>
      </c>
      <c r="J29" s="391"/>
      <c r="K29" s="399" t="str">
        <f>IF('Monday 1'!K29="","",'Monday 1'!K29)</f>
        <v/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44275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9" t="str">
        <f>IF(E30="","",_xlfn.XLOOKUP(S30,Table1[IDTrain],Table1[Approved],"Needs Trained",0,1))</f>
        <v/>
      </c>
      <c r="J30" s="391"/>
      <c r="K30" s="399" t="str">
        <f>IF('Monday 1'!K30="","",'Monday 1'!K30)</f>
        <v/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44275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8" t="str">
        <f>IF(E31="","",_xlfn.XLOOKUP(S31,Table1[IDTrain],Table1[Approved],"Needs Trained",0,1))</f>
        <v/>
      </c>
      <c r="J31" s="391"/>
      <c r="K31" s="399" t="str">
        <f>IF('Monday 1'!K31="","",'Monday 1'!K31)</f>
        <v/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44275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47"/>
      <c r="G33" s="147"/>
      <c r="H33" s="150" t="s">
        <v>98</v>
      </c>
      <c r="I33" s="510"/>
      <c r="J33" s="511"/>
      <c r="K33" s="382"/>
      <c r="L33" s="177"/>
      <c r="M33" s="177"/>
      <c r="N33" s="177"/>
    </row>
    <row r="34" spans="1:14" s="170" customFormat="1" x14ac:dyDescent="0.2">
      <c r="A34" s="278"/>
      <c r="B34" s="179"/>
      <c r="C34" s="149"/>
      <c r="D34" s="149"/>
      <c r="E34" s="151"/>
      <c r="F34" s="151"/>
      <c r="G34" s="151"/>
      <c r="H34" s="150" t="s">
        <v>98</v>
      </c>
      <c r="I34" s="510"/>
      <c r="J34" s="511"/>
      <c r="K34" s="382"/>
      <c r="L34" s="177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47"/>
      <c r="F35" s="147"/>
      <c r="G35" s="147"/>
      <c r="H35" s="150" t="s">
        <v>98</v>
      </c>
      <c r="I35" s="510"/>
      <c r="J35" s="511"/>
      <c r="K35" s="382"/>
      <c r="L35" s="177"/>
      <c r="M35" s="177"/>
      <c r="N35" s="177"/>
    </row>
    <row r="36" spans="1:14" s="170" customFormat="1" ht="12.75" customHeight="1" x14ac:dyDescent="0.2">
      <c r="A36" s="278"/>
      <c r="B36" s="179"/>
      <c r="C36" s="148"/>
      <c r="D36" s="149"/>
      <c r="E36" s="151"/>
      <c r="F36" s="151"/>
      <c r="G36" s="151"/>
      <c r="H36" s="150" t="s">
        <v>98</v>
      </c>
      <c r="I36" s="510"/>
      <c r="J36" s="511"/>
      <c r="K36" s="382"/>
      <c r="L36" s="177"/>
      <c r="M36" s="177"/>
      <c r="N36" s="177"/>
    </row>
    <row r="37" spans="1:14" s="170" customFormat="1" ht="12.75" customHeight="1" x14ac:dyDescent="0.2">
      <c r="A37" s="278"/>
      <c r="B37" s="179"/>
      <c r="C37" s="148"/>
      <c r="D37" s="149"/>
      <c r="E37" s="151"/>
      <c r="F37" s="151"/>
      <c r="G37" s="151"/>
      <c r="H37" s="150" t="s">
        <v>98</v>
      </c>
      <c r="I37" s="510"/>
      <c r="J37" s="511"/>
      <c r="K37" s="382"/>
      <c r="L37" s="177"/>
      <c r="M37" s="177"/>
      <c r="N37" s="177"/>
    </row>
    <row r="38" spans="1:14" s="170" customFormat="1" ht="12.75" customHeigh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10"/>
      <c r="J38" s="511"/>
      <c r="K38" s="382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47"/>
      <c r="F39" s="147"/>
      <c r="G39" s="147"/>
      <c r="H39" s="150" t="s">
        <v>98</v>
      </c>
      <c r="I39" s="510"/>
      <c r="J39" s="511"/>
      <c r="K39" s="382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10"/>
      <c r="J40" s="511"/>
      <c r="K40" s="382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10"/>
      <c r="J41" s="511"/>
      <c r="K41" s="382"/>
      <c r="L41" s="177"/>
      <c r="M41" s="177"/>
      <c r="N41" s="177"/>
    </row>
    <row r="42" spans="1:14" s="170" customFormat="1" ht="12.75" customHeight="1" x14ac:dyDescent="0.2">
      <c r="A42" s="278"/>
      <c r="B42" s="179"/>
      <c r="C42" s="148"/>
      <c r="D42" s="149"/>
      <c r="E42" s="151"/>
      <c r="F42" s="151"/>
      <c r="G42" s="151"/>
      <c r="H42" s="150" t="s">
        <v>98</v>
      </c>
      <c r="I42" s="510"/>
      <c r="J42" s="511"/>
      <c r="K42" s="382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47"/>
      <c r="F43" s="147"/>
      <c r="G43" s="147"/>
      <c r="H43" s="150" t="s">
        <v>98</v>
      </c>
      <c r="I43" s="510"/>
      <c r="J43" s="511"/>
      <c r="K43" s="382"/>
      <c r="L43" s="177"/>
      <c r="M43" s="177"/>
      <c r="N43" s="177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10"/>
      <c r="J44" s="511"/>
      <c r="K44" s="382"/>
    </row>
    <row r="45" spans="1:14" s="170" customFormat="1" ht="12.75" customHeigh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10"/>
      <c r="J45" s="511"/>
      <c r="K45" s="382"/>
    </row>
    <row r="46" spans="1:14" s="170" customFormat="1" ht="12.75" customHeight="1" x14ac:dyDescent="0.2">
      <c r="A46" s="278"/>
      <c r="B46" s="179"/>
      <c r="C46" s="148"/>
      <c r="D46" s="149"/>
      <c r="E46" s="151"/>
      <c r="F46" s="151"/>
      <c r="G46" s="151"/>
      <c r="H46" s="150" t="s">
        <v>98</v>
      </c>
      <c r="I46" s="510"/>
      <c r="J46" s="511"/>
      <c r="K46" s="382"/>
    </row>
    <row r="47" spans="1:14" s="170" customFormat="1" ht="12.75" customHeight="1" x14ac:dyDescent="0.2">
      <c r="A47" s="278"/>
      <c r="B47" s="179"/>
      <c r="C47" s="149"/>
      <c r="D47" s="149"/>
      <c r="E47" s="147"/>
      <c r="F47" s="147"/>
      <c r="G47" s="147"/>
      <c r="H47" s="150" t="s">
        <v>98</v>
      </c>
      <c r="I47" s="512"/>
      <c r="J47" s="513"/>
      <c r="K47" s="382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12"/>
      <c r="J48" s="513"/>
      <c r="K48" s="382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12"/>
      <c r="J49" s="513"/>
      <c r="K49" s="382"/>
    </row>
    <row r="50" spans="1:11" s="170" customFormat="1" ht="12.75" customHeight="1" x14ac:dyDescent="0.2">
      <c r="A50" s="278"/>
      <c r="B50" s="179"/>
      <c r="C50" s="149"/>
      <c r="D50" s="149"/>
      <c r="E50" s="147"/>
      <c r="F50" s="151"/>
      <c r="G50" s="151"/>
      <c r="H50" s="150" t="s">
        <v>98</v>
      </c>
      <c r="I50" s="512"/>
      <c r="J50" s="513"/>
      <c r="K50" s="382"/>
    </row>
    <row r="51" spans="1:11" s="170" customFormat="1" ht="12.75" customHeight="1" x14ac:dyDescent="0.2">
      <c r="A51" s="278"/>
      <c r="B51" s="179"/>
      <c r="C51" s="149"/>
      <c r="D51" s="149"/>
      <c r="E51" s="147"/>
      <c r="F51" s="151"/>
      <c r="G51" s="151"/>
      <c r="H51" s="150" t="s">
        <v>98</v>
      </c>
      <c r="I51" s="512"/>
      <c r="J51" s="513"/>
      <c r="K51" s="382"/>
    </row>
    <row r="52" spans="1:11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512"/>
      <c r="J52" s="513"/>
      <c r="K52" s="382"/>
    </row>
    <row r="53" spans="1:11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512"/>
      <c r="J53" s="513"/>
      <c r="K53" s="382"/>
    </row>
    <row r="54" spans="1:11" s="170" customFormat="1" ht="12.75" customHeight="1" x14ac:dyDescent="0.2">
      <c r="A54" s="278"/>
      <c r="B54" s="179"/>
      <c r="C54" s="149"/>
      <c r="D54" s="149"/>
      <c r="E54" s="147"/>
      <c r="F54" s="151"/>
      <c r="G54" s="151"/>
      <c r="H54" s="150" t="s">
        <v>98</v>
      </c>
      <c r="I54" s="512"/>
      <c r="J54" s="513"/>
      <c r="K54" s="382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514"/>
      <c r="J55" s="515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ortState xmlns:xlrd2="http://schemas.microsoft.com/office/spreadsheetml/2017/richdata2" ref="A33:I55">
    <sortCondition ref="A33:A55"/>
  </sortState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47">
    <cfRule type="expression" dxfId="938" priority="234">
      <formula>$H47="Complete"</formula>
    </cfRule>
  </conditionalFormatting>
  <conditionalFormatting sqref="D47">
    <cfRule type="expression" dxfId="937" priority="233">
      <formula>$H47="Complete"</formula>
    </cfRule>
  </conditionalFormatting>
  <conditionalFormatting sqref="A48">
    <cfRule type="expression" dxfId="936" priority="232">
      <formula>$H48="Complete"</formula>
    </cfRule>
  </conditionalFormatting>
  <conditionalFormatting sqref="A48">
    <cfRule type="expression" dxfId="935" priority="231">
      <formula>$H48="Complete"</formula>
    </cfRule>
  </conditionalFormatting>
  <conditionalFormatting sqref="D48 D50:D55">
    <cfRule type="expression" dxfId="934" priority="230">
      <formula>$H48="Complete"</formula>
    </cfRule>
  </conditionalFormatting>
  <conditionalFormatting sqref="A46">
    <cfRule type="expression" dxfId="933" priority="226">
      <formula>$H46="Complete"</formula>
    </cfRule>
  </conditionalFormatting>
  <conditionalFormatting sqref="A46">
    <cfRule type="expression" dxfId="932" priority="225">
      <formula>$H46="Complete"</formula>
    </cfRule>
  </conditionalFormatting>
  <conditionalFormatting sqref="D46">
    <cfRule type="expression" dxfId="931" priority="224">
      <formula>$H46="Complete"</formula>
    </cfRule>
  </conditionalFormatting>
  <conditionalFormatting sqref="C46">
    <cfRule type="expression" dxfId="930" priority="223">
      <formula>$H46="Complete"</formula>
    </cfRule>
  </conditionalFormatting>
  <conditionalFormatting sqref="A41">
    <cfRule type="expression" dxfId="929" priority="212">
      <formula>$H41="Complete"</formula>
    </cfRule>
  </conditionalFormatting>
  <conditionalFormatting sqref="A41">
    <cfRule type="expression" dxfId="928" priority="211">
      <formula>$H41="Complete"</formula>
    </cfRule>
  </conditionalFormatting>
  <conditionalFormatting sqref="D41">
    <cfRule type="expression" dxfId="927" priority="208">
      <formula>$H41="Complete"</formula>
    </cfRule>
  </conditionalFormatting>
  <conditionalFormatting sqref="C41">
    <cfRule type="expression" dxfId="926" priority="210">
      <formula>$H41="Complete"</formula>
    </cfRule>
  </conditionalFormatting>
  <conditionalFormatting sqref="D49">
    <cfRule type="expression" dxfId="925" priority="190">
      <formula>$H49="Complete"</formula>
    </cfRule>
  </conditionalFormatting>
  <conditionalFormatting sqref="A45">
    <cfRule type="expression" dxfId="924" priority="189">
      <formula>$H45="Complete"</formula>
    </cfRule>
  </conditionalFormatting>
  <conditionalFormatting sqref="A45">
    <cfRule type="expression" dxfId="923" priority="188">
      <formula>$H45="Complete"</formula>
    </cfRule>
  </conditionalFormatting>
  <conditionalFormatting sqref="D42">
    <cfRule type="expression" dxfId="922" priority="184">
      <formula>$H42="Complete"</formula>
    </cfRule>
  </conditionalFormatting>
  <conditionalFormatting sqref="A42">
    <cfRule type="expression" dxfId="921" priority="187">
      <formula>$H42="Complete"</formula>
    </cfRule>
  </conditionalFormatting>
  <conditionalFormatting sqref="A42">
    <cfRule type="expression" dxfId="920" priority="186">
      <formula>$H42="Complete"</formula>
    </cfRule>
  </conditionalFormatting>
  <conditionalFormatting sqref="C42">
    <cfRule type="expression" dxfId="919" priority="185">
      <formula>$H42="Complete"</formula>
    </cfRule>
  </conditionalFormatting>
  <conditionalFormatting sqref="D42">
    <cfRule type="expression" dxfId="918" priority="182">
      <formula>$H42="Complete"</formula>
    </cfRule>
  </conditionalFormatting>
  <conditionalFormatting sqref="A43">
    <cfRule type="expression" dxfId="917" priority="181">
      <formula>$H43="Complete"</formula>
    </cfRule>
  </conditionalFormatting>
  <conditionalFormatting sqref="C43 C45">
    <cfRule type="expression" dxfId="916" priority="178">
      <formula>$H43="Complete"</formula>
    </cfRule>
  </conditionalFormatting>
  <conditionalFormatting sqref="C43 C45">
    <cfRule type="expression" dxfId="915" priority="177">
      <formula>$H43="Complete"</formula>
    </cfRule>
  </conditionalFormatting>
  <conditionalFormatting sqref="D43 D45">
    <cfRule type="expression" dxfId="914" priority="179">
      <formula>$H43="Complete"</formula>
    </cfRule>
  </conditionalFormatting>
  <conditionalFormatting sqref="A43">
    <cfRule type="expression" dxfId="913" priority="180">
      <formula>$H43="Complete"</formula>
    </cfRule>
  </conditionalFormatting>
  <conditionalFormatting sqref="A44">
    <cfRule type="expression" dxfId="912" priority="174">
      <formula>$H44="Complete"</formula>
    </cfRule>
  </conditionalFormatting>
  <conditionalFormatting sqref="A44">
    <cfRule type="expression" dxfId="911" priority="173">
      <formula>$H44="Complete"</formula>
    </cfRule>
  </conditionalFormatting>
  <conditionalFormatting sqref="C44">
    <cfRule type="expression" dxfId="910" priority="171">
      <formula>$H44="Complete"</formula>
    </cfRule>
  </conditionalFormatting>
  <conditionalFormatting sqref="C44">
    <cfRule type="expression" dxfId="909" priority="170">
      <formula>$H44="Complete"</formula>
    </cfRule>
  </conditionalFormatting>
  <conditionalFormatting sqref="D44">
    <cfRule type="expression" dxfId="908" priority="169">
      <formula>$H44="Complete"</formula>
    </cfRule>
  </conditionalFormatting>
  <conditionalFormatting sqref="A50:A55">
    <cfRule type="expression" dxfId="907" priority="240">
      <formula>$H50="Complete"</formula>
    </cfRule>
  </conditionalFormatting>
  <conditionalFormatting sqref="A50:A55">
    <cfRule type="expression" dxfId="906" priority="239">
      <formula>$H50="Complete"</formula>
    </cfRule>
  </conditionalFormatting>
  <conditionalFormatting sqref="C47">
    <cfRule type="expression" dxfId="905" priority="236">
      <formula>$H47="Complete"</formula>
    </cfRule>
  </conditionalFormatting>
  <conditionalFormatting sqref="D47">
    <cfRule type="expression" dxfId="904" priority="235">
      <formula>$H47="Complete"</formula>
    </cfRule>
  </conditionalFormatting>
  <conditionalFormatting sqref="A47">
    <cfRule type="expression" dxfId="903" priority="238">
      <formula>$H47="Complete"</formula>
    </cfRule>
  </conditionalFormatting>
  <conditionalFormatting sqref="A47">
    <cfRule type="expression" dxfId="902" priority="237">
      <formula>$H47="Complete"</formula>
    </cfRule>
  </conditionalFormatting>
  <conditionalFormatting sqref="C48 C50:C55">
    <cfRule type="expression" dxfId="901" priority="229">
      <formula>$H48="Complete"</formula>
    </cfRule>
  </conditionalFormatting>
  <conditionalFormatting sqref="C48 C50:C55">
    <cfRule type="expression" dxfId="900" priority="228">
      <formula>$H48="Complete"</formula>
    </cfRule>
  </conditionalFormatting>
  <conditionalFormatting sqref="A49">
    <cfRule type="expression" dxfId="899" priority="195">
      <formula>$H49="Complete"</formula>
    </cfRule>
  </conditionalFormatting>
  <conditionalFormatting sqref="A49">
    <cfRule type="expression" dxfId="898" priority="194">
      <formula>$H49="Complete"</formula>
    </cfRule>
  </conditionalFormatting>
  <conditionalFormatting sqref="C49">
    <cfRule type="expression" dxfId="897" priority="192">
      <formula>$H49="Complete"</formula>
    </cfRule>
  </conditionalFormatting>
  <conditionalFormatting sqref="C49">
    <cfRule type="expression" dxfId="896" priority="191">
      <formula>$H49="Complete"</formula>
    </cfRule>
  </conditionalFormatting>
  <conditionalFormatting sqref="D42">
    <cfRule type="expression" dxfId="895" priority="183">
      <formula>$H42="Complete"</formula>
    </cfRule>
  </conditionalFormatting>
  <conditionalFormatting sqref="D60:D64 D69:D70 D67">
    <cfRule type="expression" dxfId="894" priority="286">
      <formula>$H60=0</formula>
    </cfRule>
  </conditionalFormatting>
  <conditionalFormatting sqref="D68">
    <cfRule type="expression" dxfId="893" priority="285">
      <formula>$H68=0</formula>
    </cfRule>
  </conditionalFormatting>
  <conditionalFormatting sqref="D72">
    <cfRule type="expression" dxfId="892" priority="284">
      <formula>$H72=0</formula>
    </cfRule>
  </conditionalFormatting>
  <conditionalFormatting sqref="D74">
    <cfRule type="expression" dxfId="891" priority="283">
      <formula>$H74=0</formula>
    </cfRule>
  </conditionalFormatting>
  <conditionalFormatting sqref="D81">
    <cfRule type="expression" dxfId="890" priority="282">
      <formula>$H81=0</formula>
    </cfRule>
  </conditionalFormatting>
  <conditionalFormatting sqref="D75">
    <cfRule type="expression" dxfId="889" priority="281">
      <formula>$H75=0</formula>
    </cfRule>
  </conditionalFormatting>
  <conditionalFormatting sqref="D71">
    <cfRule type="expression" dxfId="888" priority="280">
      <formula>$H71=0</formula>
    </cfRule>
  </conditionalFormatting>
  <conditionalFormatting sqref="D83">
    <cfRule type="expression" dxfId="887" priority="279">
      <formula>$H83=0</formula>
    </cfRule>
  </conditionalFormatting>
  <conditionalFormatting sqref="D84">
    <cfRule type="expression" dxfId="886" priority="278">
      <formula>$H84=0</formula>
    </cfRule>
  </conditionalFormatting>
  <conditionalFormatting sqref="D85">
    <cfRule type="expression" dxfId="885" priority="277">
      <formula>$H85=0</formula>
    </cfRule>
  </conditionalFormatting>
  <conditionalFormatting sqref="D86">
    <cfRule type="expression" dxfId="884" priority="276">
      <formula>$H86=0</formula>
    </cfRule>
  </conditionalFormatting>
  <conditionalFormatting sqref="D87">
    <cfRule type="expression" dxfId="883" priority="275">
      <formula>$H87=0</formula>
    </cfRule>
  </conditionalFormatting>
  <conditionalFormatting sqref="D88">
    <cfRule type="expression" dxfId="882" priority="274">
      <formula>$H88=0</formula>
    </cfRule>
  </conditionalFormatting>
  <conditionalFormatting sqref="D82">
    <cfRule type="expression" dxfId="881" priority="273">
      <formula>$H82=0</formula>
    </cfRule>
  </conditionalFormatting>
  <conditionalFormatting sqref="D66">
    <cfRule type="expression" dxfId="880" priority="272">
      <formula>$H66=0</formula>
    </cfRule>
  </conditionalFormatting>
  <conditionalFormatting sqref="D65">
    <cfRule type="expression" dxfId="879" priority="271">
      <formula>$H65=0</formula>
    </cfRule>
  </conditionalFormatting>
  <conditionalFormatting sqref="D69">
    <cfRule type="expression" dxfId="878" priority="270">
      <formula>$H69=0</formula>
    </cfRule>
  </conditionalFormatting>
  <conditionalFormatting sqref="D70">
    <cfRule type="expression" dxfId="877" priority="269">
      <formula>$H70=0</formula>
    </cfRule>
  </conditionalFormatting>
  <conditionalFormatting sqref="D71">
    <cfRule type="expression" dxfId="876" priority="268">
      <formula>$H71=0</formula>
    </cfRule>
  </conditionalFormatting>
  <conditionalFormatting sqref="D74">
    <cfRule type="expression" dxfId="875" priority="267">
      <formula>$H74=0</formula>
    </cfRule>
  </conditionalFormatting>
  <conditionalFormatting sqref="D72">
    <cfRule type="expression" dxfId="874" priority="266">
      <formula>$H72=0</formula>
    </cfRule>
  </conditionalFormatting>
  <conditionalFormatting sqref="D68">
    <cfRule type="expression" dxfId="873" priority="265">
      <formula>$H68=0</formula>
    </cfRule>
  </conditionalFormatting>
  <conditionalFormatting sqref="D76">
    <cfRule type="expression" dxfId="872" priority="264">
      <formula>$H76=0</formula>
    </cfRule>
  </conditionalFormatting>
  <conditionalFormatting sqref="D77">
    <cfRule type="expression" dxfId="871" priority="263">
      <formula>$H77=0</formula>
    </cfRule>
  </conditionalFormatting>
  <conditionalFormatting sqref="D78">
    <cfRule type="expression" dxfId="870" priority="262">
      <formula>$H78=0</formula>
    </cfRule>
  </conditionalFormatting>
  <conditionalFormatting sqref="D79">
    <cfRule type="expression" dxfId="869" priority="261">
      <formula>$H79=0</formula>
    </cfRule>
  </conditionalFormatting>
  <conditionalFormatting sqref="D80">
    <cfRule type="expression" dxfId="868" priority="260">
      <formula>$H80=0</formula>
    </cfRule>
  </conditionalFormatting>
  <conditionalFormatting sqref="I46:I49 I41">
    <cfRule type="expression" dxfId="867" priority="168">
      <formula>$H41="Complete"</formula>
    </cfRule>
  </conditionalFormatting>
  <conditionalFormatting sqref="I50:I55">
    <cfRule type="expression" dxfId="866" priority="166">
      <formula>$H50="Complete"</formula>
    </cfRule>
  </conditionalFormatting>
  <conditionalFormatting sqref="I42:I44">
    <cfRule type="expression" dxfId="865" priority="165">
      <formula>$H42="Complete"</formula>
    </cfRule>
  </conditionalFormatting>
  <conditionalFormatting sqref="I45">
    <cfRule type="expression" dxfId="864" priority="164">
      <formula>$H45="Complete"</formula>
    </cfRule>
  </conditionalFormatting>
  <conditionalFormatting sqref="B41:B55">
    <cfRule type="expression" dxfId="863" priority="162">
      <formula>$H41="Complete"</formula>
    </cfRule>
  </conditionalFormatting>
  <conditionalFormatting sqref="A39">
    <cfRule type="expression" dxfId="862" priority="137">
      <formula>$H39="Complete"</formula>
    </cfRule>
  </conditionalFormatting>
  <conditionalFormatting sqref="A39">
    <cfRule type="expression" dxfId="861" priority="136">
      <formula>$H39="Complete"</formula>
    </cfRule>
  </conditionalFormatting>
  <conditionalFormatting sqref="D39">
    <cfRule type="expression" dxfId="860" priority="135">
      <formula>$H39="Complete"</formula>
    </cfRule>
  </conditionalFormatting>
  <conditionalFormatting sqref="C39">
    <cfRule type="expression" dxfId="859" priority="134">
      <formula>$H39="Complete"</formula>
    </cfRule>
  </conditionalFormatting>
  <conditionalFormatting sqref="A40">
    <cfRule type="expression" dxfId="858" priority="133">
      <formula>$H40="Complete"</formula>
    </cfRule>
  </conditionalFormatting>
  <conditionalFormatting sqref="A40">
    <cfRule type="expression" dxfId="857" priority="132">
      <formula>$H40="Complete"</formula>
    </cfRule>
  </conditionalFormatting>
  <conditionalFormatting sqref="C40">
    <cfRule type="expression" dxfId="856" priority="131">
      <formula>$H40="Complete"</formula>
    </cfRule>
  </conditionalFormatting>
  <conditionalFormatting sqref="D40">
    <cfRule type="expression" dxfId="855" priority="130">
      <formula>$H40="Complete"</formula>
    </cfRule>
  </conditionalFormatting>
  <conditionalFormatting sqref="I39:I40">
    <cfRule type="expression" dxfId="854" priority="129">
      <formula>$H39="Complete"</formula>
    </cfRule>
  </conditionalFormatting>
  <conditionalFormatting sqref="B39">
    <cfRule type="expression" dxfId="853" priority="127">
      <formula>$H39="Complete"</formula>
    </cfRule>
  </conditionalFormatting>
  <conditionalFormatting sqref="B40">
    <cfRule type="expression" dxfId="852" priority="126">
      <formula>$H40="Complete"</formula>
    </cfRule>
  </conditionalFormatting>
  <conditionalFormatting sqref="A37">
    <cfRule type="expression" dxfId="851" priority="115">
      <formula>$H37="Complete"</formula>
    </cfRule>
  </conditionalFormatting>
  <conditionalFormatting sqref="A37">
    <cfRule type="expression" dxfId="850" priority="114">
      <formula>$H37="Complete"</formula>
    </cfRule>
  </conditionalFormatting>
  <conditionalFormatting sqref="H33:H55">
    <cfRule type="expression" dxfId="849" priority="71">
      <formula>$H33="Complete"</formula>
    </cfRule>
  </conditionalFormatting>
  <conditionalFormatting sqref="A33 C33:D33">
    <cfRule type="expression" dxfId="848" priority="70">
      <formula>$H33="Complete"</formula>
    </cfRule>
  </conditionalFormatting>
  <conditionalFormatting sqref="B33">
    <cfRule type="expression" dxfId="847" priority="69">
      <formula>$H33="Complete"</formula>
    </cfRule>
  </conditionalFormatting>
  <conditionalFormatting sqref="I33">
    <cfRule type="expression" dxfId="846" priority="68">
      <formula>$H33="Complete"</formula>
    </cfRule>
  </conditionalFormatting>
  <conditionalFormatting sqref="A38">
    <cfRule type="expression" dxfId="845" priority="48">
      <formula>$H38="Complete"</formula>
    </cfRule>
  </conditionalFormatting>
  <conditionalFormatting sqref="A38">
    <cfRule type="expression" dxfId="844" priority="47">
      <formula>$H38="Complete"</formula>
    </cfRule>
  </conditionalFormatting>
  <conditionalFormatting sqref="C38">
    <cfRule type="expression" dxfId="843" priority="46">
      <formula>$H38="Complete"</formula>
    </cfRule>
  </conditionalFormatting>
  <conditionalFormatting sqref="D38">
    <cfRule type="expression" dxfId="842" priority="45">
      <formula>$H38="Complete"</formula>
    </cfRule>
  </conditionalFormatting>
  <conditionalFormatting sqref="I38">
    <cfRule type="expression" dxfId="841" priority="44">
      <formula>$H38="Complete"</formula>
    </cfRule>
  </conditionalFormatting>
  <conditionalFormatting sqref="B38">
    <cfRule type="expression" dxfId="840" priority="42">
      <formula>$H38="Complete"</formula>
    </cfRule>
  </conditionalFormatting>
  <conditionalFormatting sqref="I36">
    <cfRule type="expression" dxfId="839" priority="26">
      <formula>$H36="Complete"</formula>
    </cfRule>
  </conditionalFormatting>
  <conditionalFormatting sqref="D36">
    <cfRule type="expression" dxfId="838" priority="25">
      <formula>$H36="Complete"</formula>
    </cfRule>
  </conditionalFormatting>
  <conditionalFormatting sqref="A36 C36">
    <cfRule type="expression" dxfId="837" priority="24">
      <formula>$H36="Complete"</formula>
    </cfRule>
  </conditionalFormatting>
  <conditionalFormatting sqref="B36">
    <cfRule type="expression" dxfId="836" priority="23">
      <formula>$H36="Complete"</formula>
    </cfRule>
  </conditionalFormatting>
  <conditionalFormatting sqref="A34">
    <cfRule type="expression" dxfId="835" priority="21">
      <formula>$H34="Complete"</formula>
    </cfRule>
  </conditionalFormatting>
  <conditionalFormatting sqref="D34">
    <cfRule type="expression" dxfId="834" priority="20">
      <formula>$H34="Complete"</formula>
    </cfRule>
  </conditionalFormatting>
  <conditionalFormatting sqref="B34">
    <cfRule type="expression" dxfId="833" priority="19">
      <formula>$H34="Complete"</formula>
    </cfRule>
  </conditionalFormatting>
  <conditionalFormatting sqref="I34">
    <cfRule type="expression" dxfId="832" priority="18">
      <formula>$H34="Complete"</formula>
    </cfRule>
  </conditionalFormatting>
  <conditionalFormatting sqref="C34">
    <cfRule type="expression" dxfId="831" priority="17">
      <formula>$H34="Complete"</formula>
    </cfRule>
  </conditionalFormatting>
  <conditionalFormatting sqref="C34">
    <cfRule type="expression" dxfId="830" priority="16">
      <formula>$H34="Complete"</formula>
    </cfRule>
  </conditionalFormatting>
  <conditionalFormatting sqref="I35">
    <cfRule type="expression" dxfId="829" priority="14">
      <formula>$H35="Complete"</formula>
    </cfRule>
  </conditionalFormatting>
  <conditionalFormatting sqref="A35 C35:D35">
    <cfRule type="expression" dxfId="828" priority="13">
      <formula>$H35="Complete"</formula>
    </cfRule>
  </conditionalFormatting>
  <conditionalFormatting sqref="B35">
    <cfRule type="expression" dxfId="827" priority="12">
      <formula>$H35="Complete"</formula>
    </cfRule>
  </conditionalFormatting>
  <conditionalFormatting sqref="B37">
    <cfRule type="expression" dxfId="826" priority="11">
      <formula>$H37="Complete"</formula>
    </cfRule>
  </conditionalFormatting>
  <conditionalFormatting sqref="D37">
    <cfRule type="expression" dxfId="825" priority="8">
      <formula>$H37="Complete"</formula>
    </cfRule>
  </conditionalFormatting>
  <conditionalFormatting sqref="D37">
    <cfRule type="expression" dxfId="824" priority="10">
      <formula>$H37="Complete"</formula>
    </cfRule>
  </conditionalFormatting>
  <conditionalFormatting sqref="D37">
    <cfRule type="expression" dxfId="823" priority="9">
      <formula>$H37="Complete"</formula>
    </cfRule>
  </conditionalFormatting>
  <conditionalFormatting sqref="I37">
    <cfRule type="expression" dxfId="822" priority="7">
      <formula>$H37="Complete"</formula>
    </cfRule>
  </conditionalFormatting>
  <conditionalFormatting sqref="C37">
    <cfRule type="expression" dxfId="821" priority="5">
      <formula>$H37="Complete"</formula>
    </cfRule>
  </conditionalFormatting>
  <conditionalFormatting sqref="I6:I31">
    <cfRule type="cellIs" dxfId="820" priority="4" operator="equal">
      <formula>"Needs Trained"</formula>
    </cfRule>
  </conditionalFormatting>
  <conditionalFormatting sqref="I6:I31">
    <cfRule type="cellIs" dxfId="819" priority="3" operator="equal">
      <formula>"Signed Off"</formula>
    </cfRule>
  </conditionalFormatting>
  <conditionalFormatting sqref="I5">
    <cfRule type="cellIs" dxfId="818" priority="2" operator="equal">
      <formula>"Needs Trained"</formula>
    </cfRule>
  </conditionalFormatting>
  <conditionalFormatting sqref="I5">
    <cfRule type="cellIs" dxfId="817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36E434A1-E6D6-44D9-9662-3852AE6C134B}">
      <formula1>Drivers1</formula1>
    </dataValidation>
    <dataValidation type="list" allowBlank="1" showInputMessage="1" showErrorMessage="1" sqref="F39:G40" xr:uid="{F07827EF-66C1-4577-9842-78F6F6CB8EFE}">
      <formula1>Drivers3</formula1>
    </dataValidation>
  </dataValidations>
  <printOptions horizontalCentered="1"/>
  <pageMargins left="0.7" right="0.7" top="0.75" bottom="0.7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30" r:id="rId4" name="Button 6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5" name="Button 10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6" name="Button 11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5</xdr:row>
                    <xdr:rowOff>19050</xdr:rowOff>
                  </from>
                  <to>
                    <xdr:col>12</xdr:col>
                    <xdr:colOff>561975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B3EA3D5-8066-4ED3-966F-3D7C84AFCC4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E349D288-A0CB-4D61-8C9E-D9642AE06BB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3071CF-356F-4958-904C-945F23C35660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1400-000005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pageSetUpPr fitToPage="1"/>
  </sheetPr>
  <dimension ref="A1:W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6" max="16" width="9.28515625" customWidth="1"/>
    <col min="17" max="17" width="14.285156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3'!$B$2+5</f>
        <v>44275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334</v>
      </c>
      <c r="I2" s="175" t="str">
        <f>_xlfn.XLOOKUP(H2,Table2[Coordinator],Table2[Email],,0)</f>
        <v>paul.lord@navistar.com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6"/>
      <c r="J3" s="507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83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x14ac:dyDescent="0.2">
      <c r="A5" s="179"/>
      <c r="B5" s="179"/>
      <c r="C5" s="147"/>
      <c r="D5" s="147"/>
      <c r="E5" s="147"/>
      <c r="F5" s="147"/>
      <c r="G5" s="147"/>
      <c r="H5" s="180"/>
      <c r="I5" s="411" t="str">
        <f>IF(E5="","",_xlfn.XLOOKUP(S5,Table1[IDTrain],Table1[Approved],"Needs Trained",0,1))</f>
        <v/>
      </c>
      <c r="J5" s="391"/>
      <c r="K5" s="399" t="str">
        <f>IF('Monday 2'!K5="","",'Monday 2'!K5)</f>
        <v>Anthony Carbon</v>
      </c>
      <c r="L5" s="177"/>
      <c r="M5" s="177"/>
      <c r="N5" s="177"/>
      <c r="R5" s="424"/>
      <c r="S5" s="418" t="str">
        <f>IF(E5="","",_xlfn.CONCAT(B5,E5))</f>
        <v/>
      </c>
      <c r="T5" s="418" t="str">
        <f>IF(S5="","",I2)</f>
        <v/>
      </c>
      <c r="U5" s="419">
        <f>B2</f>
        <v>44275</v>
      </c>
      <c r="V5" s="418" t="str">
        <f>IF(E5="","",B5)</f>
        <v/>
      </c>
      <c r="W5" s="425" t="str">
        <f>IF(E5="","",E5)</f>
        <v/>
      </c>
    </row>
    <row r="6" spans="1:23" s="170" customFormat="1" x14ac:dyDescent="0.2">
      <c r="A6" s="179"/>
      <c r="B6" s="179"/>
      <c r="C6" s="147"/>
      <c r="D6" s="147"/>
      <c r="E6" s="147"/>
      <c r="F6" s="147"/>
      <c r="G6" s="147"/>
      <c r="H6" s="180"/>
      <c r="I6" s="389" t="str">
        <f>IF(E6="","",_xlfn.XLOOKUP(S6,Table1[IDTrain],Table1[Approved],"Needs Trained",0,1))</f>
        <v/>
      </c>
      <c r="J6" s="391"/>
      <c r="K6" s="399" t="str">
        <f>IF('Monday 2'!K6="","",'Monday 2'!K6)</f>
        <v>Angela Cook</v>
      </c>
      <c r="L6" s="177"/>
      <c r="M6" s="177"/>
      <c r="N6" s="177"/>
      <c r="R6" s="424"/>
      <c r="S6" s="418" t="str">
        <f t="shared" ref="S6:S31" si="0">IF(E6="","",_xlfn.CONCAT(B6,E6))</f>
        <v/>
      </c>
      <c r="T6" s="418" t="str">
        <f>IF(S6="","",I2)</f>
        <v/>
      </c>
      <c r="U6" s="419">
        <f>U5</f>
        <v>44275</v>
      </c>
      <c r="V6" s="418" t="str">
        <f t="shared" ref="V6:V31" si="1">IF(E6="","",B6)</f>
        <v/>
      </c>
      <c r="W6" s="425" t="str">
        <f t="shared" ref="W6:W31" si="2">IF(E6="","",E6)</f>
        <v/>
      </c>
    </row>
    <row r="7" spans="1:23" s="170" customFormat="1" x14ac:dyDescent="0.2">
      <c r="A7" s="179"/>
      <c r="B7" s="179"/>
      <c r="C7" s="147"/>
      <c r="D7" s="147"/>
      <c r="E7" s="147"/>
      <c r="F7" s="147"/>
      <c r="G7" s="147"/>
      <c r="H7" s="180"/>
      <c r="I7" s="389" t="str">
        <f>IF(E7="","",_xlfn.XLOOKUP(S7,Table1[IDTrain],Table1[Approved],"Needs Trained",0,1))</f>
        <v/>
      </c>
      <c r="J7" s="391"/>
      <c r="K7" s="399" t="str">
        <f>IF('Monday 2'!K7="","",'Monday 2'!K7)</f>
        <v>Sharon Lula</v>
      </c>
      <c r="L7" s="177"/>
      <c r="M7" s="177"/>
      <c r="N7" s="177"/>
      <c r="R7" s="424"/>
      <c r="S7" s="418" t="str">
        <f t="shared" si="0"/>
        <v/>
      </c>
      <c r="T7" s="418" t="str">
        <f>IF(S7="","",I2)</f>
        <v/>
      </c>
      <c r="U7" s="419">
        <f t="shared" ref="U7:U31" si="3">U6</f>
        <v>44275</v>
      </c>
      <c r="V7" s="418" t="str">
        <f t="shared" si="1"/>
        <v/>
      </c>
      <c r="W7" s="425" t="str">
        <f t="shared" si="2"/>
        <v/>
      </c>
    </row>
    <row r="8" spans="1:23" s="170" customFormat="1" x14ac:dyDescent="0.2">
      <c r="A8" s="179"/>
      <c r="B8" s="179"/>
      <c r="C8" s="147"/>
      <c r="D8" s="147"/>
      <c r="E8" s="147"/>
      <c r="F8" s="147"/>
      <c r="G8" s="147"/>
      <c r="H8" s="180"/>
      <c r="I8" s="389" t="str">
        <f>IF(E8="","",_xlfn.XLOOKUP(S8,Table1[IDTrain],Table1[Approved],"Needs Trained",0,1))</f>
        <v/>
      </c>
      <c r="J8" s="391"/>
      <c r="K8" s="399" t="str">
        <f>IF('Monday 2'!K8="","",'Monday 2'!K8)</f>
        <v>Michelle Wolter</v>
      </c>
      <c r="L8" s="177"/>
      <c r="M8" s="177"/>
      <c r="N8" s="177"/>
      <c r="R8" s="424"/>
      <c r="S8" s="418" t="str">
        <f t="shared" si="0"/>
        <v/>
      </c>
      <c r="T8" s="418" t="str">
        <f>IF(S8="","",I2)</f>
        <v/>
      </c>
      <c r="U8" s="419">
        <f t="shared" si="3"/>
        <v>44275</v>
      </c>
      <c r="V8" s="418" t="str">
        <f t="shared" si="1"/>
        <v/>
      </c>
      <c r="W8" s="425" t="str">
        <f t="shared" si="2"/>
        <v/>
      </c>
    </row>
    <row r="9" spans="1:23" s="170" customFormat="1" x14ac:dyDescent="0.2">
      <c r="A9" s="179"/>
      <c r="B9" s="179"/>
      <c r="C9" s="147"/>
      <c r="D9" s="147"/>
      <c r="E9" s="147"/>
      <c r="F9" s="147"/>
      <c r="G9" s="147"/>
      <c r="H9" s="180"/>
      <c r="I9" s="389" t="str">
        <f>IF(E9="","",_xlfn.XLOOKUP(S9,Table1[IDTrain],Table1[Approved],"Needs Trained",0,1))</f>
        <v/>
      </c>
      <c r="J9" s="391"/>
      <c r="K9" s="399" t="str">
        <f>IF('Monday 2'!K9="","",'Monday 2'!K9)</f>
        <v>Kevin London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44275</v>
      </c>
      <c r="V9" s="418" t="str">
        <f t="shared" si="1"/>
        <v/>
      </c>
      <c r="W9" s="425" t="str">
        <f t="shared" si="2"/>
        <v/>
      </c>
    </row>
    <row r="10" spans="1:23" s="170" customFormat="1" x14ac:dyDescent="0.2">
      <c r="A10" s="179"/>
      <c r="B10" s="179"/>
      <c r="C10" s="147"/>
      <c r="D10" s="147"/>
      <c r="E10" s="147"/>
      <c r="F10" s="147"/>
      <c r="G10" s="147"/>
      <c r="H10" s="180"/>
      <c r="I10" s="389" t="str">
        <f>IF(E10="","",_xlfn.XLOOKUP(S10,Table1[IDTrain],Table1[Approved],"Needs Trained",0,1))</f>
        <v/>
      </c>
      <c r="J10" s="391"/>
      <c r="K10" s="399" t="str">
        <f>IF('Monday 2'!K10="","",'Monday 2'!K10)</f>
        <v>Kyle Perry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44275</v>
      </c>
      <c r="V10" s="418" t="str">
        <f t="shared" si="1"/>
        <v/>
      </c>
      <c r="W10" s="425" t="str">
        <f t="shared" si="2"/>
        <v/>
      </c>
    </row>
    <row r="11" spans="1:23" s="170" customFormat="1" x14ac:dyDescent="0.2">
      <c r="A11" s="179"/>
      <c r="B11" s="179"/>
      <c r="C11" s="147"/>
      <c r="D11" s="147"/>
      <c r="E11" s="147"/>
      <c r="F11" s="147"/>
      <c r="G11" s="147"/>
      <c r="H11" s="180"/>
      <c r="I11" s="389" t="str">
        <f>IF(E11="","",_xlfn.XLOOKUP(S11,Table1[IDTrain],Table1[Approved],"Needs Trained",0,1))</f>
        <v/>
      </c>
      <c r="J11" s="391"/>
      <c r="K11" s="399" t="str">
        <f>IF('Monday 2'!K11="","",'Monday 2'!K11)</f>
        <v/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44275</v>
      </c>
      <c r="V11" s="418" t="str">
        <f t="shared" si="1"/>
        <v/>
      </c>
      <c r="W11" s="425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89" t="str">
        <f>IF(E12="","",_xlfn.XLOOKUP(S12,Table1[IDTrain],Table1[Approved],"Needs Trained",0,1))</f>
        <v/>
      </c>
      <c r="J12" s="391"/>
      <c r="K12" s="399" t="str">
        <f>IF('Monday 2'!K12="","",'Monday 2'!K12)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44275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389"/>
      <c r="J13" s="392"/>
      <c r="K13" s="399" t="str">
        <f>IF('Monday 2'!K13="","",'Monday 2'!K13)</f>
        <v/>
      </c>
      <c r="L13" s="181"/>
      <c r="M13" s="181"/>
      <c r="N13" s="181"/>
      <c r="R13" s="424"/>
      <c r="S13" s="418"/>
      <c r="T13" s="418"/>
      <c r="U13" s="419">
        <f t="shared" si="3"/>
        <v>44275</v>
      </c>
      <c r="V13" s="418"/>
      <c r="W13" s="425"/>
    </row>
    <row r="14" spans="1:23" s="170" customFormat="1" ht="12.75" customHeight="1" x14ac:dyDescent="0.2">
      <c r="A14" s="36"/>
      <c r="B14" s="183"/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/>
      </c>
      <c r="E14" s="147"/>
      <c r="F14" s="147"/>
      <c r="G14" s="147"/>
      <c r="H14" s="180"/>
      <c r="I14" s="389" t="str">
        <f>IF(E14="","",_xlfn.XLOOKUP(S14,Table1[IDTrain],Table1[Approved],"Needs Trained",0,1))</f>
        <v/>
      </c>
      <c r="J14" s="391"/>
      <c r="K14" s="399" t="str">
        <f>IF('Monday 2'!K14="","",'Monday 2'!K14)</f>
        <v/>
      </c>
      <c r="L14" s="177"/>
      <c r="M14" s="177"/>
      <c r="N14" s="177"/>
      <c r="R14" s="424"/>
      <c r="S14" s="418" t="str">
        <f t="shared" si="0"/>
        <v/>
      </c>
      <c r="T14" s="418" t="str">
        <f>IF(S14="","",I2)</f>
        <v/>
      </c>
      <c r="U14" s="419">
        <f t="shared" si="3"/>
        <v>44275</v>
      </c>
      <c r="V14" s="418" t="str">
        <f t="shared" si="1"/>
        <v/>
      </c>
      <c r="W14" s="425" t="str">
        <f t="shared" si="2"/>
        <v/>
      </c>
    </row>
    <row r="15" spans="1:23" s="170" customFormat="1" ht="12.75" customHeight="1" x14ac:dyDescent="0.2">
      <c r="A15" s="36"/>
      <c r="B15" s="183"/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389" t="str">
        <f>IF(E15="","",_xlfn.XLOOKUP(S15,Table1[IDTrain],Table1[Approved],"Needs Trained",0,1))</f>
        <v/>
      </c>
      <c r="J15" s="391"/>
      <c r="K15" s="399" t="str">
        <f>IF('Monday 2'!K16="","",'Monday 2'!K16)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44275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9" t="str">
        <f>IF(E16="","",_xlfn.XLOOKUP(S16,Table1[IDTrain],Table1[Approved],"Needs Trained",0,1))</f>
        <v/>
      </c>
      <c r="J16" s="391"/>
      <c r="K16" s="399" t="str">
        <f>IF('Monday 2'!K17="","",'Monday 2'!K17)</f>
        <v/>
      </c>
      <c r="L16" s="177"/>
      <c r="M16" s="177"/>
      <c r="N16" s="177" t="s">
        <v>71</v>
      </c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44275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36"/>
      <c r="B17" s="183"/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9" t="str">
        <f>IF(E17="","",_xlfn.XLOOKUP(S17,Table1[IDTrain],Table1[Approved],"Needs Trained",0,1))</f>
        <v/>
      </c>
      <c r="J17" s="391"/>
      <c r="K17" s="399" t="str">
        <f>IF('Monday 2'!K17="","",'Monday 2'!K17)</f>
        <v/>
      </c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44275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36"/>
      <c r="B18" s="183"/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9" t="str">
        <f>IF(E18="","",_xlfn.XLOOKUP(S18,Table1[IDTrain],Table1[Approved],"Needs Trained",0,1))</f>
        <v/>
      </c>
      <c r="J18" s="391"/>
      <c r="K18" s="399" t="str">
        <f>IF('Monday 2'!K18="","",'Monday 2'!K18)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44275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36"/>
      <c r="B19" s="183"/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9" t="str">
        <f>IF(E19="","",_xlfn.XLOOKUP(S19,Table1[IDTrain],Table1[Approved],"Needs Trained",0,1))</f>
        <v/>
      </c>
      <c r="J19" s="391"/>
      <c r="K19" s="399" t="str">
        <f>IF('Monday 2'!K19="","",'Monday 2'!K19)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44275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9" t="str">
        <f>IF(E20="","",_xlfn.XLOOKUP(S20,Table1[IDTrain],Table1[Approved],"Needs Trained",0,1))</f>
        <v/>
      </c>
      <c r="J20" s="391"/>
      <c r="K20" s="399" t="str">
        <f>IF('Monday 2'!K20="","",'Monday 2'!K20)</f>
        <v/>
      </c>
      <c r="L20" s="177"/>
      <c r="M20" s="177"/>
      <c r="N20" s="177" t="s">
        <v>71</v>
      </c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44275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36"/>
      <c r="B21" s="183"/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9" t="str">
        <f>IF(E21="","",_xlfn.XLOOKUP(S21,Table1[IDTrain],Table1[Approved],"Needs Trained",0,1))</f>
        <v/>
      </c>
      <c r="J21" s="391"/>
      <c r="K21" s="399" t="str">
        <f>IF('Monday 2'!K21="","",'Monday 2'!K21)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44275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36"/>
      <c r="B22" s="183"/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9" t="str">
        <f>IF(E22="","",_xlfn.XLOOKUP(S22,Table1[IDTrain],Table1[Approved],"Needs Trained",0,1))</f>
        <v/>
      </c>
      <c r="J22" s="391"/>
      <c r="K22" s="399" t="str">
        <f>IF('Monday 2'!K22="","",'Monday 2'!K22)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44275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36"/>
      <c r="B23" s="183"/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9" t="str">
        <f>IF(E23="","",_xlfn.XLOOKUP(S23,Table1[IDTrain],Table1[Approved],"Needs Trained",0,1))</f>
        <v/>
      </c>
      <c r="J23" s="391"/>
      <c r="K23" s="399" t="str">
        <f>IF('Monday 2'!K23="","",'Monday 2'!K23)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44275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36"/>
      <c r="B24" s="183"/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9" t="str">
        <f>IF(E24="","",_xlfn.XLOOKUP(S24,Table1[IDTrain],Table1[Approved],"Needs Trained",0,1))</f>
        <v/>
      </c>
      <c r="J24" s="391"/>
      <c r="K24" s="399" t="str">
        <f>IF('Monday 2'!K24="","",'Monday 2'!K24)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44275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36"/>
      <c r="B25" s="183"/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9" t="str">
        <f>IF(E25="","",_xlfn.XLOOKUP(S25,Table1[IDTrain],Table1[Approved],"Needs Trained",0,1))</f>
        <v/>
      </c>
      <c r="J25" s="391"/>
      <c r="K25" s="399" t="str">
        <f>IF('Monday 2'!K25="","",'Monday 2'!K25)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44275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36"/>
      <c r="B26" s="183"/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9" t="str">
        <f>IF(E26="","",_xlfn.XLOOKUP(S26,Table1[IDTrain],Table1[Approved],"Needs Trained",0,1))</f>
        <v/>
      </c>
      <c r="J26" s="391"/>
      <c r="K26" s="399" t="str">
        <f>IF('Monday 2'!K26="","",'Monday 2'!K26)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44275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43"/>
      <c r="B27" s="184"/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86"/>
      <c r="F27" s="186"/>
      <c r="G27" s="147"/>
      <c r="H27" s="180"/>
      <c r="I27" s="389" t="str">
        <f>IF(E27="","",_xlfn.XLOOKUP(S27,Table1[IDTrain],Table1[Approved],"Needs Trained",0,1))</f>
        <v/>
      </c>
      <c r="J27" s="393"/>
      <c r="K27" s="399" t="str">
        <f>IF('Monday 2'!K27="","",'Monday 2'!K27)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44275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36"/>
      <c r="B28" s="183"/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9" t="str">
        <f>IF(E28="","",_xlfn.XLOOKUP(S28,Table1[IDTrain],Table1[Approved],"Needs Trained",0,1))</f>
        <v/>
      </c>
      <c r="J28" s="391"/>
      <c r="K28" s="399" t="str">
        <f>IF('Monday 2'!K28="","",'Monday 2'!K28)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44275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43"/>
      <c r="B29" s="184"/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86"/>
      <c r="F29" s="186"/>
      <c r="G29" s="147"/>
      <c r="H29" s="180"/>
      <c r="I29" s="389" t="str">
        <f>IF(E29="","",_xlfn.XLOOKUP(S29,Table1[IDTrain],Table1[Approved],"Needs Trained",0,1))</f>
        <v/>
      </c>
      <c r="J29" s="393"/>
      <c r="K29" s="399" t="str">
        <f>IF('Monday 2'!K29="","",'Monday 2'!K29)</f>
        <v>Price R.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44275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36"/>
      <c r="B30" s="183"/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9" t="str">
        <f>IF(E30="","",_xlfn.XLOOKUP(S30,Table1[IDTrain],Table1[Approved],"Needs Trained",0,1))</f>
        <v/>
      </c>
      <c r="J30" s="391"/>
      <c r="K30" s="399" t="str">
        <f>IF('Monday 2'!K30="","",'Monday 2'!K30)</f>
        <v>Moberg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44275</v>
      </c>
      <c r="V30" s="418" t="str">
        <f t="shared" si="1"/>
        <v/>
      </c>
      <c r="W30" s="425" t="str">
        <f t="shared" si="2"/>
        <v/>
      </c>
    </row>
    <row r="31" spans="1:23" s="170" customFormat="1" ht="13.5" thickBot="1" x14ac:dyDescent="0.25">
      <c r="A31" s="43"/>
      <c r="B31" s="184"/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186"/>
      <c r="F31" s="186"/>
      <c r="G31" s="147"/>
      <c r="H31" s="180"/>
      <c r="I31" s="398" t="str">
        <f>IF(E31="","",_xlfn.XLOOKUP(S31,Table1[IDTrain],Table1[Approved],"Needs Trained",0,1))</f>
        <v/>
      </c>
      <c r="J31" s="393"/>
      <c r="K31" s="400" t="str">
        <f>IF('Monday 2'!K31="","",'Monday 2'!K31)</f>
        <v>Lord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44275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51"/>
      <c r="F33" s="151"/>
      <c r="G33" s="151"/>
      <c r="H33" s="150" t="s">
        <v>98</v>
      </c>
      <c r="I33" s="510"/>
      <c r="J33" s="511"/>
      <c r="K33" s="382"/>
      <c r="L33" s="177"/>
      <c r="M33" s="177"/>
      <c r="N33" s="177"/>
    </row>
    <row r="34" spans="1:14" s="170" customFormat="1" x14ac:dyDescent="0.2">
      <c r="A34" s="278"/>
      <c r="B34" s="179"/>
      <c r="C34" s="148"/>
      <c r="D34" s="149"/>
      <c r="E34" s="147"/>
      <c r="F34" s="147"/>
      <c r="G34" s="147"/>
      <c r="H34" s="150" t="s">
        <v>98</v>
      </c>
      <c r="I34" s="510"/>
      <c r="J34" s="511"/>
      <c r="K34" s="382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51"/>
      <c r="F35" s="151"/>
      <c r="G35" s="151"/>
      <c r="H35" s="150" t="s">
        <v>98</v>
      </c>
      <c r="I35" s="510"/>
      <c r="J35" s="511"/>
      <c r="K35" s="382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47"/>
      <c r="F36" s="147"/>
      <c r="G36" s="147"/>
      <c r="H36" s="150" t="s">
        <v>98</v>
      </c>
      <c r="I36" s="510"/>
      <c r="J36" s="511"/>
      <c r="K36" s="382"/>
      <c r="L36" s="177"/>
      <c r="M36" s="177"/>
      <c r="N36" s="177"/>
    </row>
    <row r="37" spans="1:14" s="170" customFormat="1" x14ac:dyDescent="0.2">
      <c r="A37" s="278"/>
      <c r="B37" s="179"/>
      <c r="C37" s="149"/>
      <c r="D37" s="149"/>
      <c r="E37" s="151"/>
      <c r="F37" s="151"/>
      <c r="G37" s="151"/>
      <c r="H37" s="150" t="s">
        <v>98</v>
      </c>
      <c r="I37" s="510"/>
      <c r="J37" s="511"/>
      <c r="K37" s="382"/>
      <c r="L37" s="177"/>
      <c r="M37" s="177"/>
      <c r="N37" s="177"/>
    </row>
    <row r="38" spans="1:14" s="170" customForma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10"/>
      <c r="J38" s="511"/>
      <c r="K38" s="382"/>
      <c r="L38" s="177"/>
      <c r="M38" s="177"/>
      <c r="N38" s="177"/>
    </row>
    <row r="39" spans="1:14" s="170" customFormat="1" x14ac:dyDescent="0.2">
      <c r="A39" s="278"/>
      <c r="B39" s="179"/>
      <c r="C39" s="148"/>
      <c r="D39" s="149"/>
      <c r="E39" s="147"/>
      <c r="F39" s="147"/>
      <c r="G39" s="147"/>
      <c r="H39" s="150" t="s">
        <v>98</v>
      </c>
      <c r="I39" s="510"/>
      <c r="J39" s="511"/>
      <c r="K39" s="382"/>
      <c r="L39" s="177"/>
      <c r="M39" s="177"/>
      <c r="N39" s="177"/>
    </row>
    <row r="40" spans="1:14" s="170" customFormat="1" x14ac:dyDescent="0.2">
      <c r="A40" s="278"/>
      <c r="B40" s="179"/>
      <c r="C40" s="148"/>
      <c r="D40" s="149"/>
      <c r="E40" s="147"/>
      <c r="F40" s="147"/>
      <c r="G40" s="147"/>
      <c r="H40" s="150" t="s">
        <v>98</v>
      </c>
      <c r="I40" s="510"/>
      <c r="J40" s="511"/>
      <c r="K40" s="382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47"/>
      <c r="F41" s="147"/>
      <c r="G41" s="147"/>
      <c r="H41" s="150" t="s">
        <v>98</v>
      </c>
      <c r="I41" s="510"/>
      <c r="J41" s="511"/>
      <c r="K41" s="382"/>
      <c r="L41" s="177"/>
      <c r="M41" s="177"/>
      <c r="N41" s="177"/>
    </row>
    <row r="42" spans="1:14" s="170" customFormat="1" x14ac:dyDescent="0.2">
      <c r="A42" s="278"/>
      <c r="B42" s="179"/>
      <c r="C42" s="148"/>
      <c r="D42" s="149"/>
      <c r="E42" s="147"/>
      <c r="F42" s="147"/>
      <c r="G42" s="147"/>
      <c r="H42" s="150" t="s">
        <v>98</v>
      </c>
      <c r="I42" s="510"/>
      <c r="J42" s="511"/>
      <c r="K42" s="382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47"/>
      <c r="F43" s="147"/>
      <c r="G43" s="147"/>
      <c r="H43" s="150" t="s">
        <v>98</v>
      </c>
      <c r="I43" s="510"/>
      <c r="J43" s="511"/>
      <c r="K43" s="382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47"/>
      <c r="F44" s="147"/>
      <c r="G44" s="147"/>
      <c r="H44" s="150" t="s">
        <v>98</v>
      </c>
      <c r="I44" s="510"/>
      <c r="J44" s="511"/>
      <c r="K44" s="382"/>
    </row>
    <row r="45" spans="1:14" s="170" customFormat="1" x14ac:dyDescent="0.2">
      <c r="A45" s="278"/>
      <c r="B45" s="179"/>
      <c r="C45" s="148"/>
      <c r="D45" s="149"/>
      <c r="E45" s="147"/>
      <c r="F45" s="147"/>
      <c r="G45" s="147"/>
      <c r="H45" s="150" t="s">
        <v>98</v>
      </c>
      <c r="I45" s="510"/>
      <c r="J45" s="511"/>
      <c r="K45" s="382"/>
    </row>
    <row r="46" spans="1:14" s="170" customFormat="1" x14ac:dyDescent="0.2">
      <c r="A46" s="278"/>
      <c r="B46" s="179"/>
      <c r="C46" s="148"/>
      <c r="D46" s="149"/>
      <c r="E46" s="147"/>
      <c r="F46" s="147"/>
      <c r="G46" s="147"/>
      <c r="H46" s="150" t="s">
        <v>98</v>
      </c>
      <c r="I46" s="510"/>
      <c r="J46" s="511"/>
      <c r="K46" s="382"/>
    </row>
    <row r="47" spans="1:14" s="170" customFormat="1" x14ac:dyDescent="0.2">
      <c r="A47" s="278"/>
      <c r="B47" s="179"/>
      <c r="C47" s="149"/>
      <c r="D47" s="149"/>
      <c r="E47" s="147"/>
      <c r="F47" s="147"/>
      <c r="G47" s="147"/>
      <c r="H47" s="150" t="s">
        <v>98</v>
      </c>
      <c r="I47" s="512"/>
      <c r="J47" s="513"/>
      <c r="K47" s="382"/>
    </row>
    <row r="48" spans="1:14" s="170" customFormat="1" x14ac:dyDescent="0.2">
      <c r="A48" s="278"/>
      <c r="B48" s="179"/>
      <c r="C48" s="149"/>
      <c r="D48" s="149"/>
      <c r="E48" s="147"/>
      <c r="F48" s="147"/>
      <c r="G48" s="147"/>
      <c r="H48" s="150" t="s">
        <v>98</v>
      </c>
      <c r="I48" s="512"/>
      <c r="J48" s="513"/>
      <c r="K48" s="382"/>
    </row>
    <row r="49" spans="1:11" s="170" customFormat="1" x14ac:dyDescent="0.2">
      <c r="A49" s="278"/>
      <c r="B49" s="179"/>
      <c r="C49" s="149"/>
      <c r="D49" s="149"/>
      <c r="E49" s="147"/>
      <c r="F49" s="147"/>
      <c r="G49" s="147"/>
      <c r="H49" s="150" t="s">
        <v>98</v>
      </c>
      <c r="I49" s="512"/>
      <c r="J49" s="513"/>
      <c r="K49" s="382"/>
    </row>
    <row r="50" spans="1:11" s="170" customFormat="1" x14ac:dyDescent="0.2">
      <c r="A50" s="278"/>
      <c r="B50" s="179"/>
      <c r="C50" s="149"/>
      <c r="D50" s="149"/>
      <c r="E50" s="147"/>
      <c r="F50" s="147"/>
      <c r="G50" s="147"/>
      <c r="H50" s="150" t="s">
        <v>98</v>
      </c>
      <c r="I50" s="512"/>
      <c r="J50" s="513"/>
      <c r="K50" s="382"/>
    </row>
    <row r="51" spans="1:11" s="170" customFormat="1" x14ac:dyDescent="0.2">
      <c r="A51" s="278"/>
      <c r="B51" s="179"/>
      <c r="C51" s="149"/>
      <c r="D51" s="149"/>
      <c r="E51" s="147"/>
      <c r="F51" s="147"/>
      <c r="G51" s="147"/>
      <c r="H51" s="150" t="s">
        <v>98</v>
      </c>
      <c r="I51" s="512"/>
      <c r="J51" s="513"/>
      <c r="K51" s="382"/>
    </row>
    <row r="52" spans="1:11" s="170" customFormat="1" x14ac:dyDescent="0.2">
      <c r="A52" s="278"/>
      <c r="B52" s="179"/>
      <c r="C52" s="149"/>
      <c r="D52" s="149"/>
      <c r="E52" s="147"/>
      <c r="F52" s="147"/>
      <c r="G52" s="147"/>
      <c r="H52" s="150" t="s">
        <v>98</v>
      </c>
      <c r="I52" s="512"/>
      <c r="J52" s="513"/>
      <c r="K52" s="382"/>
    </row>
    <row r="53" spans="1:11" s="170" customFormat="1" x14ac:dyDescent="0.2">
      <c r="A53" s="278"/>
      <c r="B53" s="179"/>
      <c r="C53" s="149"/>
      <c r="D53" s="149"/>
      <c r="E53" s="147"/>
      <c r="F53" s="147"/>
      <c r="G53" s="147"/>
      <c r="H53" s="150" t="s">
        <v>98</v>
      </c>
      <c r="I53" s="512"/>
      <c r="J53" s="513"/>
      <c r="K53" s="382"/>
    </row>
    <row r="54" spans="1:11" s="170" customForma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12"/>
      <c r="J54" s="513"/>
      <c r="K54" s="382"/>
    </row>
    <row r="55" spans="1:11" s="170" customFormat="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14"/>
      <c r="J55" s="515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60:D64 D69:D70 D67">
    <cfRule type="expression" dxfId="816" priority="1084">
      <formula>$H60=0</formula>
    </cfRule>
  </conditionalFormatting>
  <conditionalFormatting sqref="D68">
    <cfRule type="expression" dxfId="815" priority="1083">
      <formula>$H68=0</formula>
    </cfRule>
  </conditionalFormatting>
  <conditionalFormatting sqref="D72">
    <cfRule type="expression" dxfId="814" priority="1082">
      <formula>$H72=0</formula>
    </cfRule>
  </conditionalFormatting>
  <conditionalFormatting sqref="D74">
    <cfRule type="expression" dxfId="813" priority="1081">
      <formula>$H74=0</formula>
    </cfRule>
  </conditionalFormatting>
  <conditionalFormatting sqref="D81">
    <cfRule type="expression" dxfId="812" priority="1080">
      <formula>$H81=0</formula>
    </cfRule>
  </conditionalFormatting>
  <conditionalFormatting sqref="D75">
    <cfRule type="expression" dxfId="811" priority="1079">
      <formula>$H75=0</formula>
    </cfRule>
  </conditionalFormatting>
  <conditionalFormatting sqref="D71">
    <cfRule type="expression" dxfId="810" priority="1078">
      <formula>$H71=0</formula>
    </cfRule>
  </conditionalFormatting>
  <conditionalFormatting sqref="D83">
    <cfRule type="expression" dxfId="809" priority="1077">
      <formula>$H83=0</formula>
    </cfRule>
  </conditionalFormatting>
  <conditionalFormatting sqref="D84">
    <cfRule type="expression" dxfId="808" priority="1076">
      <formula>$H84=0</formula>
    </cfRule>
  </conditionalFormatting>
  <conditionalFormatting sqref="D85">
    <cfRule type="expression" dxfId="807" priority="1075">
      <formula>$H85=0</formula>
    </cfRule>
  </conditionalFormatting>
  <conditionalFormatting sqref="D86">
    <cfRule type="expression" dxfId="806" priority="1074">
      <formula>$H86=0</formula>
    </cfRule>
  </conditionalFormatting>
  <conditionalFormatting sqref="D87">
    <cfRule type="expression" dxfId="805" priority="1073">
      <formula>$H87=0</formula>
    </cfRule>
  </conditionalFormatting>
  <conditionalFormatting sqref="D88">
    <cfRule type="expression" dxfId="804" priority="1072">
      <formula>$H88=0</formula>
    </cfRule>
  </conditionalFormatting>
  <conditionalFormatting sqref="D82">
    <cfRule type="expression" dxfId="803" priority="1071">
      <formula>$H82=0</formula>
    </cfRule>
  </conditionalFormatting>
  <conditionalFormatting sqref="D66">
    <cfRule type="expression" dxfId="802" priority="1070">
      <formula>$H66=0</formula>
    </cfRule>
  </conditionalFormatting>
  <conditionalFormatting sqref="D65">
    <cfRule type="expression" dxfId="801" priority="1069">
      <formula>$H65=0</formula>
    </cfRule>
  </conditionalFormatting>
  <conditionalFormatting sqref="D69">
    <cfRule type="expression" dxfId="800" priority="1068">
      <formula>$H69=0</formula>
    </cfRule>
  </conditionalFormatting>
  <conditionalFormatting sqref="D70">
    <cfRule type="expression" dxfId="799" priority="1067">
      <formula>$H70=0</formula>
    </cfRule>
  </conditionalFormatting>
  <conditionalFormatting sqref="D71">
    <cfRule type="expression" dxfId="798" priority="1066">
      <formula>$H71=0</formula>
    </cfRule>
  </conditionalFormatting>
  <conditionalFormatting sqref="D74">
    <cfRule type="expression" dxfId="797" priority="1065">
      <formula>$H74=0</formula>
    </cfRule>
  </conditionalFormatting>
  <conditionalFormatting sqref="D72">
    <cfRule type="expression" dxfId="796" priority="1064">
      <formula>$H72=0</formula>
    </cfRule>
  </conditionalFormatting>
  <conditionalFormatting sqref="D68">
    <cfRule type="expression" dxfId="795" priority="1063">
      <formula>$H68=0</formula>
    </cfRule>
  </conditionalFormatting>
  <conditionalFormatting sqref="D76">
    <cfRule type="expression" dxfId="794" priority="1062">
      <formula>$H76=0</formula>
    </cfRule>
  </conditionalFormatting>
  <conditionalFormatting sqref="D77">
    <cfRule type="expression" dxfId="793" priority="1061">
      <formula>$H77=0</formula>
    </cfRule>
  </conditionalFormatting>
  <conditionalFormatting sqref="D78">
    <cfRule type="expression" dxfId="792" priority="1060">
      <formula>$H78=0</formula>
    </cfRule>
  </conditionalFormatting>
  <conditionalFormatting sqref="D79">
    <cfRule type="expression" dxfId="791" priority="1059">
      <formula>$H79=0</formula>
    </cfRule>
  </conditionalFormatting>
  <conditionalFormatting sqref="D80">
    <cfRule type="expression" dxfId="790" priority="1058">
      <formula>$H80=0</formula>
    </cfRule>
  </conditionalFormatting>
  <conditionalFormatting sqref="A43:A55">
    <cfRule type="expression" dxfId="789" priority="947">
      <formula>$H43="Complete"</formula>
    </cfRule>
  </conditionalFormatting>
  <conditionalFormatting sqref="A43:A57">
    <cfRule type="expression" dxfId="788" priority="946">
      <formula>$H43="Complete"</formula>
    </cfRule>
  </conditionalFormatting>
  <conditionalFormatting sqref="C43:C57">
    <cfRule type="expression" dxfId="787" priority="944">
      <formula>$H43="Complete"</formula>
    </cfRule>
  </conditionalFormatting>
  <conditionalFormatting sqref="D43:D57">
    <cfRule type="expression" dxfId="786" priority="943">
      <formula>$H43="Complete"</formula>
    </cfRule>
  </conditionalFormatting>
  <conditionalFormatting sqref="J56:K57">
    <cfRule type="expression" dxfId="785" priority="942">
      <formula>$H56="Complete"</formula>
    </cfRule>
  </conditionalFormatting>
  <conditionalFormatting sqref="I56:I57">
    <cfRule type="expression" dxfId="784" priority="940">
      <formula>$H56="Complete"</formula>
    </cfRule>
  </conditionalFormatting>
  <conditionalFormatting sqref="B56:B57">
    <cfRule type="expression" dxfId="783" priority="859">
      <formula>$H56="Complete"</formula>
    </cfRule>
  </conditionalFormatting>
  <conditionalFormatting sqref="A42">
    <cfRule type="expression" dxfId="782" priority="452">
      <formula>$H42="Complete"</formula>
    </cfRule>
  </conditionalFormatting>
  <conditionalFormatting sqref="A42">
    <cfRule type="expression" dxfId="781" priority="451">
      <formula>$H42="Complete"</formula>
    </cfRule>
  </conditionalFormatting>
  <conditionalFormatting sqref="C42">
    <cfRule type="expression" dxfId="780" priority="450">
      <formula>$H42="Complete"</formula>
    </cfRule>
  </conditionalFormatting>
  <conditionalFormatting sqref="D42">
    <cfRule type="expression" dxfId="779" priority="449">
      <formula>$H42="Complete"</formula>
    </cfRule>
  </conditionalFormatting>
  <conditionalFormatting sqref="D42">
    <cfRule type="expression" dxfId="778" priority="448">
      <formula>$H42="Complete"</formula>
    </cfRule>
  </conditionalFormatting>
  <conditionalFormatting sqref="A38">
    <cfRule type="expression" dxfId="777" priority="185">
      <formula>$H38="Complete"</formula>
    </cfRule>
  </conditionalFormatting>
  <conditionalFormatting sqref="A38">
    <cfRule type="expression" dxfId="776" priority="184">
      <formula>$H38="Complete"</formula>
    </cfRule>
  </conditionalFormatting>
  <conditionalFormatting sqref="D38">
    <cfRule type="expression" dxfId="775" priority="183">
      <formula>$H38="Complete"</formula>
    </cfRule>
  </conditionalFormatting>
  <conditionalFormatting sqref="C38">
    <cfRule type="expression" dxfId="774" priority="182">
      <formula>$H38="Complete"</formula>
    </cfRule>
  </conditionalFormatting>
  <conditionalFormatting sqref="A40">
    <cfRule type="expression" dxfId="773" priority="178">
      <formula>$H40="Complete"</formula>
    </cfRule>
  </conditionalFormatting>
  <conditionalFormatting sqref="A40">
    <cfRule type="expression" dxfId="772" priority="177">
      <formula>$H40="Complete"</formula>
    </cfRule>
  </conditionalFormatting>
  <conditionalFormatting sqref="C40">
    <cfRule type="expression" dxfId="771" priority="172">
      <formula>$H40="Complete"</formula>
    </cfRule>
  </conditionalFormatting>
  <conditionalFormatting sqref="D40">
    <cfRule type="expression" dxfId="770" priority="171">
      <formula>$H40="Complete"</formula>
    </cfRule>
  </conditionalFormatting>
  <conditionalFormatting sqref="C40">
    <cfRule type="expression" dxfId="769" priority="174">
      <formula>$H40="Complete"</formula>
    </cfRule>
  </conditionalFormatting>
  <conditionalFormatting sqref="D40">
    <cfRule type="expression" dxfId="768" priority="173">
      <formula>$H40="Complete"</formula>
    </cfRule>
  </conditionalFormatting>
  <conditionalFormatting sqref="C40">
    <cfRule type="expression" dxfId="767" priority="169">
      <formula>$H40="Complete"</formula>
    </cfRule>
  </conditionalFormatting>
  <conditionalFormatting sqref="D40">
    <cfRule type="expression" dxfId="766" priority="168">
      <formula>$H40="Complete"</formula>
    </cfRule>
  </conditionalFormatting>
  <conditionalFormatting sqref="A41">
    <cfRule type="expression" dxfId="765" priority="165">
      <formula>$H41="Complete"</formula>
    </cfRule>
  </conditionalFormatting>
  <conditionalFormatting sqref="A41">
    <cfRule type="expression" dxfId="764" priority="164">
      <formula>$H41="Complete"</formula>
    </cfRule>
  </conditionalFormatting>
  <conditionalFormatting sqref="D41">
    <cfRule type="expression" dxfId="763" priority="162">
      <formula>$H41="Complete"</formula>
    </cfRule>
  </conditionalFormatting>
  <conditionalFormatting sqref="C41">
    <cfRule type="expression" dxfId="762" priority="161">
      <formula>$H41="Complete"</formula>
    </cfRule>
  </conditionalFormatting>
  <conditionalFormatting sqref="A39">
    <cfRule type="expression" dxfId="761" priority="159">
      <formula>$H39="Complete"</formula>
    </cfRule>
  </conditionalFormatting>
  <conditionalFormatting sqref="A39">
    <cfRule type="expression" dxfId="760" priority="158">
      <formula>$H39="Complete"</formula>
    </cfRule>
  </conditionalFormatting>
  <conditionalFormatting sqref="C39">
    <cfRule type="expression" dxfId="759" priority="157">
      <formula>$H39="Complete"</formula>
    </cfRule>
  </conditionalFormatting>
  <conditionalFormatting sqref="D39">
    <cfRule type="expression" dxfId="758" priority="135">
      <formula>$H39="Complete"</formula>
    </cfRule>
  </conditionalFormatting>
  <conditionalFormatting sqref="D39">
    <cfRule type="expression" dxfId="757" priority="136">
      <formula>$H39="Complete"</formula>
    </cfRule>
  </conditionalFormatting>
  <conditionalFormatting sqref="D39">
    <cfRule type="expression" dxfId="756" priority="134">
      <formula>$H39="Complete"</formula>
    </cfRule>
  </conditionalFormatting>
  <conditionalFormatting sqref="H56:H57">
    <cfRule type="expression" dxfId="755" priority="111">
      <formula>$H56="Complete"</formula>
    </cfRule>
  </conditionalFormatting>
  <conditionalFormatting sqref="I38:I41 I46:I49">
    <cfRule type="expression" dxfId="754" priority="89">
      <formula>$H38="Complete"</formula>
    </cfRule>
  </conditionalFormatting>
  <conditionalFormatting sqref="I50:I55">
    <cfRule type="expression" dxfId="753" priority="87">
      <formula>$H50="Complete"</formula>
    </cfRule>
  </conditionalFormatting>
  <conditionalFormatting sqref="I42:I44">
    <cfRule type="expression" dxfId="752" priority="86">
      <formula>$H42="Complete"</formula>
    </cfRule>
  </conditionalFormatting>
  <conditionalFormatting sqref="I45">
    <cfRule type="expression" dxfId="751" priority="85">
      <formula>$H45="Complete"</formula>
    </cfRule>
  </conditionalFormatting>
  <conditionalFormatting sqref="B38:B55">
    <cfRule type="expression" dxfId="750" priority="83">
      <formula>$H38="Complete"</formula>
    </cfRule>
  </conditionalFormatting>
  <conditionalFormatting sqref="B34">
    <cfRule type="expression" dxfId="749" priority="54">
      <formula>$H34="Complete"</formula>
    </cfRule>
  </conditionalFormatting>
  <conditionalFormatting sqref="A34 D34">
    <cfRule type="expression" dxfId="748" priority="57">
      <formula>$H34="Complete"</formula>
    </cfRule>
  </conditionalFormatting>
  <conditionalFormatting sqref="C34">
    <cfRule type="expression" dxfId="747" priority="56">
      <formula>$H34="Complete"</formula>
    </cfRule>
  </conditionalFormatting>
  <conditionalFormatting sqref="C34">
    <cfRule type="expression" dxfId="746" priority="55">
      <formula>$H34="Complete"</formula>
    </cfRule>
  </conditionalFormatting>
  <conditionalFormatting sqref="I34">
    <cfRule type="expression" dxfId="745" priority="53">
      <formula>$H34="Complete"</formula>
    </cfRule>
  </conditionalFormatting>
  <conditionalFormatting sqref="A37">
    <cfRule type="expression" dxfId="744" priority="43">
      <formula>$H37="Complete"</formula>
    </cfRule>
  </conditionalFormatting>
  <conditionalFormatting sqref="D37">
    <cfRule type="expression" dxfId="743" priority="42">
      <formula>$H37="Complete"</formula>
    </cfRule>
  </conditionalFormatting>
  <conditionalFormatting sqref="I37">
    <cfRule type="expression" dxfId="742" priority="41">
      <formula>$H37="Complete"</formula>
    </cfRule>
  </conditionalFormatting>
  <conditionalFormatting sqref="B37">
    <cfRule type="expression" dxfId="741" priority="27">
      <formula>$H37="Complete"</formula>
    </cfRule>
  </conditionalFormatting>
  <conditionalFormatting sqref="C37">
    <cfRule type="expression" dxfId="740" priority="26">
      <formula>$H37="Complete"</formula>
    </cfRule>
  </conditionalFormatting>
  <conditionalFormatting sqref="C37">
    <cfRule type="expression" dxfId="739" priority="25">
      <formula>$H37="Complete"</formula>
    </cfRule>
  </conditionalFormatting>
  <conditionalFormatting sqref="H33:H55">
    <cfRule type="expression" dxfId="738" priority="24">
      <formula>$H33="Complete"</formula>
    </cfRule>
  </conditionalFormatting>
  <conditionalFormatting sqref="A33">
    <cfRule type="expression" dxfId="737" priority="23">
      <formula>$H33="Complete"</formula>
    </cfRule>
  </conditionalFormatting>
  <conditionalFormatting sqref="D33">
    <cfRule type="expression" dxfId="736" priority="22">
      <formula>$H33="Complete"</formula>
    </cfRule>
  </conditionalFormatting>
  <conditionalFormatting sqref="B33">
    <cfRule type="expression" dxfId="735" priority="21">
      <formula>$H33="Complete"</formula>
    </cfRule>
  </conditionalFormatting>
  <conditionalFormatting sqref="I33">
    <cfRule type="expression" dxfId="734" priority="20">
      <formula>$H33="Complete"</formula>
    </cfRule>
  </conditionalFormatting>
  <conditionalFormatting sqref="C33">
    <cfRule type="expression" dxfId="733" priority="19">
      <formula>$H33="Complete"</formula>
    </cfRule>
  </conditionalFormatting>
  <conditionalFormatting sqref="C33">
    <cfRule type="expression" dxfId="732" priority="18">
      <formula>$H33="Complete"</formula>
    </cfRule>
  </conditionalFormatting>
  <conditionalFormatting sqref="A35">
    <cfRule type="expression" dxfId="731" priority="16">
      <formula>$H35="Complete"</formula>
    </cfRule>
  </conditionalFormatting>
  <conditionalFormatting sqref="D35">
    <cfRule type="expression" dxfId="730" priority="13">
      <formula>$H35="Complete"</formula>
    </cfRule>
  </conditionalFormatting>
  <conditionalFormatting sqref="D35">
    <cfRule type="expression" dxfId="729" priority="15">
      <formula>$H35="Complete"</formula>
    </cfRule>
  </conditionalFormatting>
  <conditionalFormatting sqref="D35">
    <cfRule type="expression" dxfId="728" priority="14">
      <formula>$H35="Complete"</formula>
    </cfRule>
  </conditionalFormatting>
  <conditionalFormatting sqref="I35">
    <cfRule type="expression" dxfId="727" priority="12">
      <formula>$H35="Complete"</formula>
    </cfRule>
  </conditionalFormatting>
  <conditionalFormatting sqref="B35">
    <cfRule type="expression" dxfId="726" priority="11">
      <formula>$H35="Complete"</formula>
    </cfRule>
  </conditionalFormatting>
  <conditionalFormatting sqref="C35">
    <cfRule type="expression" dxfId="725" priority="10">
      <formula>$H35="Complete"</formula>
    </cfRule>
  </conditionalFormatting>
  <conditionalFormatting sqref="I36">
    <cfRule type="expression" dxfId="724" priority="9">
      <formula>$H36="Complete"</formula>
    </cfRule>
  </conditionalFormatting>
  <conditionalFormatting sqref="A36 D36">
    <cfRule type="expression" dxfId="723" priority="8">
      <formula>$H36="Complete"</formula>
    </cfRule>
  </conditionalFormatting>
  <conditionalFormatting sqref="B36">
    <cfRule type="expression" dxfId="722" priority="7">
      <formula>$H36="Complete"</formula>
    </cfRule>
  </conditionalFormatting>
  <conditionalFormatting sqref="C36">
    <cfRule type="expression" dxfId="721" priority="5">
      <formula>$H36="Complete"</formula>
    </cfRule>
  </conditionalFormatting>
  <conditionalFormatting sqref="I6:I31">
    <cfRule type="cellIs" dxfId="720" priority="4" operator="equal">
      <formula>"Needs Trained"</formula>
    </cfRule>
  </conditionalFormatting>
  <conditionalFormatting sqref="I6:I31">
    <cfRule type="cellIs" dxfId="719" priority="3" operator="equal">
      <formula>"Signed Off"</formula>
    </cfRule>
  </conditionalFormatting>
  <conditionalFormatting sqref="I5">
    <cfRule type="cellIs" dxfId="718" priority="2" operator="equal">
      <formula>"Needs Trained"</formula>
    </cfRule>
  </conditionalFormatting>
  <conditionalFormatting sqref="I5">
    <cfRule type="cellIs" dxfId="717" priority="1" operator="equal">
      <formula>"Signed Off"</formula>
    </cfRule>
  </conditionalFormatting>
  <dataValidations count="2">
    <dataValidation type="list" allowBlank="1" showInputMessage="1" showErrorMessage="1" sqref="E14:F31 E5:F12 E35:G55" xr:uid="{00000000-0002-0000-1500-000001000000}">
      <formula1>Drivers2</formula1>
    </dataValidation>
    <dataValidation type="list" allowBlank="1" showInputMessage="1" showErrorMessage="1" sqref="E33:G34" xr:uid="{00000000-0002-0000-1500-000002000000}">
      <formula1>Drivers3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38100</xdr:colOff>
                    <xdr:row>5</xdr:row>
                    <xdr:rowOff>0</xdr:rowOff>
                  </from>
                  <to>
                    <xdr:col>12</xdr:col>
                    <xdr:colOff>571500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500-000003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6C3813B-D200-49AF-AFAB-8B7638522F4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C4BB661A-F19F-4B63-920B-7DDA6163B678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1500-000005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9">
    <pageSetUpPr fitToPage="1"/>
  </sheetPr>
  <dimension ref="A1:W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7109375" customWidth="1"/>
    <col min="10" max="10" width="6.28515625" customWidth="1"/>
    <col min="11" max="11" width="15.28515625" bestFit="1" customWidth="1"/>
    <col min="16" max="16" width="9.28515625" customWidth="1"/>
    <col min="17" max="17" width="14.285156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3'!$B$2+6</f>
        <v>44276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43</v>
      </c>
      <c r="I2" s="175" t="str">
        <f>_xlfn.XLOOKUP(H2,Table2[Coordinator],Table2[Email],,0)</f>
        <v>Andrew.Schillke@Navistar.com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6"/>
      <c r="J3" s="507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85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1" t="str">
        <f>IF(E5="","",_xlfn.XLOOKUP(S5,Table1[IDTrain],Table1[Approved],"Needs Trained",0,1))</f>
        <v/>
      </c>
      <c r="J5" s="391"/>
      <c r="K5" s="404" t="str">
        <f>IF('Monday 3'!K5="","",'Monday 3'!K5)</f>
        <v>John Boone</v>
      </c>
      <c r="L5" s="177"/>
      <c r="M5" s="177"/>
      <c r="N5" s="177"/>
      <c r="R5" s="424"/>
      <c r="S5" s="418" t="str">
        <f>IF(E5="","",_xlfn.CONCAT(B5,E5))</f>
        <v/>
      </c>
      <c r="T5" s="418" t="str">
        <f>IF(S5="","",I2)</f>
        <v/>
      </c>
      <c r="U5" s="419">
        <f>B2</f>
        <v>44276</v>
      </c>
      <c r="V5" s="418" t="str">
        <f>IF(E5="","",B5)</f>
        <v/>
      </c>
      <c r="W5" s="425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85" t="str">
        <f>IF(E6="","",_xlfn.XLOOKUP(S6,Table1[IDTrain],Table1[Approved],"Needs Trained",0,1))</f>
        <v/>
      </c>
      <c r="J6" s="391"/>
      <c r="K6" s="404" t="str">
        <f>IF('Monday 3'!K6="","",'Monday 3'!K6)</f>
        <v>James Casteel</v>
      </c>
      <c r="L6" s="177"/>
      <c r="M6" s="177"/>
      <c r="N6" s="177"/>
      <c r="R6" s="424"/>
      <c r="S6" s="418" t="str">
        <f t="shared" ref="S6:S31" si="0">IF(E6="","",_xlfn.CONCAT(B6,E6))</f>
        <v/>
      </c>
      <c r="T6" s="418" t="str">
        <f>IF(S6="","",I2)</f>
        <v/>
      </c>
      <c r="U6" s="419">
        <f>U5</f>
        <v>44276</v>
      </c>
      <c r="V6" s="418" t="str">
        <f t="shared" ref="V6:V31" si="1">IF(E6="","",B6)</f>
        <v/>
      </c>
      <c r="W6" s="425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85" t="str">
        <f>IF(E7="","",_xlfn.XLOOKUP(S7,Table1[IDTrain],Table1[Approved],"Needs Trained",0,1))</f>
        <v/>
      </c>
      <c r="J7" s="391"/>
      <c r="K7" s="404" t="str">
        <f>IF('Monday 3'!K7="","",'Monday 3'!K7)</f>
        <v>Jonathon Westervelt</v>
      </c>
      <c r="L7" s="177"/>
      <c r="M7" s="177"/>
      <c r="N7" s="177"/>
      <c r="R7" s="424"/>
      <c r="S7" s="418" t="str">
        <f t="shared" si="0"/>
        <v/>
      </c>
      <c r="T7" s="418" t="str">
        <f>IF(S7="","",I2)</f>
        <v/>
      </c>
      <c r="U7" s="419">
        <f t="shared" ref="U7:U31" si="3">U6</f>
        <v>44276</v>
      </c>
      <c r="V7" s="418" t="str">
        <f t="shared" si="1"/>
        <v/>
      </c>
      <c r="W7" s="425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85" t="str">
        <f>IF(E8="","",_xlfn.XLOOKUP(S8,Table1[IDTrain],Table1[Approved],"Needs Trained",0,1))</f>
        <v/>
      </c>
      <c r="J8" s="391"/>
      <c r="K8" s="404" t="str">
        <f>IF('Monday 3'!K8="","",'Monday 3'!K8)</f>
        <v>Kevin Klug</v>
      </c>
      <c r="L8" s="177"/>
      <c r="M8" s="177"/>
      <c r="N8" s="177"/>
      <c r="R8" s="424"/>
      <c r="S8" s="418" t="str">
        <f t="shared" si="0"/>
        <v/>
      </c>
      <c r="T8" s="418" t="str">
        <f>IF(S8="","",I2)</f>
        <v/>
      </c>
      <c r="U8" s="419">
        <f t="shared" si="3"/>
        <v>44276</v>
      </c>
      <c r="V8" s="418" t="str">
        <f t="shared" si="1"/>
        <v/>
      </c>
      <c r="W8" s="425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85" t="str">
        <f>IF(E9="","",_xlfn.XLOOKUP(S9,Table1[IDTrain],Table1[Approved],"Needs Trained",0,1))</f>
        <v/>
      </c>
      <c r="J9" s="391"/>
      <c r="K9" s="404" t="str">
        <f>IF('Monday 3'!K9="","",'Monday 3'!K9)</f>
        <v>Jeff Smith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44276</v>
      </c>
      <c r="V9" s="418" t="str">
        <f t="shared" si="1"/>
        <v/>
      </c>
      <c r="W9" s="425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85" t="str">
        <f>IF(E10="","",_xlfn.XLOOKUP(S10,Table1[IDTrain],Table1[Approved],"Needs Trained",0,1))</f>
        <v/>
      </c>
      <c r="J10" s="391"/>
      <c r="K10" s="404" t="str">
        <f>IF('Monday 3'!K10="","",'Monday 3'!K10)</f>
        <v>Burkhardt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44276</v>
      </c>
      <c r="V10" s="418" t="str">
        <f t="shared" si="1"/>
        <v/>
      </c>
      <c r="W10" s="425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85" t="str">
        <f>IF(E11="","",_xlfn.XLOOKUP(S11,Table1[IDTrain],Table1[Approved],"Needs Trained",0,1))</f>
        <v/>
      </c>
      <c r="J11" s="391"/>
      <c r="K11" s="404" t="str">
        <f>IF('Monday 3'!K11="","",'Monday 3'!K11)</f>
        <v/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44276</v>
      </c>
      <c r="V11" s="418" t="str">
        <f t="shared" si="1"/>
        <v/>
      </c>
      <c r="W11" s="425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85" t="str">
        <f>IF(E12="","",_xlfn.XLOOKUP(S12,Table1[IDTrain],Table1[Approved],"Needs Trained",0,1))</f>
        <v/>
      </c>
      <c r="J12" s="391"/>
      <c r="K12" s="404" t="str">
        <f>IF('Monday 3'!K12="","",'Monday 3'!K12)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44276</v>
      </c>
      <c r="V12" s="418" t="str">
        <f t="shared" si="1"/>
        <v/>
      </c>
      <c r="W12" s="425" t="str">
        <f t="shared" si="2"/>
        <v/>
      </c>
    </row>
    <row r="13" spans="1:23" s="170" customFormat="1" ht="38.25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385"/>
      <c r="J13" s="392"/>
      <c r="K13" s="404" t="str">
        <f>IF('Monday 3'!K13="","",'Monday 3'!K13)</f>
        <v/>
      </c>
      <c r="L13" s="177"/>
      <c r="M13" s="177"/>
      <c r="N13" s="177"/>
      <c r="R13" s="424"/>
      <c r="S13" s="418"/>
      <c r="T13" s="418"/>
      <c r="U13" s="419">
        <f t="shared" si="3"/>
        <v>44276</v>
      </c>
      <c r="V13" s="418"/>
      <c r="W13" s="425"/>
    </row>
    <row r="14" spans="1:23" s="182" customFormat="1" ht="12.75" customHeight="1" x14ac:dyDescent="0.2">
      <c r="A14" s="274"/>
      <c r="B14" s="183"/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/>
      </c>
      <c r="E14" s="147"/>
      <c r="F14" s="147"/>
      <c r="G14" s="147"/>
      <c r="H14" s="180"/>
      <c r="I14" s="385" t="str">
        <f>IF(E14="","",_xlfn.XLOOKUP(S14,Table1[IDTrain],Table1[Approved],"Needs Trained",0,1))</f>
        <v/>
      </c>
      <c r="J14" s="391"/>
      <c r="K14" s="404" t="str">
        <f>IF('Monday 3'!K14="","",'Monday 3'!K14)</f>
        <v/>
      </c>
      <c r="L14" s="181"/>
      <c r="M14" s="181"/>
      <c r="N14" s="181"/>
      <c r="R14" s="424"/>
      <c r="S14" s="418" t="str">
        <f t="shared" si="0"/>
        <v/>
      </c>
      <c r="T14" s="418" t="str">
        <f>IF(S14="","",I2)</f>
        <v/>
      </c>
      <c r="U14" s="419">
        <f t="shared" si="3"/>
        <v>44276</v>
      </c>
      <c r="V14" s="418" t="str">
        <f t="shared" si="1"/>
        <v/>
      </c>
      <c r="W14" s="425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385" t="str">
        <f>IF(E15="","",_xlfn.XLOOKUP(S15,Table1[IDTrain],Table1[Approved],"Needs Trained",0,1))</f>
        <v/>
      </c>
      <c r="J15" s="391"/>
      <c r="K15" s="404" t="str">
        <f>IF('Monday 3'!K15="","",'Monday 3'!K15)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44276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5" t="str">
        <f>IF(E16="","",_xlfn.XLOOKUP(S16,Table1[IDTrain],Table1[Approved],"Needs Trained",0,1))</f>
        <v/>
      </c>
      <c r="J16" s="391"/>
      <c r="K16" s="404" t="str">
        <f>IF('Monday 3'!K16="","",'Monday 3'!K16)</f>
        <v/>
      </c>
      <c r="L16" s="177"/>
      <c r="M16" s="177"/>
      <c r="N16" s="177"/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44276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5" t="str">
        <f>IF(E17="","",_xlfn.XLOOKUP(S17,Table1[IDTrain],Table1[Approved],"Needs Trained",0,1))</f>
        <v/>
      </c>
      <c r="J17" s="391"/>
      <c r="K17" s="404" t="str">
        <f>IF('Monday 3'!K17="","",'Monday 3'!K17)</f>
        <v/>
      </c>
      <c r="L17" s="177"/>
      <c r="M17" s="177"/>
      <c r="N17" s="177" t="s">
        <v>71</v>
      </c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44276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5" t="str">
        <f>IF(E18="","",_xlfn.XLOOKUP(S18,Table1[IDTrain],Table1[Approved],"Needs Trained",0,1))</f>
        <v/>
      </c>
      <c r="J18" s="391"/>
      <c r="K18" s="404" t="str">
        <f>IF('Monday 3'!K18="","",'Monday 3'!K18)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44276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5" t="str">
        <f>IF(E19="","",_xlfn.XLOOKUP(S19,Table1[IDTrain],Table1[Approved],"Needs Trained",0,1))</f>
        <v/>
      </c>
      <c r="J19" s="391"/>
      <c r="K19" s="404" t="str">
        <f>IF('Monday 3'!K19="","",'Monday 3'!K19)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44276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5" t="str">
        <f>IF(E20="","",_xlfn.XLOOKUP(S20,Table1[IDTrain],Table1[Approved],"Needs Trained",0,1))</f>
        <v/>
      </c>
      <c r="J20" s="391"/>
      <c r="K20" s="404" t="str">
        <f>IF('Monday 3'!K20="","",'Monday 3'!K20)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44276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5" t="str">
        <f>IF(E21="","",_xlfn.XLOOKUP(S21,Table1[IDTrain],Table1[Approved],"Needs Trained",0,1))</f>
        <v/>
      </c>
      <c r="J21" s="391"/>
      <c r="K21" s="404" t="str">
        <f>IF('Monday 3'!K21="","",'Monday 3'!K21)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44276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5" t="str">
        <f>IF(E22="","",_xlfn.XLOOKUP(S22,Table1[IDTrain],Table1[Approved],"Needs Trained",0,1))</f>
        <v/>
      </c>
      <c r="J22" s="391"/>
      <c r="K22" s="404" t="str">
        <f>IF('Monday 3'!K22="","",'Monday 3'!K22)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44276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5" t="str">
        <f>IF(E23="","",_xlfn.XLOOKUP(S23,Table1[IDTrain],Table1[Approved],"Needs Trained",0,1))</f>
        <v/>
      </c>
      <c r="J23" s="391"/>
      <c r="K23" s="404" t="str">
        <f>IF('Monday 3'!K23="","",'Monday 3'!K23)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44276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5" t="str">
        <f>IF(E24="","",_xlfn.XLOOKUP(S24,Table1[IDTrain],Table1[Approved],"Needs Trained",0,1))</f>
        <v/>
      </c>
      <c r="J24" s="391"/>
      <c r="K24" s="404" t="str">
        <f>IF('Monday 3'!K24="","",'Monday 3'!K24)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44276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5" t="str">
        <f>IF(E25="","",_xlfn.XLOOKUP(S25,Table1[IDTrain],Table1[Approved],"Needs Trained",0,1))</f>
        <v/>
      </c>
      <c r="J25" s="391"/>
      <c r="K25" s="404" t="str">
        <f>IF('Monday 3'!K25="","",'Monday 3'!K25)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44276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5" t="str">
        <f>IF(E26="","",_xlfn.XLOOKUP(S26,Table1[IDTrain],Table1[Approved],"Needs Trained",0,1))</f>
        <v/>
      </c>
      <c r="J26" s="391"/>
      <c r="K26" s="404" t="str">
        <f>IF('Monday 3'!K26="","",'Monday 3'!K26)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44276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5" t="str">
        <f>IF(E27="","",_xlfn.XLOOKUP(S27,Table1[IDTrain],Table1[Approved],"Needs Trained",0,1))</f>
        <v/>
      </c>
      <c r="J27" s="391"/>
      <c r="K27" s="404" t="str">
        <f>IF('Monday 3'!K27="","",'Monday 3'!K27)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44276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5" t="str">
        <f>IF(E28="","",_xlfn.XLOOKUP(S28,Table1[IDTrain],Table1[Approved],"Needs Trained",0,1))</f>
        <v/>
      </c>
      <c r="J28" s="391"/>
      <c r="K28" s="404" t="str">
        <f>IF('Monday 3'!K28="","",'Monday 3'!K28)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44276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5"/>
      <c r="B29" s="184"/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5" t="str">
        <f>IF(E29="","",_xlfn.XLOOKUP(S29,Table1[IDTrain],Table1[Approved],"Needs Trained",0,1))</f>
        <v/>
      </c>
      <c r="J29" s="393"/>
      <c r="K29" s="404" t="str">
        <f>IF('Monday 3'!K29="","",'Monday 3'!K29)</f>
        <v>Schillke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44276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5" t="str">
        <f>IF(E30="","",_xlfn.XLOOKUP(S30,Table1[IDTrain],Table1[Approved],"Needs Trained",0,1))</f>
        <v/>
      </c>
      <c r="J30" s="391"/>
      <c r="K30" s="404" t="str">
        <f>IF('Monday 3'!K30="","",'Monday 3'!K30)</f>
        <v>Karsten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44276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7" t="str">
        <f>IF(E31="","",_xlfn.XLOOKUP(S31,Table1[IDTrain],Table1[Approved],"Needs Trained",0,1))</f>
        <v/>
      </c>
      <c r="J31" s="394"/>
      <c r="K31" s="405" t="str">
        <f>IF('Monday 3'!K31="","",'Monday 3'!K31)</f>
        <v>McKinney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44276</v>
      </c>
      <c r="V31" s="416" t="str">
        <f t="shared" si="1"/>
        <v/>
      </c>
      <c r="W31" s="416" t="str">
        <f t="shared" si="2"/>
        <v/>
      </c>
    </row>
    <row r="32" spans="1:23" s="170" customFormat="1" ht="38.25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51"/>
      <c r="G33" s="151"/>
      <c r="H33" s="150" t="s">
        <v>98</v>
      </c>
      <c r="I33" s="510"/>
      <c r="J33" s="511"/>
      <c r="K33" s="382"/>
      <c r="L33" s="177"/>
      <c r="M33" s="177"/>
      <c r="N33" s="177"/>
    </row>
    <row r="34" spans="1:14" s="170" customFormat="1" ht="12.75" customHeight="1" x14ac:dyDescent="0.2">
      <c r="A34" s="278"/>
      <c r="B34" s="179"/>
      <c r="C34" s="148"/>
      <c r="D34" s="149"/>
      <c r="E34" s="151"/>
      <c r="F34" s="151"/>
      <c r="G34" s="151"/>
      <c r="H34" s="150" t="s">
        <v>98</v>
      </c>
      <c r="I34" s="510"/>
      <c r="J34" s="511"/>
      <c r="K34" s="382"/>
      <c r="L34" s="177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51"/>
      <c r="F35" s="151"/>
      <c r="G35" s="151"/>
      <c r="H35" s="150" t="s">
        <v>98</v>
      </c>
      <c r="I35" s="510"/>
      <c r="J35" s="511"/>
      <c r="K35" s="382"/>
      <c r="L35" s="177"/>
      <c r="M35" s="177"/>
      <c r="N35" s="177"/>
    </row>
    <row r="36" spans="1:14" s="170" customFormat="1" ht="12.75" customHeight="1" x14ac:dyDescent="0.2">
      <c r="A36" s="278"/>
      <c r="B36" s="179"/>
      <c r="C36" s="148"/>
      <c r="D36" s="149"/>
      <c r="E36" s="151"/>
      <c r="F36" s="151"/>
      <c r="G36" s="151"/>
      <c r="H36" s="150" t="s">
        <v>98</v>
      </c>
      <c r="I36" s="510"/>
      <c r="J36" s="511"/>
      <c r="K36" s="382"/>
      <c r="L36" s="177"/>
      <c r="M36" s="177"/>
      <c r="N36" s="177"/>
    </row>
    <row r="37" spans="1:14" s="170" customFormat="1" ht="12.75" customHeight="1" x14ac:dyDescent="0.2">
      <c r="A37" s="278"/>
      <c r="B37" s="179"/>
      <c r="C37" s="148"/>
      <c r="D37" s="149"/>
      <c r="E37" s="147"/>
      <c r="F37" s="147"/>
      <c r="G37" s="147"/>
      <c r="H37" s="150" t="s">
        <v>98</v>
      </c>
      <c r="I37" s="510"/>
      <c r="J37" s="511"/>
      <c r="K37" s="382"/>
      <c r="L37" s="177"/>
      <c r="M37" s="177"/>
      <c r="N37" s="177"/>
    </row>
    <row r="38" spans="1:14" s="170" customFormat="1" ht="12.75" customHeigh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10"/>
      <c r="J38" s="511"/>
      <c r="K38" s="382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51"/>
      <c r="F39" s="151"/>
      <c r="G39" s="151"/>
      <c r="H39" s="150" t="s">
        <v>98</v>
      </c>
      <c r="I39" s="510"/>
      <c r="J39" s="511"/>
      <c r="K39" s="382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10"/>
      <c r="J40" s="511"/>
      <c r="K40" s="382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10"/>
      <c r="J41" s="511"/>
      <c r="K41" s="382"/>
    </row>
    <row r="42" spans="1:14" s="170" customFormat="1" ht="12.75" customHeight="1" x14ac:dyDescent="0.2">
      <c r="A42" s="278"/>
      <c r="B42" s="179"/>
      <c r="C42" s="148"/>
      <c r="D42" s="149"/>
      <c r="E42" s="151"/>
      <c r="F42" s="147"/>
      <c r="G42" s="147"/>
      <c r="H42" s="150" t="s">
        <v>98</v>
      </c>
      <c r="I42" s="510"/>
      <c r="J42" s="511"/>
      <c r="K42" s="382"/>
    </row>
    <row r="43" spans="1:14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10"/>
      <c r="J43" s="511"/>
      <c r="K43" s="382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10"/>
      <c r="J44" s="511"/>
      <c r="K44" s="382"/>
    </row>
    <row r="45" spans="1:14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10"/>
      <c r="J45" s="511"/>
      <c r="K45" s="382"/>
    </row>
    <row r="46" spans="1:14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10"/>
      <c r="J46" s="511"/>
      <c r="K46" s="382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512"/>
      <c r="J47" s="513"/>
      <c r="K47" s="382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12"/>
      <c r="J48" s="513"/>
      <c r="K48" s="382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12"/>
      <c r="J49" s="513"/>
      <c r="K49" s="382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12"/>
      <c r="J50" s="513"/>
      <c r="K50" s="382"/>
    </row>
    <row r="51" spans="1:1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12"/>
      <c r="J51" s="513"/>
      <c r="K51" s="382"/>
    </row>
    <row r="52" spans="1:1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12"/>
      <c r="J52" s="513"/>
      <c r="K52" s="382"/>
    </row>
    <row r="53" spans="1:1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512"/>
      <c r="J53" s="513"/>
      <c r="K53" s="382"/>
    </row>
    <row r="54" spans="1:1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12"/>
      <c r="J54" s="513"/>
      <c r="K54" s="382"/>
    </row>
    <row r="55" spans="1:1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14"/>
      <c r="J55" s="515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mergeCells count="26"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</mergeCells>
  <conditionalFormatting sqref="C48 C50 C52">
    <cfRule type="expression" dxfId="716" priority="119">
      <formula>$H48="Complete"</formula>
    </cfRule>
  </conditionalFormatting>
  <conditionalFormatting sqref="D47">
    <cfRule type="expression" dxfId="715" priority="124">
      <formula>$H47="Complete"</formula>
    </cfRule>
  </conditionalFormatting>
  <conditionalFormatting sqref="D47">
    <cfRule type="expression" dxfId="714" priority="123">
      <formula>$H47="Complete"</formula>
    </cfRule>
  </conditionalFormatting>
  <conditionalFormatting sqref="A48">
    <cfRule type="expression" dxfId="713" priority="122">
      <formula>$H48="Complete"</formula>
    </cfRule>
  </conditionalFormatting>
  <conditionalFormatting sqref="A48">
    <cfRule type="expression" dxfId="712" priority="121">
      <formula>$H48="Complete"</formula>
    </cfRule>
  </conditionalFormatting>
  <conditionalFormatting sqref="D48 D50 D52">
    <cfRule type="expression" dxfId="711" priority="120">
      <formula>$H48="Complete"</formula>
    </cfRule>
  </conditionalFormatting>
  <conditionalFormatting sqref="C48 C50 C52">
    <cfRule type="expression" dxfId="710" priority="118">
      <formula>$H48="Complete"</formula>
    </cfRule>
  </conditionalFormatting>
  <conditionalFormatting sqref="A46">
    <cfRule type="expression" dxfId="709" priority="116">
      <formula>$H46="Complete"</formula>
    </cfRule>
  </conditionalFormatting>
  <conditionalFormatting sqref="A46">
    <cfRule type="expression" dxfId="708" priority="115">
      <formula>$H46="Complete"</formula>
    </cfRule>
  </conditionalFormatting>
  <conditionalFormatting sqref="D46">
    <cfRule type="expression" dxfId="707" priority="114">
      <formula>$H46="Complete"</formula>
    </cfRule>
  </conditionalFormatting>
  <conditionalFormatting sqref="C46">
    <cfRule type="expression" dxfId="706" priority="113">
      <formula>$H46="Complete"</formula>
    </cfRule>
  </conditionalFormatting>
  <conditionalFormatting sqref="A41">
    <cfRule type="expression" dxfId="705" priority="102">
      <formula>$H41="Complete"</formula>
    </cfRule>
  </conditionalFormatting>
  <conditionalFormatting sqref="A41">
    <cfRule type="expression" dxfId="704" priority="101">
      <formula>$H41="Complete"</formula>
    </cfRule>
  </conditionalFormatting>
  <conditionalFormatting sqref="C41">
    <cfRule type="expression" dxfId="703" priority="100">
      <formula>$H41="Complete"</formula>
    </cfRule>
  </conditionalFormatting>
  <conditionalFormatting sqref="D41">
    <cfRule type="expression" dxfId="702" priority="98">
      <formula>$H41="Complete"</formula>
    </cfRule>
  </conditionalFormatting>
  <conditionalFormatting sqref="A33">
    <cfRule type="expression" dxfId="701" priority="96">
      <formula>$H33="Complete"</formula>
    </cfRule>
  </conditionalFormatting>
  <conditionalFormatting sqref="A33">
    <cfRule type="expression" dxfId="700" priority="95">
      <formula>$H33="Complete"</formula>
    </cfRule>
  </conditionalFormatting>
  <conditionalFormatting sqref="C33">
    <cfRule type="expression" dxfId="699" priority="94">
      <formula>$H33="Complete"</formula>
    </cfRule>
  </conditionalFormatting>
  <conditionalFormatting sqref="A49">
    <cfRule type="expression" dxfId="698" priority="81">
      <formula>$H49="Complete"</formula>
    </cfRule>
  </conditionalFormatting>
  <conditionalFormatting sqref="A49">
    <cfRule type="expression" dxfId="697" priority="80">
      <formula>$H49="Complete"</formula>
    </cfRule>
  </conditionalFormatting>
  <conditionalFormatting sqref="C49">
    <cfRule type="expression" dxfId="696" priority="77">
      <formula>$H49="Complete"</formula>
    </cfRule>
  </conditionalFormatting>
  <conditionalFormatting sqref="D49">
    <cfRule type="expression" dxfId="695" priority="76">
      <formula>$H49="Complete"</formula>
    </cfRule>
  </conditionalFormatting>
  <conditionalFormatting sqref="A42">
    <cfRule type="expression" dxfId="694" priority="71">
      <formula>$H42="Complete"</formula>
    </cfRule>
  </conditionalFormatting>
  <conditionalFormatting sqref="A45">
    <cfRule type="expression" dxfId="693" priority="74">
      <formula>$H45="Complete"</formula>
    </cfRule>
  </conditionalFormatting>
  <conditionalFormatting sqref="A45">
    <cfRule type="expression" dxfId="692" priority="73">
      <formula>$H45="Complete"</formula>
    </cfRule>
  </conditionalFormatting>
  <conditionalFormatting sqref="A42">
    <cfRule type="expression" dxfId="691" priority="72">
      <formula>$H42="Complete"</formula>
    </cfRule>
  </conditionalFormatting>
  <conditionalFormatting sqref="C42">
    <cfRule type="expression" dxfId="690" priority="70">
      <formula>$H42="Complete"</formula>
    </cfRule>
  </conditionalFormatting>
  <conditionalFormatting sqref="D42">
    <cfRule type="expression" dxfId="689" priority="69">
      <formula>$H42="Complete"</formula>
    </cfRule>
  </conditionalFormatting>
  <conditionalFormatting sqref="D42">
    <cfRule type="expression" dxfId="688" priority="68">
      <formula>$H42="Complete"</formula>
    </cfRule>
  </conditionalFormatting>
  <conditionalFormatting sqref="A44">
    <cfRule type="expression" dxfId="687" priority="58">
      <formula>$H44="Complete"</formula>
    </cfRule>
  </conditionalFormatting>
  <conditionalFormatting sqref="A44">
    <cfRule type="expression" dxfId="686" priority="57">
      <formula>$H44="Complete"</formula>
    </cfRule>
  </conditionalFormatting>
  <conditionalFormatting sqref="C44">
    <cfRule type="expression" dxfId="685" priority="55">
      <formula>$H44="Complete"</formula>
    </cfRule>
  </conditionalFormatting>
  <conditionalFormatting sqref="D44">
    <cfRule type="expression" dxfId="684" priority="53">
      <formula>$H44="Complete"</formula>
    </cfRule>
  </conditionalFormatting>
  <conditionalFormatting sqref="D60:D64 D69:D70 D67">
    <cfRule type="expression" dxfId="683" priority="172">
      <formula>$H60=0</formula>
    </cfRule>
  </conditionalFormatting>
  <conditionalFormatting sqref="D68">
    <cfRule type="expression" dxfId="682" priority="171">
      <formula>$H68=0</formula>
    </cfRule>
  </conditionalFormatting>
  <conditionalFormatting sqref="D72">
    <cfRule type="expression" dxfId="681" priority="170">
      <formula>$H72=0</formula>
    </cfRule>
  </conditionalFormatting>
  <conditionalFormatting sqref="D74">
    <cfRule type="expression" dxfId="680" priority="169">
      <formula>$H74=0</formula>
    </cfRule>
  </conditionalFormatting>
  <conditionalFormatting sqref="D81">
    <cfRule type="expression" dxfId="679" priority="168">
      <formula>$H81=0</formula>
    </cfRule>
  </conditionalFormatting>
  <conditionalFormatting sqref="D75">
    <cfRule type="expression" dxfId="678" priority="167">
      <formula>$H75=0</formula>
    </cfRule>
  </conditionalFormatting>
  <conditionalFormatting sqref="D71">
    <cfRule type="expression" dxfId="677" priority="166">
      <formula>$H71=0</formula>
    </cfRule>
  </conditionalFormatting>
  <conditionalFormatting sqref="D83">
    <cfRule type="expression" dxfId="676" priority="165">
      <formula>$H83=0</formula>
    </cfRule>
  </conditionalFormatting>
  <conditionalFormatting sqref="D84">
    <cfRule type="expression" dxfId="675" priority="164">
      <formula>$H84=0</formula>
    </cfRule>
  </conditionalFormatting>
  <conditionalFormatting sqref="D85">
    <cfRule type="expression" dxfId="674" priority="163">
      <formula>$H85=0</formula>
    </cfRule>
  </conditionalFormatting>
  <conditionalFormatting sqref="D86">
    <cfRule type="expression" dxfId="673" priority="162">
      <formula>$H86=0</formula>
    </cfRule>
  </conditionalFormatting>
  <conditionalFormatting sqref="D87">
    <cfRule type="expression" dxfId="672" priority="161">
      <formula>$H87=0</formula>
    </cfRule>
  </conditionalFormatting>
  <conditionalFormatting sqref="D88">
    <cfRule type="expression" dxfId="671" priority="160">
      <formula>$H88=0</formula>
    </cfRule>
  </conditionalFormatting>
  <conditionalFormatting sqref="D82">
    <cfRule type="expression" dxfId="670" priority="159">
      <formula>$H82=0</formula>
    </cfRule>
  </conditionalFormatting>
  <conditionalFormatting sqref="D66">
    <cfRule type="expression" dxfId="669" priority="158">
      <formula>$H66=0</formula>
    </cfRule>
  </conditionalFormatting>
  <conditionalFormatting sqref="D65">
    <cfRule type="expression" dxfId="668" priority="157">
      <formula>$H65=0</formula>
    </cfRule>
  </conditionalFormatting>
  <conditionalFormatting sqref="D69">
    <cfRule type="expression" dxfId="667" priority="156">
      <formula>$H69=0</formula>
    </cfRule>
  </conditionalFormatting>
  <conditionalFormatting sqref="D70">
    <cfRule type="expression" dxfId="666" priority="155">
      <formula>$H70=0</formula>
    </cfRule>
  </conditionalFormatting>
  <conditionalFormatting sqref="D71">
    <cfRule type="expression" dxfId="665" priority="154">
      <formula>$H71=0</formula>
    </cfRule>
  </conditionalFormatting>
  <conditionalFormatting sqref="D74">
    <cfRule type="expression" dxfId="664" priority="153">
      <formula>$H74=0</formula>
    </cfRule>
  </conditionalFormatting>
  <conditionalFormatting sqref="D72">
    <cfRule type="expression" dxfId="663" priority="152">
      <formula>$H72=0</formula>
    </cfRule>
  </conditionalFormatting>
  <conditionalFormatting sqref="D68">
    <cfRule type="expression" dxfId="662" priority="151">
      <formula>$H68=0</formula>
    </cfRule>
  </conditionalFormatting>
  <conditionalFormatting sqref="D76">
    <cfRule type="expression" dxfId="661" priority="150">
      <formula>$H76=0</formula>
    </cfRule>
  </conditionalFormatting>
  <conditionalFormatting sqref="D77">
    <cfRule type="expression" dxfId="660" priority="149">
      <formula>$H77=0</formula>
    </cfRule>
  </conditionalFormatting>
  <conditionalFormatting sqref="D78">
    <cfRule type="expression" dxfId="659" priority="148">
      <formula>$H78=0</formula>
    </cfRule>
  </conditionalFormatting>
  <conditionalFormatting sqref="D79">
    <cfRule type="expression" dxfId="658" priority="147">
      <formula>$H79=0</formula>
    </cfRule>
  </conditionalFormatting>
  <conditionalFormatting sqref="D80">
    <cfRule type="expression" dxfId="657" priority="146">
      <formula>$H80=0</formula>
    </cfRule>
  </conditionalFormatting>
  <conditionalFormatting sqref="A51:A52 A54:A55 A38:A40 C38:D40">
    <cfRule type="expression" dxfId="656" priority="145">
      <formula>$H38="Complete"</formula>
    </cfRule>
  </conditionalFormatting>
  <conditionalFormatting sqref="A51:A52 A54:A55">
    <cfRule type="expression" dxfId="655" priority="144">
      <formula>$H51="Complete"</formula>
    </cfRule>
  </conditionalFormatting>
  <conditionalFormatting sqref="C54:C55">
    <cfRule type="expression" dxfId="654" priority="143">
      <formula>$H54="Complete"</formula>
    </cfRule>
  </conditionalFormatting>
  <conditionalFormatting sqref="D54:D55">
    <cfRule type="expression" dxfId="653" priority="142">
      <formula>$H54="Complete"</formula>
    </cfRule>
  </conditionalFormatting>
  <conditionalFormatting sqref="A50">
    <cfRule type="expression" dxfId="652" priority="140">
      <formula>$H50="Complete"</formula>
    </cfRule>
  </conditionalFormatting>
  <conditionalFormatting sqref="A50">
    <cfRule type="expression" dxfId="651" priority="139">
      <formula>$H50="Complete"</formula>
    </cfRule>
  </conditionalFormatting>
  <conditionalFormatting sqref="A53">
    <cfRule type="expression" dxfId="650" priority="138">
      <formula>$H53="Complete"</formula>
    </cfRule>
  </conditionalFormatting>
  <conditionalFormatting sqref="A53">
    <cfRule type="expression" dxfId="649" priority="137">
      <formula>$H53="Complete"</formula>
    </cfRule>
  </conditionalFormatting>
  <conditionalFormatting sqref="D53">
    <cfRule type="expression" dxfId="648" priority="136">
      <formula>$H53="Complete"</formula>
    </cfRule>
  </conditionalFormatting>
  <conditionalFormatting sqref="C53">
    <cfRule type="expression" dxfId="647" priority="134">
      <formula>$H53="Complete"</formula>
    </cfRule>
  </conditionalFormatting>
  <conditionalFormatting sqref="C53">
    <cfRule type="expression" dxfId="646" priority="133">
      <formula>$H53="Complete"</formula>
    </cfRule>
  </conditionalFormatting>
  <conditionalFormatting sqref="C51">
    <cfRule type="expression" dxfId="645" priority="131">
      <formula>$H51="Complete"</formula>
    </cfRule>
  </conditionalFormatting>
  <conditionalFormatting sqref="C51">
    <cfRule type="expression" dxfId="644" priority="130">
      <formula>$H51="Complete"</formula>
    </cfRule>
  </conditionalFormatting>
  <conditionalFormatting sqref="D51">
    <cfRule type="expression" dxfId="643" priority="129">
      <formula>$H51="Complete"</formula>
    </cfRule>
  </conditionalFormatting>
  <conditionalFormatting sqref="C47">
    <cfRule type="expression" dxfId="642" priority="126">
      <formula>$H47="Complete"</formula>
    </cfRule>
  </conditionalFormatting>
  <conditionalFormatting sqref="A47">
    <cfRule type="expression" dxfId="641" priority="128">
      <formula>$H47="Complete"</formula>
    </cfRule>
  </conditionalFormatting>
  <conditionalFormatting sqref="A47">
    <cfRule type="expression" dxfId="640" priority="127">
      <formula>$H47="Complete"</formula>
    </cfRule>
  </conditionalFormatting>
  <conditionalFormatting sqref="D47">
    <cfRule type="expression" dxfId="639" priority="125">
      <formula>$H47="Complete"</formula>
    </cfRule>
  </conditionalFormatting>
  <conditionalFormatting sqref="C49">
    <cfRule type="expression" dxfId="638" priority="78">
      <formula>$H49="Complete"</formula>
    </cfRule>
  </conditionalFormatting>
  <conditionalFormatting sqref="D42">
    <cfRule type="expression" dxfId="637" priority="67">
      <formula>$H42="Complete"</formula>
    </cfRule>
  </conditionalFormatting>
  <conditionalFormatting sqref="C43 C45">
    <cfRule type="expression" dxfId="636" priority="62">
      <formula>$H43="Complete"</formula>
    </cfRule>
  </conditionalFormatting>
  <conditionalFormatting sqref="A43">
    <cfRule type="expression" dxfId="635" priority="66">
      <formula>$H43="Complete"</formula>
    </cfRule>
  </conditionalFormatting>
  <conditionalFormatting sqref="A43">
    <cfRule type="expression" dxfId="634" priority="65">
      <formula>$H43="Complete"</formula>
    </cfRule>
  </conditionalFormatting>
  <conditionalFormatting sqref="D43 D45">
    <cfRule type="expression" dxfId="633" priority="64">
      <formula>$H43="Complete"</formula>
    </cfRule>
  </conditionalFormatting>
  <conditionalFormatting sqref="C43 C45">
    <cfRule type="expression" dxfId="632" priority="63">
      <formula>$H43="Complete"</formula>
    </cfRule>
  </conditionalFormatting>
  <conditionalFormatting sqref="C44">
    <cfRule type="expression" dxfId="631" priority="54">
      <formula>$H44="Complete"</formula>
    </cfRule>
  </conditionalFormatting>
  <conditionalFormatting sqref="I33 I46:I49 I38:I41">
    <cfRule type="expression" dxfId="630" priority="52">
      <formula>$H33="Complete"</formula>
    </cfRule>
  </conditionalFormatting>
  <conditionalFormatting sqref="H33:H55">
    <cfRule type="expression" dxfId="629" priority="51">
      <formula>$H33="Complete"</formula>
    </cfRule>
  </conditionalFormatting>
  <conditionalFormatting sqref="I50:I55">
    <cfRule type="expression" dxfId="628" priority="50">
      <formula>$H50="Complete"</formula>
    </cfRule>
  </conditionalFormatting>
  <conditionalFormatting sqref="I42:I44">
    <cfRule type="expression" dxfId="627" priority="49">
      <formula>$H42="Complete"</formula>
    </cfRule>
  </conditionalFormatting>
  <conditionalFormatting sqref="I45">
    <cfRule type="expression" dxfId="626" priority="48">
      <formula>$H45="Complete"</formula>
    </cfRule>
  </conditionalFormatting>
  <conditionalFormatting sqref="B33">
    <cfRule type="expression" dxfId="625" priority="47">
      <formula>$H33="Complete"</formula>
    </cfRule>
  </conditionalFormatting>
  <conditionalFormatting sqref="B38:B55">
    <cfRule type="expression" dxfId="624" priority="46">
      <formula>$H38="Complete"</formula>
    </cfRule>
  </conditionalFormatting>
  <conditionalFormatting sqref="A36">
    <cfRule type="expression" dxfId="623" priority="41">
      <formula>$H36="Complete"</formula>
    </cfRule>
  </conditionalFormatting>
  <conditionalFormatting sqref="A36">
    <cfRule type="expression" dxfId="622" priority="40">
      <formula>$H36="Complete"</formula>
    </cfRule>
  </conditionalFormatting>
  <conditionalFormatting sqref="C36">
    <cfRule type="expression" dxfId="621" priority="39">
      <formula>$H36="Complete"</formula>
    </cfRule>
  </conditionalFormatting>
  <conditionalFormatting sqref="D36">
    <cfRule type="expression" dxfId="620" priority="38">
      <formula>$H36="Complete"</formula>
    </cfRule>
  </conditionalFormatting>
  <conditionalFormatting sqref="I36">
    <cfRule type="expression" dxfId="619" priority="37">
      <formula>$H36="Complete"</formula>
    </cfRule>
  </conditionalFormatting>
  <conditionalFormatting sqref="B36">
    <cfRule type="expression" dxfId="618" priority="34">
      <formula>$H36="Complete"</formula>
    </cfRule>
  </conditionalFormatting>
  <conditionalFormatting sqref="D33">
    <cfRule type="expression" dxfId="617" priority="25">
      <formula>$H33="Complete"</formula>
    </cfRule>
  </conditionalFormatting>
  <conditionalFormatting sqref="A34">
    <cfRule type="expression" dxfId="616" priority="24">
      <formula>$H34="Complete"</formula>
    </cfRule>
  </conditionalFormatting>
  <conditionalFormatting sqref="A34">
    <cfRule type="expression" dxfId="615" priority="23">
      <formula>$H34="Complete"</formula>
    </cfRule>
  </conditionalFormatting>
  <conditionalFormatting sqref="D34">
    <cfRule type="expression" dxfId="614" priority="22">
      <formula>$H34="Complete"</formula>
    </cfRule>
  </conditionalFormatting>
  <conditionalFormatting sqref="I34">
    <cfRule type="expression" dxfId="613" priority="21">
      <formula>$H34="Complete"</formula>
    </cfRule>
  </conditionalFormatting>
  <conditionalFormatting sqref="B34">
    <cfRule type="expression" dxfId="612" priority="19">
      <formula>$H34="Complete"</formula>
    </cfRule>
  </conditionalFormatting>
  <conditionalFormatting sqref="C34">
    <cfRule type="expression" dxfId="611" priority="18">
      <formula>$H34="Complete"</formula>
    </cfRule>
  </conditionalFormatting>
  <conditionalFormatting sqref="A35">
    <cfRule type="expression" dxfId="610" priority="16">
      <formula>$H35="Complete"</formula>
    </cfRule>
  </conditionalFormatting>
  <conditionalFormatting sqref="B35">
    <cfRule type="expression" dxfId="609" priority="15">
      <formula>$H35="Complete"</formula>
    </cfRule>
  </conditionalFormatting>
  <conditionalFormatting sqref="D35">
    <cfRule type="expression" dxfId="608" priority="12">
      <formula>$H35="Complete"</formula>
    </cfRule>
  </conditionalFormatting>
  <conditionalFormatting sqref="D35">
    <cfRule type="expression" dxfId="607" priority="14">
      <formula>$H35="Complete"</formula>
    </cfRule>
  </conditionalFormatting>
  <conditionalFormatting sqref="D35">
    <cfRule type="expression" dxfId="606" priority="13">
      <formula>$H35="Complete"</formula>
    </cfRule>
  </conditionalFormatting>
  <conditionalFormatting sqref="I35">
    <cfRule type="expression" dxfId="605" priority="11">
      <formula>$H35="Complete"</formula>
    </cfRule>
  </conditionalFormatting>
  <conditionalFormatting sqref="C35">
    <cfRule type="expression" dxfId="604" priority="10">
      <formula>$H35="Complete"</formula>
    </cfRule>
  </conditionalFormatting>
  <conditionalFormatting sqref="I37">
    <cfRule type="expression" dxfId="603" priority="9">
      <formula>$H37="Complete"</formula>
    </cfRule>
  </conditionalFormatting>
  <conditionalFormatting sqref="A37 C37">
    <cfRule type="expression" dxfId="602" priority="8">
      <formula>$H37="Complete"</formula>
    </cfRule>
  </conditionalFormatting>
  <conditionalFormatting sqref="B37">
    <cfRule type="expression" dxfId="601" priority="7">
      <formula>$H37="Complete"</formula>
    </cfRule>
  </conditionalFormatting>
  <conditionalFormatting sqref="D37">
    <cfRule type="expression" dxfId="600" priority="5">
      <formula>$H37="Complete"</formula>
    </cfRule>
  </conditionalFormatting>
  <conditionalFormatting sqref="I6:I31">
    <cfRule type="cellIs" dxfId="599" priority="4" operator="equal">
      <formula>"Needs Trained"</formula>
    </cfRule>
  </conditionalFormatting>
  <conditionalFormatting sqref="I6:I31">
    <cfRule type="cellIs" dxfId="598" priority="3" operator="equal">
      <formula>"Signed Off"</formula>
    </cfRule>
  </conditionalFormatting>
  <conditionalFormatting sqref="I5">
    <cfRule type="cellIs" dxfId="597" priority="2" operator="equal">
      <formula>"Needs Trained"</formula>
    </cfRule>
  </conditionalFormatting>
  <conditionalFormatting sqref="I5">
    <cfRule type="cellIs" dxfId="596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CD562514-0F9F-4D18-98FE-9B680FBA5026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400050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8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9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6</xdr:row>
                    <xdr:rowOff>0</xdr:rowOff>
                  </from>
                  <to>
                    <xdr:col>12</xdr:col>
                    <xdr:colOff>561975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C2F76B1-0136-471B-BF21-46FB05EE2D13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6E14809E-7F67-466B-A167-24DC3EC0D332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5EDA1CBB-CD1F-4357-A470-0159D341A405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1600-000005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pageSetUpPr fitToPage="1"/>
  </sheetPr>
  <dimension ref="A1:W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6" max="16" width="9.28515625" customWidth="1"/>
    <col min="17" max="17" width="14.285156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3'!$B$2+6</f>
        <v>44276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63</v>
      </c>
      <c r="I2" s="175" t="str">
        <f>_xlfn.XLOOKUP(H2,Table2[Coordinator],Table2[Email],,0)</f>
        <v>dana.burgess@navistar.com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6"/>
      <c r="J3" s="507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86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1" t="str">
        <f>IF(E5="","",_xlfn.XLOOKUP(S5,Table1[IDTrain],Table1[Approved],"Needs Trained",0,1))</f>
        <v/>
      </c>
      <c r="J5" s="391"/>
      <c r="K5" s="399" t="str">
        <f>IF('Monday 1'!K5="","",'Monday 1'!K5)</f>
        <v>Henry Clendenin</v>
      </c>
      <c r="L5" s="177"/>
      <c r="M5" s="177"/>
      <c r="N5" s="177"/>
      <c r="R5" s="424"/>
      <c r="S5" s="418" t="str">
        <f>IF(E5="","",_xlfn.CONCAT(B5,E5))</f>
        <v/>
      </c>
      <c r="T5" s="418" t="str">
        <f>IF(S5="","",I2)</f>
        <v/>
      </c>
      <c r="U5" s="419">
        <f>B2</f>
        <v>44276</v>
      </c>
      <c r="V5" s="418" t="str">
        <f>IF(E5="","",B5)</f>
        <v/>
      </c>
      <c r="W5" s="425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89" t="str">
        <f>IF(E6="","",_xlfn.XLOOKUP(S6,Table1[IDTrain],Table1[Approved],"Needs Trained",0,1))</f>
        <v/>
      </c>
      <c r="J6" s="391"/>
      <c r="K6" s="399" t="str">
        <f>IF('Monday 1'!K6="","",'Monday 1'!K6)</f>
        <v>Brent Keller</v>
      </c>
      <c r="L6" s="177"/>
      <c r="M6" s="177"/>
      <c r="N6" s="177"/>
      <c r="R6" s="424"/>
      <c r="S6" s="418" t="str">
        <f t="shared" ref="S6:S31" si="0">IF(E6="","",_xlfn.CONCAT(B6,E6))</f>
        <v/>
      </c>
      <c r="T6" s="418" t="str">
        <f>IF(S6="","",I2)</f>
        <v/>
      </c>
      <c r="U6" s="419">
        <f>U5</f>
        <v>44276</v>
      </c>
      <c r="V6" s="418" t="str">
        <f t="shared" ref="V6:V31" si="1">IF(E6="","",B6)</f>
        <v/>
      </c>
      <c r="W6" s="425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89" t="str">
        <f>IF(E7="","",_xlfn.XLOOKUP(S7,Table1[IDTrain],Table1[Approved],"Needs Trained",0,1))</f>
        <v/>
      </c>
      <c r="J7" s="391"/>
      <c r="K7" s="399" t="str">
        <f>IF('Monday 1'!K7="","",'Monday 1'!K7)</f>
        <v>Chad Letherman</v>
      </c>
      <c r="L7" s="177"/>
      <c r="M7" s="177"/>
      <c r="N7" s="177"/>
      <c r="R7" s="424"/>
      <c r="S7" s="418" t="str">
        <f t="shared" si="0"/>
        <v/>
      </c>
      <c r="T7" s="418" t="str">
        <f>IF(S7="","",I2)</f>
        <v/>
      </c>
      <c r="U7" s="419">
        <f t="shared" ref="U7:U31" si="3">U6</f>
        <v>44276</v>
      </c>
      <c r="V7" s="418" t="str">
        <f t="shared" si="1"/>
        <v/>
      </c>
      <c r="W7" s="425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89" t="str">
        <f>IF(E8="","",_xlfn.XLOOKUP(S8,Table1[IDTrain],Table1[Approved],"Needs Trained",0,1))</f>
        <v/>
      </c>
      <c r="J8" s="391"/>
      <c r="K8" s="399" t="str">
        <f>IF('Monday 1'!K8="","",'Monday 1'!K8)</f>
        <v>Bryan Suffern</v>
      </c>
      <c r="L8" s="177"/>
      <c r="M8" s="177"/>
      <c r="N8" s="177"/>
      <c r="R8" s="424"/>
      <c r="S8" s="418" t="str">
        <f t="shared" si="0"/>
        <v/>
      </c>
      <c r="T8" s="418" t="str">
        <f>IF(S8="","",I2)</f>
        <v/>
      </c>
      <c r="U8" s="419">
        <f t="shared" si="3"/>
        <v>44276</v>
      </c>
      <c r="V8" s="418" t="str">
        <f t="shared" si="1"/>
        <v/>
      </c>
      <c r="W8" s="425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89" t="str">
        <f>IF(E9="","",_xlfn.XLOOKUP(S9,Table1[IDTrain],Table1[Approved],"Needs Trained",0,1))</f>
        <v/>
      </c>
      <c r="J9" s="391"/>
      <c r="K9" s="399" t="str">
        <f>IF('Monday 1'!K9="","",'Monday 1'!K9)</f>
        <v>CJ Whalen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44276</v>
      </c>
      <c r="V9" s="418" t="str">
        <f t="shared" si="1"/>
        <v/>
      </c>
      <c r="W9" s="425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89" t="str">
        <f>IF(E10="","",_xlfn.XLOOKUP(S10,Table1[IDTrain],Table1[Approved],"Needs Trained",0,1))</f>
        <v/>
      </c>
      <c r="J10" s="391"/>
      <c r="K10" s="399" t="str">
        <f>IF('Monday 1'!K10="","",'Monday 1'!K10)</f>
        <v>AJ Braziel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44276</v>
      </c>
      <c r="V10" s="418" t="str">
        <f t="shared" si="1"/>
        <v/>
      </c>
      <c r="W10" s="425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89" t="str">
        <f>IF(E11="","",_xlfn.XLOOKUP(S11,Table1[IDTrain],Table1[Approved],"Needs Trained",0,1))</f>
        <v/>
      </c>
      <c r="J11" s="391"/>
      <c r="K11" s="399" t="str">
        <f>IF('Monday 1'!K11="","",'Monday 1'!K11)</f>
        <v>Dave Buchan</v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44276</v>
      </c>
      <c r="V11" s="418" t="str">
        <f t="shared" si="1"/>
        <v/>
      </c>
      <c r="W11" s="425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89" t="str">
        <f>IF(E12="","",_xlfn.XLOOKUP(S12,Table1[IDTrain],Table1[Approved],"Needs Trained",0,1))</f>
        <v/>
      </c>
      <c r="J12" s="391"/>
      <c r="K12" s="399" t="str">
        <f>IF('Monday 1'!K12="","",'Monday 1'!K12)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44276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89"/>
      <c r="J13" s="391"/>
      <c r="K13" s="399" t="str">
        <f>IF('Monday 1'!K13="","",'Monday 1'!K13)</f>
        <v/>
      </c>
      <c r="L13" s="181"/>
      <c r="M13" s="181"/>
      <c r="N13" s="181"/>
      <c r="R13" s="424"/>
      <c r="S13" s="418"/>
      <c r="T13" s="418"/>
      <c r="U13" s="419">
        <f t="shared" si="3"/>
        <v>44276</v>
      </c>
      <c r="V13" s="418"/>
      <c r="W13" s="425"/>
    </row>
    <row r="14" spans="1:23" s="170" customFormat="1" ht="12.75" customHeight="1" x14ac:dyDescent="0.2">
      <c r="A14" s="274"/>
      <c r="B14" s="183"/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/>
      </c>
      <c r="E14" s="147"/>
      <c r="F14" s="147"/>
      <c r="G14" s="147"/>
      <c r="H14" s="180"/>
      <c r="I14" s="389" t="str">
        <f>IF(E14="","",_xlfn.XLOOKUP(S14,Table1[IDTrain],Table1[Approved],"Needs Trained",0,1))</f>
        <v/>
      </c>
      <c r="J14" s="391"/>
      <c r="K14" s="399" t="str">
        <f>IF('Monday 1'!K14="","",'Monday 1'!K14)</f>
        <v/>
      </c>
      <c r="L14" s="177"/>
      <c r="M14" s="177"/>
      <c r="N14" s="177"/>
      <c r="R14" s="424"/>
      <c r="S14" s="418" t="str">
        <f t="shared" si="0"/>
        <v/>
      </c>
      <c r="T14" s="418" t="str">
        <f>IF(S14="","",I2)</f>
        <v/>
      </c>
      <c r="U14" s="419">
        <f t="shared" si="3"/>
        <v>44276</v>
      </c>
      <c r="V14" s="418" t="str">
        <f t="shared" si="1"/>
        <v/>
      </c>
      <c r="W14" s="425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389" t="str">
        <f>IF(E15="","",_xlfn.XLOOKUP(S15,Table1[IDTrain],Table1[Approved],"Needs Trained",0,1))</f>
        <v/>
      </c>
      <c r="J15" s="391"/>
      <c r="K15" s="399" t="str">
        <f>IF('Monday 1'!K15="","",'Monday 1'!K15)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44276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9" t="str">
        <f>IF(E16="","",_xlfn.XLOOKUP(S16,Table1[IDTrain],Table1[Approved],"Needs Trained",0,1))</f>
        <v/>
      </c>
      <c r="J16" s="391"/>
      <c r="K16" s="399" t="str">
        <f>IF('Monday 1'!K16="","",'Monday 1'!K16)</f>
        <v/>
      </c>
      <c r="L16" s="177"/>
      <c r="M16" s="177"/>
      <c r="N16" s="177" t="s">
        <v>71</v>
      </c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44276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9" t="str">
        <f>IF(E17="","",_xlfn.XLOOKUP(S17,Table1[IDTrain],Table1[Approved],"Needs Trained",0,1))</f>
        <v/>
      </c>
      <c r="J17" s="391"/>
      <c r="K17" s="399" t="str">
        <f>IF('Monday 1'!K17="","",'Monday 1'!K17)</f>
        <v/>
      </c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44276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9" t="str">
        <f>IF(E18="","",_xlfn.XLOOKUP(S18,Table1[IDTrain],Table1[Approved],"Needs Trained",0,1))</f>
        <v/>
      </c>
      <c r="J18" s="391"/>
      <c r="K18" s="399" t="str">
        <f>IF('Monday 1'!K18="","",'Monday 1'!K18)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44276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9" t="str">
        <f>IF(E19="","",_xlfn.XLOOKUP(S19,Table1[IDTrain],Table1[Approved],"Needs Trained",0,1))</f>
        <v/>
      </c>
      <c r="J19" s="391"/>
      <c r="K19" s="399" t="str">
        <f>IF('Monday 1'!K19="","",'Monday 1'!K19)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44276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9" t="str">
        <f>IF(E20="","",_xlfn.XLOOKUP(S20,Table1[IDTrain],Table1[Approved],"Needs Trained",0,1))</f>
        <v/>
      </c>
      <c r="J20" s="391"/>
      <c r="K20" s="399" t="str">
        <f>IF('Monday 1'!K20="","",'Monday 1'!K20)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44276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9" t="str">
        <f>IF(E21="","",_xlfn.XLOOKUP(S21,Table1[IDTrain],Table1[Approved],"Needs Trained",0,1))</f>
        <v/>
      </c>
      <c r="J21" s="391"/>
      <c r="K21" s="399" t="str">
        <f>IF('Monday 1'!K21="","",'Monday 1'!K21)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44276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9" t="str">
        <f>IF(E22="","",_xlfn.XLOOKUP(S22,Table1[IDTrain],Table1[Approved],"Needs Trained",0,1))</f>
        <v/>
      </c>
      <c r="J22" s="391"/>
      <c r="K22" s="399" t="str">
        <f>IF('Monday 1'!K22="","",'Monday 1'!K22)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44276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9" t="str">
        <f>IF(E23="","",_xlfn.XLOOKUP(S23,Table1[IDTrain],Table1[Approved],"Needs Trained",0,1))</f>
        <v/>
      </c>
      <c r="J23" s="391"/>
      <c r="K23" s="399" t="str">
        <f>IF('Monday 1'!K23="","",'Monday 1'!K23)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44276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9" t="str">
        <f>IF(E24="","",_xlfn.XLOOKUP(S24,Table1[IDTrain],Table1[Approved],"Needs Trained",0,1))</f>
        <v/>
      </c>
      <c r="J24" s="391"/>
      <c r="K24" s="399" t="str">
        <f>IF('Monday 1'!K24="","",'Monday 1'!K24)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44276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9" t="str">
        <f>IF(E25="","",_xlfn.XLOOKUP(S25,Table1[IDTrain],Table1[Approved],"Needs Trained",0,1))</f>
        <v/>
      </c>
      <c r="J25" s="391"/>
      <c r="K25" s="399" t="str">
        <f>IF('Monday 1'!K25="","",'Monday 1'!K25)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44276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9" t="str">
        <f>IF(E26="","",_xlfn.XLOOKUP(S26,Table1[IDTrain],Table1[Approved],"Needs Trained",0,1))</f>
        <v/>
      </c>
      <c r="J26" s="391"/>
      <c r="K26" s="399" t="str">
        <f>IF('Monday 1'!K26="","",'Monday 1'!K26)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44276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9" t="str">
        <f>IF(E27="","",_xlfn.XLOOKUP(S27,Table1[IDTrain],Table1[Approved],"Needs Trained",0,1))</f>
        <v/>
      </c>
      <c r="J27" s="391"/>
      <c r="K27" s="399" t="str">
        <f>IF('Monday 1'!K27="","",'Monday 1'!K27)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44276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9" t="str">
        <f>IF(E28="","",_xlfn.XLOOKUP(S28,Table1[IDTrain],Table1[Approved],"Needs Trained",0,1))</f>
        <v/>
      </c>
      <c r="J28" s="391"/>
      <c r="K28" s="399" t="str">
        <f>IF('Monday 1'!K28="","",'Monday 1'!K28)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44276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9" t="str">
        <f>IF(E29="","",_xlfn.XLOOKUP(S29,Table1[IDTrain],Table1[Approved],"Needs Trained",0,1))</f>
        <v/>
      </c>
      <c r="J29" s="391"/>
      <c r="K29" s="399" t="str">
        <f>IF('Monday 1'!K29="","",'Monday 1'!K29)</f>
        <v/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44276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9" t="str">
        <f>IF(E30="","",_xlfn.XLOOKUP(S30,Table1[IDTrain],Table1[Approved],"Needs Trained",0,1))</f>
        <v/>
      </c>
      <c r="J30" s="391"/>
      <c r="K30" s="399" t="str">
        <f>IF('Monday 1'!K30="","",'Monday 1'!K30)</f>
        <v/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44276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8" t="str">
        <f>IF(E31="","",_xlfn.XLOOKUP(S31,Table1[IDTrain],Table1[Approved],"Needs Trained",0,1))</f>
        <v/>
      </c>
      <c r="J31" s="391"/>
      <c r="K31" s="400" t="str">
        <f>IF('Monday 1'!K31="","",'Monday 1'!K31)</f>
        <v/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44276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51"/>
      <c r="G33" s="151"/>
      <c r="H33" s="150" t="s">
        <v>98</v>
      </c>
      <c r="I33" s="510"/>
      <c r="J33" s="511"/>
      <c r="K33" s="382"/>
      <c r="L33" s="177"/>
      <c r="M33" s="177"/>
      <c r="N33" s="177"/>
    </row>
    <row r="34" spans="1:14" s="170" customFormat="1" ht="12.75" customHeight="1" x14ac:dyDescent="0.2">
      <c r="A34" s="278"/>
      <c r="B34" s="179"/>
      <c r="C34" s="149"/>
      <c r="D34" s="149"/>
      <c r="E34" s="151"/>
      <c r="F34" s="151"/>
      <c r="G34" s="151"/>
      <c r="H34" s="150" t="s">
        <v>98</v>
      </c>
      <c r="I34" s="510"/>
      <c r="J34" s="511"/>
      <c r="K34" s="382"/>
      <c r="L34" s="177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47"/>
      <c r="F35" s="147"/>
      <c r="G35" s="147"/>
      <c r="H35" s="150" t="s">
        <v>98</v>
      </c>
      <c r="I35" s="510"/>
      <c r="J35" s="511"/>
      <c r="K35" s="382"/>
      <c r="L35" s="177"/>
      <c r="M35" s="177"/>
      <c r="N35" s="177"/>
    </row>
    <row r="36" spans="1:14" s="170" customFormat="1" ht="12.75" customHeight="1" x14ac:dyDescent="0.2">
      <c r="A36" s="278"/>
      <c r="B36" s="179"/>
      <c r="C36" s="148"/>
      <c r="D36" s="149"/>
      <c r="E36" s="151"/>
      <c r="F36" s="151"/>
      <c r="G36" s="151"/>
      <c r="H36" s="150" t="s">
        <v>98</v>
      </c>
      <c r="I36" s="510"/>
      <c r="J36" s="511"/>
      <c r="K36" s="382"/>
      <c r="L36" s="177"/>
      <c r="M36" s="177"/>
      <c r="N36" s="177"/>
    </row>
    <row r="37" spans="1:14" s="170" customFormat="1" ht="17.25" customHeight="1" x14ac:dyDescent="0.2">
      <c r="A37" s="278"/>
      <c r="B37" s="179"/>
      <c r="C37" s="148"/>
      <c r="D37" s="149"/>
      <c r="E37" s="151"/>
      <c r="F37" s="151"/>
      <c r="G37" s="151"/>
      <c r="H37" s="150" t="s">
        <v>98</v>
      </c>
      <c r="I37" s="510"/>
      <c r="J37" s="511"/>
      <c r="K37" s="382"/>
      <c r="L37" s="177"/>
      <c r="M37" s="177"/>
      <c r="N37" s="177"/>
    </row>
    <row r="38" spans="1:14" s="170" customFormat="1" ht="12.75" customHeight="1" x14ac:dyDescent="0.2">
      <c r="A38" s="278"/>
      <c r="B38" s="179"/>
      <c r="C38" s="148"/>
      <c r="D38" s="149"/>
      <c r="E38" s="147"/>
      <c r="F38" s="147"/>
      <c r="G38" s="147"/>
      <c r="H38" s="150" t="s">
        <v>98</v>
      </c>
      <c r="I38" s="510"/>
      <c r="J38" s="511"/>
      <c r="K38" s="382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47"/>
      <c r="F39" s="147"/>
      <c r="G39" s="147"/>
      <c r="H39" s="150" t="s">
        <v>98</v>
      </c>
      <c r="I39" s="510"/>
      <c r="J39" s="511"/>
      <c r="K39" s="382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10"/>
      <c r="J40" s="511"/>
      <c r="K40" s="382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10"/>
      <c r="J41" s="511"/>
      <c r="K41" s="382"/>
      <c r="L41" s="177"/>
      <c r="M41" s="177"/>
      <c r="N41" s="177"/>
    </row>
    <row r="42" spans="1:14" s="170" customFormat="1" ht="12.75" customHeight="1" x14ac:dyDescent="0.2">
      <c r="A42" s="278"/>
      <c r="B42" s="179"/>
      <c r="C42" s="148"/>
      <c r="D42" s="149"/>
      <c r="E42" s="151"/>
      <c r="F42" s="151"/>
      <c r="G42" s="151"/>
      <c r="H42" s="150" t="s">
        <v>98</v>
      </c>
      <c r="I42" s="510"/>
      <c r="J42" s="511"/>
      <c r="K42" s="382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47"/>
      <c r="F43" s="147"/>
      <c r="G43" s="147"/>
      <c r="H43" s="150" t="s">
        <v>98</v>
      </c>
      <c r="I43" s="510"/>
      <c r="J43" s="511"/>
      <c r="K43" s="382"/>
      <c r="L43" s="177"/>
      <c r="M43" s="177"/>
      <c r="N43" s="177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10"/>
      <c r="J44" s="511"/>
      <c r="K44" s="382"/>
    </row>
    <row r="45" spans="1:14" s="170" customFormat="1" ht="12.75" customHeigh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10"/>
      <c r="J45" s="511"/>
      <c r="K45" s="382"/>
    </row>
    <row r="46" spans="1:14" s="170" customFormat="1" ht="12.75" customHeight="1" x14ac:dyDescent="0.2">
      <c r="A46" s="278"/>
      <c r="B46" s="179"/>
      <c r="C46" s="148"/>
      <c r="D46" s="149"/>
      <c r="E46" s="151"/>
      <c r="F46" s="151"/>
      <c r="G46" s="151"/>
      <c r="H46" s="150" t="s">
        <v>98</v>
      </c>
      <c r="I46" s="510"/>
      <c r="J46" s="511"/>
      <c r="K46" s="382"/>
    </row>
    <row r="47" spans="1:14" s="170" customFormat="1" ht="12.75" customHeight="1" x14ac:dyDescent="0.2">
      <c r="A47" s="278"/>
      <c r="B47" s="179"/>
      <c r="C47" s="149"/>
      <c r="D47" s="149"/>
      <c r="E47" s="147"/>
      <c r="F47" s="147"/>
      <c r="G47" s="147"/>
      <c r="H47" s="150" t="s">
        <v>98</v>
      </c>
      <c r="I47" s="512"/>
      <c r="J47" s="513"/>
      <c r="K47" s="382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12"/>
      <c r="J48" s="513"/>
      <c r="K48" s="382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12"/>
      <c r="J49" s="513"/>
      <c r="K49" s="382"/>
    </row>
    <row r="50" spans="1:11" s="170" customFormat="1" ht="12.75" customHeight="1" x14ac:dyDescent="0.2">
      <c r="A50" s="278"/>
      <c r="B50" s="179"/>
      <c r="C50" s="149"/>
      <c r="D50" s="149"/>
      <c r="E50" s="147"/>
      <c r="F50" s="151"/>
      <c r="G50" s="151"/>
      <c r="H50" s="150" t="s">
        <v>98</v>
      </c>
      <c r="I50" s="512"/>
      <c r="J50" s="513"/>
      <c r="K50" s="382"/>
    </row>
    <row r="51" spans="1:11" s="170" customFormat="1" ht="12.75" customHeight="1" x14ac:dyDescent="0.2">
      <c r="A51" s="278"/>
      <c r="B51" s="179"/>
      <c r="C51" s="149"/>
      <c r="D51" s="149"/>
      <c r="E51" s="147"/>
      <c r="F51" s="151"/>
      <c r="G51" s="151"/>
      <c r="H51" s="150" t="s">
        <v>98</v>
      </c>
      <c r="I51" s="512"/>
      <c r="J51" s="513"/>
      <c r="K51" s="382"/>
    </row>
    <row r="52" spans="1:11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512"/>
      <c r="J52" s="513"/>
      <c r="K52" s="382"/>
    </row>
    <row r="53" spans="1:11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512"/>
      <c r="J53" s="513"/>
      <c r="K53" s="382"/>
    </row>
    <row r="54" spans="1:11" s="170" customFormat="1" ht="12.75" customHeight="1" x14ac:dyDescent="0.2">
      <c r="A54" s="278"/>
      <c r="B54" s="179"/>
      <c r="C54" s="149"/>
      <c r="D54" s="149"/>
      <c r="E54" s="147"/>
      <c r="F54" s="151"/>
      <c r="G54" s="151"/>
      <c r="H54" s="150" t="s">
        <v>98</v>
      </c>
      <c r="I54" s="512"/>
      <c r="J54" s="513"/>
      <c r="K54" s="382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514"/>
      <c r="J55" s="515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47">
    <cfRule type="expression" dxfId="595" priority="244">
      <formula>$H47="Complete"</formula>
    </cfRule>
  </conditionalFormatting>
  <conditionalFormatting sqref="A48">
    <cfRule type="expression" dxfId="594" priority="241">
      <formula>$H48="Complete"</formula>
    </cfRule>
  </conditionalFormatting>
  <conditionalFormatting sqref="D48 D50:D55">
    <cfRule type="expression" dxfId="593" priority="240">
      <formula>$H48="Complete"</formula>
    </cfRule>
  </conditionalFormatting>
  <conditionalFormatting sqref="C48 C50:C55">
    <cfRule type="expression" dxfId="592" priority="239">
      <formula>$H48="Complete"</formula>
    </cfRule>
  </conditionalFormatting>
  <conditionalFormatting sqref="A46">
    <cfRule type="expression" dxfId="591" priority="236">
      <formula>$H46="Complete"</formula>
    </cfRule>
  </conditionalFormatting>
  <conditionalFormatting sqref="C46">
    <cfRule type="expression" dxfId="590" priority="233">
      <formula>$H46="Complete"</formula>
    </cfRule>
  </conditionalFormatting>
  <conditionalFormatting sqref="A46">
    <cfRule type="expression" dxfId="589" priority="235">
      <formula>$H46="Complete"</formula>
    </cfRule>
  </conditionalFormatting>
  <conditionalFormatting sqref="D46">
    <cfRule type="expression" dxfId="588" priority="234">
      <formula>$H46="Complete"</formula>
    </cfRule>
  </conditionalFormatting>
  <conditionalFormatting sqref="D41">
    <cfRule type="expression" dxfId="587" priority="218">
      <formula>$H41="Complete"</formula>
    </cfRule>
  </conditionalFormatting>
  <conditionalFormatting sqref="A49">
    <cfRule type="expression" dxfId="586" priority="205">
      <formula>$H49="Complete"</formula>
    </cfRule>
  </conditionalFormatting>
  <conditionalFormatting sqref="A49">
    <cfRule type="expression" dxfId="585" priority="204">
      <formula>$H49="Complete"</formula>
    </cfRule>
  </conditionalFormatting>
  <conditionalFormatting sqref="C49">
    <cfRule type="expression" dxfId="584" priority="202">
      <formula>$H49="Complete"</formula>
    </cfRule>
  </conditionalFormatting>
  <conditionalFormatting sqref="C49">
    <cfRule type="expression" dxfId="583" priority="201">
      <formula>$H49="Complete"</formula>
    </cfRule>
  </conditionalFormatting>
  <conditionalFormatting sqref="D49">
    <cfRule type="expression" dxfId="582" priority="200">
      <formula>$H49="Complete"</formula>
    </cfRule>
  </conditionalFormatting>
  <conditionalFormatting sqref="A45">
    <cfRule type="expression" dxfId="581" priority="199">
      <formula>$H45="Complete"</formula>
    </cfRule>
  </conditionalFormatting>
  <conditionalFormatting sqref="A45">
    <cfRule type="expression" dxfId="580" priority="198">
      <formula>$H45="Complete"</formula>
    </cfRule>
  </conditionalFormatting>
  <conditionalFormatting sqref="C42">
    <cfRule type="expression" dxfId="579" priority="195">
      <formula>$H42="Complete"</formula>
    </cfRule>
  </conditionalFormatting>
  <conditionalFormatting sqref="A42">
    <cfRule type="expression" dxfId="578" priority="197">
      <formula>$H42="Complete"</formula>
    </cfRule>
  </conditionalFormatting>
  <conditionalFormatting sqref="A42">
    <cfRule type="expression" dxfId="577" priority="196">
      <formula>$H42="Complete"</formula>
    </cfRule>
  </conditionalFormatting>
  <conditionalFormatting sqref="D42">
    <cfRule type="expression" dxfId="576" priority="194">
      <formula>$H42="Complete"</formula>
    </cfRule>
  </conditionalFormatting>
  <conditionalFormatting sqref="C43 C45">
    <cfRule type="expression" dxfId="575" priority="187">
      <formula>$H43="Complete"</formula>
    </cfRule>
  </conditionalFormatting>
  <conditionalFormatting sqref="D43 D45">
    <cfRule type="expression" dxfId="574" priority="189">
      <formula>$H43="Complete"</formula>
    </cfRule>
  </conditionalFormatting>
  <conditionalFormatting sqref="C43 C45">
    <cfRule type="expression" dxfId="573" priority="188">
      <formula>$H43="Complete"</formula>
    </cfRule>
  </conditionalFormatting>
  <conditionalFormatting sqref="C44">
    <cfRule type="expression" dxfId="572" priority="181">
      <formula>$H44="Complete"</formula>
    </cfRule>
  </conditionalFormatting>
  <conditionalFormatting sqref="A44">
    <cfRule type="expression" dxfId="571" priority="184">
      <formula>$H44="Complete"</formula>
    </cfRule>
  </conditionalFormatting>
  <conditionalFormatting sqref="A44">
    <cfRule type="expression" dxfId="570" priority="183">
      <formula>$H44="Complete"</formula>
    </cfRule>
  </conditionalFormatting>
  <conditionalFormatting sqref="D44">
    <cfRule type="expression" dxfId="569" priority="179">
      <formula>$H44="Complete"</formula>
    </cfRule>
  </conditionalFormatting>
  <conditionalFormatting sqref="A38 C38:D38">
    <cfRule type="expression" dxfId="568" priority="251">
      <formula>$H38="Complete"</formula>
    </cfRule>
  </conditionalFormatting>
  <conditionalFormatting sqref="A50:A55">
    <cfRule type="expression" dxfId="567" priority="250">
      <formula>$H50="Complete"</formula>
    </cfRule>
  </conditionalFormatting>
  <conditionalFormatting sqref="A50:A55">
    <cfRule type="expression" dxfId="566" priority="249">
      <formula>$H50="Complete"</formula>
    </cfRule>
  </conditionalFormatting>
  <conditionalFormatting sqref="C47">
    <cfRule type="expression" dxfId="565" priority="246">
      <formula>$H47="Complete"</formula>
    </cfRule>
  </conditionalFormatting>
  <conditionalFormatting sqref="D47">
    <cfRule type="expression" dxfId="564" priority="245">
      <formula>$H47="Complete"</formula>
    </cfRule>
  </conditionalFormatting>
  <conditionalFormatting sqref="A47">
    <cfRule type="expression" dxfId="563" priority="248">
      <formula>$H47="Complete"</formula>
    </cfRule>
  </conditionalFormatting>
  <conditionalFormatting sqref="A47">
    <cfRule type="expression" dxfId="562" priority="247">
      <formula>$H47="Complete"</formula>
    </cfRule>
  </conditionalFormatting>
  <conditionalFormatting sqref="D47">
    <cfRule type="expression" dxfId="561" priority="243">
      <formula>$H47="Complete"</formula>
    </cfRule>
  </conditionalFormatting>
  <conditionalFormatting sqref="A48">
    <cfRule type="expression" dxfId="560" priority="242">
      <formula>$H48="Complete"</formula>
    </cfRule>
  </conditionalFormatting>
  <conditionalFormatting sqref="C48 C50:C55">
    <cfRule type="expression" dxfId="559" priority="238">
      <formula>$H48="Complete"</formula>
    </cfRule>
  </conditionalFormatting>
  <conditionalFormatting sqref="A41">
    <cfRule type="expression" dxfId="558" priority="222">
      <formula>$H41="Complete"</formula>
    </cfRule>
  </conditionalFormatting>
  <conditionalFormatting sqref="A41">
    <cfRule type="expression" dxfId="557" priority="221">
      <formula>$H41="Complete"</formula>
    </cfRule>
  </conditionalFormatting>
  <conditionalFormatting sqref="C41">
    <cfRule type="expression" dxfId="556" priority="220">
      <formula>$H41="Complete"</formula>
    </cfRule>
  </conditionalFormatting>
  <conditionalFormatting sqref="D42">
    <cfRule type="expression" dxfId="555" priority="193">
      <formula>$H42="Complete"</formula>
    </cfRule>
  </conditionalFormatting>
  <conditionalFormatting sqref="D42">
    <cfRule type="expression" dxfId="554" priority="192">
      <formula>$H42="Complete"</formula>
    </cfRule>
  </conditionalFormatting>
  <conditionalFormatting sqref="A43">
    <cfRule type="expression" dxfId="553" priority="191">
      <formula>$H43="Complete"</formula>
    </cfRule>
  </conditionalFormatting>
  <conditionalFormatting sqref="A43">
    <cfRule type="expression" dxfId="552" priority="190">
      <formula>$H43="Complete"</formula>
    </cfRule>
  </conditionalFormatting>
  <conditionalFormatting sqref="C44">
    <cfRule type="expression" dxfId="551" priority="180">
      <formula>$H44="Complete"</formula>
    </cfRule>
  </conditionalFormatting>
  <conditionalFormatting sqref="D60:D64 D69:D70 D67">
    <cfRule type="expression" dxfId="550" priority="296">
      <formula>$H60=0</formula>
    </cfRule>
  </conditionalFormatting>
  <conditionalFormatting sqref="D68">
    <cfRule type="expression" dxfId="549" priority="295">
      <formula>$H68=0</formula>
    </cfRule>
  </conditionalFormatting>
  <conditionalFormatting sqref="D72">
    <cfRule type="expression" dxfId="548" priority="294">
      <formula>$H72=0</formula>
    </cfRule>
  </conditionalFormatting>
  <conditionalFormatting sqref="D74">
    <cfRule type="expression" dxfId="547" priority="293">
      <formula>$H74=0</formula>
    </cfRule>
  </conditionalFormatting>
  <conditionalFormatting sqref="D81">
    <cfRule type="expression" dxfId="546" priority="292">
      <formula>$H81=0</formula>
    </cfRule>
  </conditionalFormatting>
  <conditionalFormatting sqref="D75">
    <cfRule type="expression" dxfId="545" priority="291">
      <formula>$H75=0</formula>
    </cfRule>
  </conditionalFormatting>
  <conditionalFormatting sqref="D71">
    <cfRule type="expression" dxfId="544" priority="290">
      <formula>$H71=0</formula>
    </cfRule>
  </conditionalFormatting>
  <conditionalFormatting sqref="D83">
    <cfRule type="expression" dxfId="543" priority="289">
      <formula>$H83=0</formula>
    </cfRule>
  </conditionalFormatting>
  <conditionalFormatting sqref="D84">
    <cfRule type="expression" dxfId="542" priority="288">
      <formula>$H84=0</formula>
    </cfRule>
  </conditionalFormatting>
  <conditionalFormatting sqref="D85">
    <cfRule type="expression" dxfId="541" priority="287">
      <formula>$H85=0</formula>
    </cfRule>
  </conditionalFormatting>
  <conditionalFormatting sqref="D86">
    <cfRule type="expression" dxfId="540" priority="286">
      <formula>$H86=0</formula>
    </cfRule>
  </conditionalFormatting>
  <conditionalFormatting sqref="D87">
    <cfRule type="expression" dxfId="539" priority="285">
      <formula>$H87=0</formula>
    </cfRule>
  </conditionalFormatting>
  <conditionalFormatting sqref="D88">
    <cfRule type="expression" dxfId="538" priority="284">
      <formula>$H88=0</formula>
    </cfRule>
  </conditionalFormatting>
  <conditionalFormatting sqref="D82">
    <cfRule type="expression" dxfId="537" priority="283">
      <formula>$H82=0</formula>
    </cfRule>
  </conditionalFormatting>
  <conditionalFormatting sqref="D66">
    <cfRule type="expression" dxfId="536" priority="282">
      <formula>$H66=0</formula>
    </cfRule>
  </conditionalFormatting>
  <conditionalFormatting sqref="D65">
    <cfRule type="expression" dxfId="535" priority="281">
      <formula>$H65=0</formula>
    </cfRule>
  </conditionalFormatting>
  <conditionalFormatting sqref="D69">
    <cfRule type="expression" dxfId="534" priority="280">
      <formula>$H69=0</formula>
    </cfRule>
  </conditionalFormatting>
  <conditionalFormatting sqref="D70">
    <cfRule type="expression" dxfId="533" priority="279">
      <formula>$H70=0</formula>
    </cfRule>
  </conditionalFormatting>
  <conditionalFormatting sqref="D71">
    <cfRule type="expression" dxfId="532" priority="278">
      <formula>$H71=0</formula>
    </cfRule>
  </conditionalFormatting>
  <conditionalFormatting sqref="D74">
    <cfRule type="expression" dxfId="531" priority="277">
      <formula>$H74=0</formula>
    </cfRule>
  </conditionalFormatting>
  <conditionalFormatting sqref="D72">
    <cfRule type="expression" dxfId="530" priority="276">
      <formula>$H72=0</formula>
    </cfRule>
  </conditionalFormatting>
  <conditionalFormatting sqref="D68">
    <cfRule type="expression" dxfId="529" priority="275">
      <formula>$H68=0</formula>
    </cfRule>
  </conditionalFormatting>
  <conditionalFormatting sqref="D76">
    <cfRule type="expression" dxfId="528" priority="274">
      <formula>$H76=0</formula>
    </cfRule>
  </conditionalFormatting>
  <conditionalFormatting sqref="D77">
    <cfRule type="expression" dxfId="527" priority="273">
      <formula>$H77=0</formula>
    </cfRule>
  </conditionalFormatting>
  <conditionalFormatting sqref="D78">
    <cfRule type="expression" dxfId="526" priority="272">
      <formula>$H78=0</formula>
    </cfRule>
  </conditionalFormatting>
  <conditionalFormatting sqref="D79">
    <cfRule type="expression" dxfId="525" priority="271">
      <formula>$H79=0</formula>
    </cfRule>
  </conditionalFormatting>
  <conditionalFormatting sqref="D80">
    <cfRule type="expression" dxfId="524" priority="270">
      <formula>$H80=0</formula>
    </cfRule>
  </conditionalFormatting>
  <conditionalFormatting sqref="I38 I46:I49 I41">
    <cfRule type="expression" dxfId="523" priority="178">
      <formula>$H38="Complete"</formula>
    </cfRule>
  </conditionalFormatting>
  <conditionalFormatting sqref="I50:I55">
    <cfRule type="expression" dxfId="522" priority="176">
      <formula>$H50="Complete"</formula>
    </cfRule>
  </conditionalFormatting>
  <conditionalFormatting sqref="I42:I44">
    <cfRule type="expression" dxfId="521" priority="175">
      <formula>$H42="Complete"</formula>
    </cfRule>
  </conditionalFormatting>
  <conditionalFormatting sqref="I45">
    <cfRule type="expression" dxfId="520" priority="174">
      <formula>$H45="Complete"</formula>
    </cfRule>
  </conditionalFormatting>
  <conditionalFormatting sqref="B38 B41:B55">
    <cfRule type="expression" dxfId="519" priority="172">
      <formula>$H38="Complete"</formula>
    </cfRule>
  </conditionalFormatting>
  <conditionalFormatting sqref="A39">
    <cfRule type="expression" dxfId="518" priority="142">
      <formula>$H39="Complete"</formula>
    </cfRule>
  </conditionalFormatting>
  <conditionalFormatting sqref="A39">
    <cfRule type="expression" dxfId="517" priority="141">
      <formula>$H39="Complete"</formula>
    </cfRule>
  </conditionalFormatting>
  <conditionalFormatting sqref="D39">
    <cfRule type="expression" dxfId="516" priority="140">
      <formula>$H39="Complete"</formula>
    </cfRule>
  </conditionalFormatting>
  <conditionalFormatting sqref="C39">
    <cfRule type="expression" dxfId="515" priority="139">
      <formula>$H39="Complete"</formula>
    </cfRule>
  </conditionalFormatting>
  <conditionalFormatting sqref="A40">
    <cfRule type="expression" dxfId="514" priority="138">
      <formula>$H40="Complete"</formula>
    </cfRule>
  </conditionalFormatting>
  <conditionalFormatting sqref="A40">
    <cfRule type="expression" dxfId="513" priority="137">
      <formula>$H40="Complete"</formula>
    </cfRule>
  </conditionalFormatting>
  <conditionalFormatting sqref="C40">
    <cfRule type="expression" dxfId="512" priority="136">
      <formula>$H40="Complete"</formula>
    </cfRule>
  </conditionalFormatting>
  <conditionalFormatting sqref="D40">
    <cfRule type="expression" dxfId="511" priority="135">
      <formula>$H40="Complete"</formula>
    </cfRule>
  </conditionalFormatting>
  <conditionalFormatting sqref="I39:I40">
    <cfRule type="expression" dxfId="510" priority="134">
      <formula>$H39="Complete"</formula>
    </cfRule>
  </conditionalFormatting>
  <conditionalFormatting sqref="B39">
    <cfRule type="expression" dxfId="509" priority="132">
      <formula>$H39="Complete"</formula>
    </cfRule>
  </conditionalFormatting>
  <conditionalFormatting sqref="B40">
    <cfRule type="expression" dxfId="508" priority="131">
      <formula>$H40="Complete"</formula>
    </cfRule>
  </conditionalFormatting>
  <conditionalFormatting sqref="H33:H55">
    <cfRule type="expression" dxfId="507" priority="105">
      <formula>$H33="Complete"</formula>
    </cfRule>
  </conditionalFormatting>
  <conditionalFormatting sqref="A33 C33">
    <cfRule type="expression" dxfId="506" priority="103">
      <formula>$H33="Complete"</formula>
    </cfRule>
  </conditionalFormatting>
  <conditionalFormatting sqref="B33">
    <cfRule type="expression" dxfId="505" priority="102">
      <formula>$H33="Complete"</formula>
    </cfRule>
  </conditionalFormatting>
  <conditionalFormatting sqref="D33">
    <cfRule type="expression" dxfId="504" priority="99">
      <formula>$H33="Complete"</formula>
    </cfRule>
  </conditionalFormatting>
  <conditionalFormatting sqref="D33">
    <cfRule type="expression" dxfId="503" priority="101">
      <formula>$H33="Complete"</formula>
    </cfRule>
  </conditionalFormatting>
  <conditionalFormatting sqref="D33">
    <cfRule type="expression" dxfId="502" priority="100">
      <formula>$H33="Complete"</formula>
    </cfRule>
  </conditionalFormatting>
  <conditionalFormatting sqref="I33">
    <cfRule type="expression" dxfId="501" priority="98">
      <formula>$H33="Complete"</formula>
    </cfRule>
  </conditionalFormatting>
  <conditionalFormatting sqref="A34">
    <cfRule type="expression" dxfId="500" priority="28">
      <formula>$H34="Complete"</formula>
    </cfRule>
  </conditionalFormatting>
  <conditionalFormatting sqref="D34">
    <cfRule type="expression" dxfId="499" priority="27">
      <formula>$H34="Complete"</formula>
    </cfRule>
  </conditionalFormatting>
  <conditionalFormatting sqref="B34">
    <cfRule type="expression" dxfId="498" priority="26">
      <formula>$H34="Complete"</formula>
    </cfRule>
  </conditionalFormatting>
  <conditionalFormatting sqref="I34">
    <cfRule type="expression" dxfId="497" priority="25">
      <formula>$H34="Complete"</formula>
    </cfRule>
  </conditionalFormatting>
  <conditionalFormatting sqref="C34">
    <cfRule type="expression" dxfId="496" priority="24">
      <formula>$H34="Complete"</formula>
    </cfRule>
  </conditionalFormatting>
  <conditionalFormatting sqref="C34">
    <cfRule type="expression" dxfId="495" priority="23">
      <formula>$H34="Complete"</formula>
    </cfRule>
  </conditionalFormatting>
  <conditionalFormatting sqref="I35">
    <cfRule type="expression" dxfId="494" priority="21">
      <formula>$H35="Complete"</formula>
    </cfRule>
  </conditionalFormatting>
  <conditionalFormatting sqref="A35 C35:D35">
    <cfRule type="expression" dxfId="493" priority="20">
      <formula>$H35="Complete"</formula>
    </cfRule>
  </conditionalFormatting>
  <conditionalFormatting sqref="B35">
    <cfRule type="expression" dxfId="492" priority="19">
      <formula>$H35="Complete"</formula>
    </cfRule>
  </conditionalFormatting>
  <conditionalFormatting sqref="A36">
    <cfRule type="expression" dxfId="491" priority="18">
      <formula>$H36="Complete"</formula>
    </cfRule>
  </conditionalFormatting>
  <conditionalFormatting sqref="A36">
    <cfRule type="expression" dxfId="490" priority="17">
      <formula>$H36="Complete"</formula>
    </cfRule>
  </conditionalFormatting>
  <conditionalFormatting sqref="B36">
    <cfRule type="expression" dxfId="489" priority="16">
      <formula>$H36="Complete"</formula>
    </cfRule>
  </conditionalFormatting>
  <conditionalFormatting sqref="D36">
    <cfRule type="expression" dxfId="488" priority="13">
      <formula>$H36="Complete"</formula>
    </cfRule>
  </conditionalFormatting>
  <conditionalFormatting sqref="D36">
    <cfRule type="expression" dxfId="487" priority="15">
      <formula>$H36="Complete"</formula>
    </cfRule>
  </conditionalFormatting>
  <conditionalFormatting sqref="D36">
    <cfRule type="expression" dxfId="486" priority="14">
      <formula>$H36="Complete"</formula>
    </cfRule>
  </conditionalFormatting>
  <conditionalFormatting sqref="I36">
    <cfRule type="expression" dxfId="485" priority="12">
      <formula>$H36="Complete"</formula>
    </cfRule>
  </conditionalFormatting>
  <conditionalFormatting sqref="C36">
    <cfRule type="expression" dxfId="484" priority="10">
      <formula>$H36="Complete"</formula>
    </cfRule>
  </conditionalFormatting>
  <conditionalFormatting sqref="I37">
    <cfRule type="expression" dxfId="483" priority="8">
      <formula>$H37="Complete"</formula>
    </cfRule>
  </conditionalFormatting>
  <conditionalFormatting sqref="D37">
    <cfRule type="expression" dxfId="482" priority="7">
      <formula>$H37="Complete"</formula>
    </cfRule>
  </conditionalFormatting>
  <conditionalFormatting sqref="A37 C37">
    <cfRule type="expression" dxfId="481" priority="6">
      <formula>$H37="Complete"</formula>
    </cfRule>
  </conditionalFormatting>
  <conditionalFormatting sqref="B37">
    <cfRule type="expression" dxfId="480" priority="5">
      <formula>$H37="Complete"</formula>
    </cfRule>
  </conditionalFormatting>
  <conditionalFormatting sqref="I6:I31">
    <cfRule type="cellIs" dxfId="479" priority="4" operator="equal">
      <formula>"Needs Trained"</formula>
    </cfRule>
  </conditionalFormatting>
  <conditionalFormatting sqref="I6:I31">
    <cfRule type="cellIs" dxfId="478" priority="3" operator="equal">
      <formula>"Signed Off"</formula>
    </cfRule>
  </conditionalFormatting>
  <conditionalFormatting sqref="I5">
    <cfRule type="cellIs" dxfId="477" priority="2" operator="equal">
      <formula>"Needs Trained"</formula>
    </cfRule>
  </conditionalFormatting>
  <conditionalFormatting sqref="I5">
    <cfRule type="cellIs" dxfId="476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3F274E11-D19E-44E8-B78C-0D4987AA0FDA}">
      <formula1>Drivers1</formula1>
    </dataValidation>
    <dataValidation type="list" allowBlank="1" showInputMessage="1" showErrorMessage="1" sqref="F39:G40" xr:uid="{7DC08FF7-DEAC-449E-A831-60915DA9A3CF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12</xdr:col>
                    <xdr:colOff>542925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F5C9AB9-A725-4699-9DA9-91A951CB7D3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F270EA3D-E608-4124-897F-250221C7E78D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F7A7640D-AD90-4BB7-A5B1-F3BC8CA92ABA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1700-000005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pageSetUpPr fitToPage="1"/>
  </sheetPr>
  <dimension ref="A1:W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6" max="16" width="9.28515625" customWidth="1"/>
    <col min="17" max="17" width="14.285156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3'!$B$2+6</f>
        <v>44276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48</v>
      </c>
      <c r="I2" s="175" t="str">
        <f>_xlfn.XLOOKUP(H2,Table2[Coordinator],Table2[Email],,0)</f>
        <v>richard.young@navistar.com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6"/>
      <c r="J3" s="507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83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x14ac:dyDescent="0.2">
      <c r="A5" s="179"/>
      <c r="B5" s="179"/>
      <c r="C5" s="147"/>
      <c r="D5" s="147"/>
      <c r="E5" s="147"/>
      <c r="F5" s="147"/>
      <c r="G5" s="147"/>
      <c r="H5" s="180"/>
      <c r="I5" s="411" t="str">
        <f>IF(E5="","",_xlfn.XLOOKUP(S5,Table1[IDTrain],Table1[Approved],"Needs Trained",0,1))</f>
        <v/>
      </c>
      <c r="J5" s="391"/>
      <c r="K5" s="399" t="str">
        <f>IF('Monday 2'!K5="","",'Monday 2'!K5)</f>
        <v>Anthony Carbon</v>
      </c>
      <c r="L5" s="177"/>
      <c r="M5" s="177"/>
      <c r="N5" s="177"/>
      <c r="R5" s="424"/>
      <c r="S5" s="418" t="str">
        <f>IF(E5="","",_xlfn.CONCAT(B5,E5))</f>
        <v/>
      </c>
      <c r="T5" s="418" t="str">
        <f>IF(S5="","",I2)</f>
        <v/>
      </c>
      <c r="U5" s="419">
        <f>B2</f>
        <v>44276</v>
      </c>
      <c r="V5" s="418" t="str">
        <f>IF(E5="","",B5)</f>
        <v/>
      </c>
      <c r="W5" s="425" t="str">
        <f>IF(E5="","",E5)</f>
        <v/>
      </c>
    </row>
    <row r="6" spans="1:23" s="170" customFormat="1" x14ac:dyDescent="0.2">
      <c r="A6" s="179"/>
      <c r="B6" s="179"/>
      <c r="C6" s="147"/>
      <c r="D6" s="147"/>
      <c r="E6" s="147"/>
      <c r="F6" s="147"/>
      <c r="G6" s="147"/>
      <c r="H6" s="180"/>
      <c r="I6" s="389" t="str">
        <f>IF(E6="","",_xlfn.XLOOKUP(S6,Table1[IDTrain],Table1[Approved],"Needs Trained",0,1))</f>
        <v/>
      </c>
      <c r="J6" s="391"/>
      <c r="K6" s="399" t="str">
        <f>IF('Monday 2'!K6="","",'Monday 2'!K6)</f>
        <v>Angela Cook</v>
      </c>
      <c r="L6" s="177"/>
      <c r="M6" s="177"/>
      <c r="N6" s="177"/>
      <c r="R6" s="424"/>
      <c r="S6" s="418" t="str">
        <f t="shared" ref="S6:S31" si="0">IF(E6="","",_xlfn.CONCAT(B6,E6))</f>
        <v/>
      </c>
      <c r="T6" s="418" t="str">
        <f>IF(S6="","",I2)</f>
        <v/>
      </c>
      <c r="U6" s="419">
        <f>U5</f>
        <v>44276</v>
      </c>
      <c r="V6" s="418" t="str">
        <f t="shared" ref="V6:V31" si="1">IF(E6="","",B6)</f>
        <v/>
      </c>
      <c r="W6" s="425" t="str">
        <f t="shared" ref="W6:W31" si="2">IF(E6="","",E6)</f>
        <v/>
      </c>
    </row>
    <row r="7" spans="1:23" s="170" customFormat="1" x14ac:dyDescent="0.2">
      <c r="A7" s="179"/>
      <c r="B7" s="179"/>
      <c r="C7" s="147"/>
      <c r="D7" s="147"/>
      <c r="E7" s="147"/>
      <c r="F7" s="147"/>
      <c r="G7" s="147"/>
      <c r="H7" s="180"/>
      <c r="I7" s="389" t="str">
        <f>IF(E7="","",_xlfn.XLOOKUP(S7,Table1[IDTrain],Table1[Approved],"Needs Trained",0,1))</f>
        <v/>
      </c>
      <c r="J7" s="391"/>
      <c r="K7" s="399" t="str">
        <f>IF('Monday 2'!K7="","",'Monday 2'!K7)</f>
        <v>Sharon Lula</v>
      </c>
      <c r="L7" s="177"/>
      <c r="M7" s="177"/>
      <c r="N7" s="177"/>
      <c r="R7" s="424"/>
      <c r="S7" s="418" t="str">
        <f t="shared" si="0"/>
        <v/>
      </c>
      <c r="T7" s="418" t="str">
        <f>IF(S7="","",I2)</f>
        <v/>
      </c>
      <c r="U7" s="419">
        <f t="shared" ref="U7:U31" si="3">U6</f>
        <v>44276</v>
      </c>
      <c r="V7" s="418" t="str">
        <f t="shared" si="1"/>
        <v/>
      </c>
      <c r="W7" s="425" t="str">
        <f t="shared" si="2"/>
        <v/>
      </c>
    </row>
    <row r="8" spans="1:23" s="170" customFormat="1" x14ac:dyDescent="0.2">
      <c r="A8" s="179"/>
      <c r="B8" s="179"/>
      <c r="C8" s="147"/>
      <c r="D8" s="147"/>
      <c r="E8" s="147"/>
      <c r="F8" s="147"/>
      <c r="G8" s="147"/>
      <c r="H8" s="180"/>
      <c r="I8" s="389" t="str">
        <f>IF(E8="","",_xlfn.XLOOKUP(S8,Table1[IDTrain],Table1[Approved],"Needs Trained",0,1))</f>
        <v/>
      </c>
      <c r="J8" s="391"/>
      <c r="K8" s="399" t="str">
        <f>IF('Monday 2'!K8="","",'Monday 2'!K8)</f>
        <v>Michelle Wolter</v>
      </c>
      <c r="L8" s="177"/>
      <c r="M8" s="177"/>
      <c r="N8" s="177"/>
      <c r="R8" s="424"/>
      <c r="S8" s="418" t="str">
        <f t="shared" si="0"/>
        <v/>
      </c>
      <c r="T8" s="418" t="str">
        <f>IF(S8="","",I2)</f>
        <v/>
      </c>
      <c r="U8" s="419">
        <f t="shared" si="3"/>
        <v>44276</v>
      </c>
      <c r="V8" s="418" t="str">
        <f t="shared" si="1"/>
        <v/>
      </c>
      <c r="W8" s="425" t="str">
        <f t="shared" si="2"/>
        <v/>
      </c>
    </row>
    <row r="9" spans="1:23" s="170" customFormat="1" x14ac:dyDescent="0.2">
      <c r="A9" s="179"/>
      <c r="B9" s="179"/>
      <c r="C9" s="147"/>
      <c r="D9" s="147"/>
      <c r="E9" s="147"/>
      <c r="F9" s="147"/>
      <c r="G9" s="147"/>
      <c r="H9" s="180"/>
      <c r="I9" s="389" t="str">
        <f>IF(E9="","",_xlfn.XLOOKUP(S9,Table1[IDTrain],Table1[Approved],"Needs Trained",0,1))</f>
        <v/>
      </c>
      <c r="J9" s="391"/>
      <c r="K9" s="399" t="str">
        <f>IF('Monday 2'!K9="","",'Monday 2'!K9)</f>
        <v>Kevin London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44276</v>
      </c>
      <c r="V9" s="418" t="str">
        <f t="shared" si="1"/>
        <v/>
      </c>
      <c r="W9" s="425" t="str">
        <f t="shared" si="2"/>
        <v/>
      </c>
    </row>
    <row r="10" spans="1:23" s="170" customFormat="1" x14ac:dyDescent="0.2">
      <c r="A10" s="179"/>
      <c r="B10" s="179"/>
      <c r="C10" s="147"/>
      <c r="D10" s="147"/>
      <c r="E10" s="147"/>
      <c r="F10" s="147"/>
      <c r="G10" s="147"/>
      <c r="H10" s="180"/>
      <c r="I10" s="389" t="str">
        <f>IF(E10="","",_xlfn.XLOOKUP(S10,Table1[IDTrain],Table1[Approved],"Needs Trained",0,1))</f>
        <v/>
      </c>
      <c r="J10" s="391"/>
      <c r="K10" s="399" t="str">
        <f>IF('Monday 2'!K10="","",'Monday 2'!K10)</f>
        <v>Kyle Perry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44276</v>
      </c>
      <c r="V10" s="418" t="str">
        <f t="shared" si="1"/>
        <v/>
      </c>
      <c r="W10" s="425" t="str">
        <f t="shared" si="2"/>
        <v/>
      </c>
    </row>
    <row r="11" spans="1:23" s="170" customFormat="1" x14ac:dyDescent="0.2">
      <c r="A11" s="179"/>
      <c r="B11" s="179"/>
      <c r="C11" s="147"/>
      <c r="D11" s="147"/>
      <c r="E11" s="147"/>
      <c r="F11" s="147"/>
      <c r="G11" s="147"/>
      <c r="H11" s="180"/>
      <c r="I11" s="389" t="str">
        <f>IF(E11="","",_xlfn.XLOOKUP(S11,Table1[IDTrain],Table1[Approved],"Needs Trained",0,1))</f>
        <v/>
      </c>
      <c r="J11" s="391"/>
      <c r="K11" s="399" t="str">
        <f>IF('Monday 2'!K11="","",'Monday 2'!K11)</f>
        <v/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44276</v>
      </c>
      <c r="V11" s="418" t="str">
        <f t="shared" si="1"/>
        <v/>
      </c>
      <c r="W11" s="425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89" t="str">
        <f>IF(E12="","",_xlfn.XLOOKUP(S12,Table1[IDTrain],Table1[Approved],"Needs Trained",0,1))</f>
        <v/>
      </c>
      <c r="J12" s="391"/>
      <c r="K12" s="399" t="str">
        <f>IF('Monday 2'!K12="","",'Monday 2'!K12)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44276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389"/>
      <c r="J13" s="392"/>
      <c r="K13" s="399" t="str">
        <f>IF('Monday 2'!K13="","",'Monday 2'!K13)</f>
        <v/>
      </c>
      <c r="L13" s="181"/>
      <c r="M13" s="181"/>
      <c r="N13" s="181"/>
      <c r="R13" s="424"/>
      <c r="S13" s="418"/>
      <c r="T13" s="418"/>
      <c r="U13" s="419">
        <f t="shared" si="3"/>
        <v>44276</v>
      </c>
      <c r="V13" s="418"/>
      <c r="W13" s="425"/>
    </row>
    <row r="14" spans="1:23" s="170" customFormat="1" ht="12.75" customHeight="1" x14ac:dyDescent="0.2">
      <c r="A14" s="36"/>
      <c r="B14" s="183"/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/>
      </c>
      <c r="E14" s="147"/>
      <c r="F14" s="147"/>
      <c r="G14" s="147"/>
      <c r="H14" s="180"/>
      <c r="I14" s="389" t="str">
        <f>IF(E14="","",_xlfn.XLOOKUP(S14,Table1[IDTrain],Table1[Approved],"Needs Trained",0,1))</f>
        <v/>
      </c>
      <c r="J14" s="391"/>
      <c r="K14" s="399" t="str">
        <f>IF('Monday 2'!K14="","",'Monday 2'!K14)</f>
        <v/>
      </c>
      <c r="L14" s="177"/>
      <c r="M14" s="177"/>
      <c r="N14" s="177"/>
      <c r="R14" s="424"/>
      <c r="S14" s="418" t="str">
        <f t="shared" si="0"/>
        <v/>
      </c>
      <c r="T14" s="418" t="str">
        <f>IF(S14="","",I2)</f>
        <v/>
      </c>
      <c r="U14" s="419">
        <f t="shared" si="3"/>
        <v>44276</v>
      </c>
      <c r="V14" s="418" t="str">
        <f t="shared" si="1"/>
        <v/>
      </c>
      <c r="W14" s="425" t="str">
        <f t="shared" si="2"/>
        <v/>
      </c>
    </row>
    <row r="15" spans="1:23" s="170" customFormat="1" ht="12.75" customHeight="1" x14ac:dyDescent="0.2">
      <c r="A15" s="36"/>
      <c r="B15" s="183"/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389" t="str">
        <f>IF(E15="","",_xlfn.XLOOKUP(S15,Table1[IDTrain],Table1[Approved],"Needs Trained",0,1))</f>
        <v/>
      </c>
      <c r="J15" s="391"/>
      <c r="K15" s="399" t="str">
        <f>IF('Monday 2'!K16="","",'Monday 2'!K16)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44276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9" t="str">
        <f>IF(E16="","",_xlfn.XLOOKUP(S16,Table1[IDTrain],Table1[Approved],"Needs Trained",0,1))</f>
        <v/>
      </c>
      <c r="J16" s="391"/>
      <c r="K16" s="399" t="str">
        <f>IF('Monday 2'!K17="","",'Monday 2'!K17)</f>
        <v/>
      </c>
      <c r="L16" s="177"/>
      <c r="M16" s="177"/>
      <c r="N16" s="177" t="s">
        <v>71</v>
      </c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44276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36"/>
      <c r="B17" s="183"/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9" t="str">
        <f>IF(E17="","",_xlfn.XLOOKUP(S17,Table1[IDTrain],Table1[Approved],"Needs Trained",0,1))</f>
        <v/>
      </c>
      <c r="J17" s="391"/>
      <c r="K17" s="399" t="str">
        <f>IF('Monday 2'!K17="","",'Monday 2'!K17)</f>
        <v/>
      </c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44276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36"/>
      <c r="B18" s="183"/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9" t="str">
        <f>IF(E18="","",_xlfn.XLOOKUP(S18,Table1[IDTrain],Table1[Approved],"Needs Trained",0,1))</f>
        <v/>
      </c>
      <c r="J18" s="391"/>
      <c r="K18" s="399" t="str">
        <f>IF('Monday 2'!K18="","",'Monday 2'!K18)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44276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36"/>
      <c r="B19" s="183"/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9" t="str">
        <f>IF(E19="","",_xlfn.XLOOKUP(S19,Table1[IDTrain],Table1[Approved],"Needs Trained",0,1))</f>
        <v/>
      </c>
      <c r="J19" s="391"/>
      <c r="K19" s="399" t="str">
        <f>IF('Monday 2'!K19="","",'Monday 2'!K19)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44276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9" t="str">
        <f>IF(E20="","",_xlfn.XLOOKUP(S20,Table1[IDTrain],Table1[Approved],"Needs Trained",0,1))</f>
        <v/>
      </c>
      <c r="J20" s="391"/>
      <c r="K20" s="399" t="str">
        <f>IF('Monday 2'!K20="","",'Monday 2'!K20)</f>
        <v/>
      </c>
      <c r="L20" s="177"/>
      <c r="M20" s="177"/>
      <c r="N20" s="177" t="s">
        <v>71</v>
      </c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44276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36"/>
      <c r="B21" s="183"/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9" t="str">
        <f>IF(E21="","",_xlfn.XLOOKUP(S21,Table1[IDTrain],Table1[Approved],"Needs Trained",0,1))</f>
        <v/>
      </c>
      <c r="J21" s="391"/>
      <c r="K21" s="399" t="str">
        <f>IF('Monday 2'!K21="","",'Monday 2'!K21)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44276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36"/>
      <c r="B22" s="183"/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9" t="str">
        <f>IF(E22="","",_xlfn.XLOOKUP(S22,Table1[IDTrain],Table1[Approved],"Needs Trained",0,1))</f>
        <v/>
      </c>
      <c r="J22" s="391"/>
      <c r="K22" s="399" t="str">
        <f>IF('Monday 2'!K22="","",'Monday 2'!K22)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44276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36"/>
      <c r="B23" s="183"/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9" t="str">
        <f>IF(E23="","",_xlfn.XLOOKUP(S23,Table1[IDTrain],Table1[Approved],"Needs Trained",0,1))</f>
        <v/>
      </c>
      <c r="J23" s="391"/>
      <c r="K23" s="399" t="str">
        <f>IF('Monday 2'!K23="","",'Monday 2'!K23)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44276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36"/>
      <c r="B24" s="183"/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9" t="str">
        <f>IF(E24="","",_xlfn.XLOOKUP(S24,Table1[IDTrain],Table1[Approved],"Needs Trained",0,1))</f>
        <v/>
      </c>
      <c r="J24" s="391"/>
      <c r="K24" s="399" t="str">
        <f>IF('Monday 2'!K24="","",'Monday 2'!K24)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44276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36"/>
      <c r="B25" s="183"/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9" t="str">
        <f>IF(E25="","",_xlfn.XLOOKUP(S25,Table1[IDTrain],Table1[Approved],"Needs Trained",0,1))</f>
        <v/>
      </c>
      <c r="J25" s="391"/>
      <c r="K25" s="399" t="str">
        <f>IF('Monday 2'!K25="","",'Monday 2'!K25)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44276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36"/>
      <c r="B26" s="183"/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9" t="str">
        <f>IF(E26="","",_xlfn.XLOOKUP(S26,Table1[IDTrain],Table1[Approved],"Needs Trained",0,1))</f>
        <v/>
      </c>
      <c r="J26" s="391"/>
      <c r="K26" s="399" t="str">
        <f>IF('Monday 2'!K26="","",'Monday 2'!K26)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44276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43"/>
      <c r="B27" s="184"/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86"/>
      <c r="F27" s="186"/>
      <c r="G27" s="147"/>
      <c r="H27" s="180"/>
      <c r="I27" s="389" t="str">
        <f>IF(E27="","",_xlfn.XLOOKUP(S27,Table1[IDTrain],Table1[Approved],"Needs Trained",0,1))</f>
        <v/>
      </c>
      <c r="J27" s="393"/>
      <c r="K27" s="399" t="str">
        <f>IF('Monday 2'!K27="","",'Monday 2'!K27)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44276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36"/>
      <c r="B28" s="183"/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9" t="str">
        <f>IF(E28="","",_xlfn.XLOOKUP(S28,Table1[IDTrain],Table1[Approved],"Needs Trained",0,1))</f>
        <v/>
      </c>
      <c r="J28" s="391"/>
      <c r="K28" s="399" t="str">
        <f>IF('Monday 2'!K28="","",'Monday 2'!K28)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44276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43"/>
      <c r="B29" s="184"/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86"/>
      <c r="F29" s="186"/>
      <c r="G29" s="147"/>
      <c r="H29" s="180"/>
      <c r="I29" s="389" t="str">
        <f>IF(E29="","",_xlfn.XLOOKUP(S29,Table1[IDTrain],Table1[Approved],"Needs Trained",0,1))</f>
        <v/>
      </c>
      <c r="J29" s="393"/>
      <c r="K29" s="399" t="str">
        <f>IF('Monday 2'!K29="","",'Monday 2'!K29)</f>
        <v>Price R.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44276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36"/>
      <c r="B30" s="183"/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9" t="str">
        <f>IF(E30="","",_xlfn.XLOOKUP(S30,Table1[IDTrain],Table1[Approved],"Needs Trained",0,1))</f>
        <v/>
      </c>
      <c r="J30" s="391"/>
      <c r="K30" s="399" t="str">
        <f>IF('Monday 2'!K30="","",'Monday 2'!K30)</f>
        <v>Moberg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44276</v>
      </c>
      <c r="V30" s="418" t="str">
        <f t="shared" si="1"/>
        <v/>
      </c>
      <c r="W30" s="425" t="str">
        <f t="shared" si="2"/>
        <v/>
      </c>
    </row>
    <row r="31" spans="1:23" s="170" customFormat="1" ht="13.5" thickBot="1" x14ac:dyDescent="0.25">
      <c r="A31" s="43"/>
      <c r="B31" s="184"/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186"/>
      <c r="F31" s="186"/>
      <c r="G31" s="147"/>
      <c r="H31" s="180"/>
      <c r="I31" s="398" t="str">
        <f>IF(E31="","",_xlfn.XLOOKUP(S31,Table1[IDTrain],Table1[Approved],"Needs Trained",0,1))</f>
        <v/>
      </c>
      <c r="J31" s="393"/>
      <c r="K31" s="400" t="str">
        <f>IF('Monday 2'!K31="","",'Monday 2'!K31)</f>
        <v>Lord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44276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51"/>
      <c r="F33" s="151"/>
      <c r="G33" s="151"/>
      <c r="H33" s="150" t="s">
        <v>98</v>
      </c>
      <c r="I33" s="510"/>
      <c r="J33" s="511"/>
      <c r="K33" s="382"/>
      <c r="L33" s="177"/>
      <c r="M33" s="177"/>
      <c r="N33" s="177"/>
    </row>
    <row r="34" spans="1:14" s="170" customFormat="1" x14ac:dyDescent="0.2">
      <c r="A34" s="278"/>
      <c r="B34" s="179"/>
      <c r="C34" s="149"/>
      <c r="D34" s="149"/>
      <c r="E34" s="151"/>
      <c r="F34" s="151"/>
      <c r="G34" s="151"/>
      <c r="H34" s="150" t="s">
        <v>98</v>
      </c>
      <c r="I34" s="510"/>
      <c r="J34" s="511"/>
      <c r="K34" s="382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51"/>
      <c r="F35" s="151"/>
      <c r="G35" s="151"/>
      <c r="H35" s="150" t="s">
        <v>98</v>
      </c>
      <c r="I35" s="510"/>
      <c r="J35" s="511"/>
      <c r="K35" s="382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51"/>
      <c r="F36" s="151"/>
      <c r="G36" s="151"/>
      <c r="H36" s="150" t="s">
        <v>98</v>
      </c>
      <c r="I36" s="510"/>
      <c r="J36" s="511"/>
      <c r="K36" s="382"/>
      <c r="L36" s="177"/>
      <c r="M36" s="177"/>
      <c r="N36" s="177"/>
    </row>
    <row r="37" spans="1:14" s="170" customFormat="1" x14ac:dyDescent="0.2">
      <c r="A37" s="278"/>
      <c r="B37" s="179"/>
      <c r="C37" s="148"/>
      <c r="D37" s="149"/>
      <c r="E37" s="147"/>
      <c r="F37" s="147"/>
      <c r="G37" s="147"/>
      <c r="H37" s="150" t="s">
        <v>98</v>
      </c>
      <c r="I37" s="510"/>
      <c r="J37" s="511"/>
      <c r="K37" s="382"/>
      <c r="L37" s="177"/>
      <c r="M37" s="177"/>
      <c r="N37" s="177"/>
    </row>
    <row r="38" spans="1:14" s="170" customForma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10"/>
      <c r="J38" s="511"/>
      <c r="K38" s="382"/>
      <c r="L38" s="177"/>
      <c r="M38" s="177"/>
      <c r="N38" s="177"/>
    </row>
    <row r="39" spans="1:14" s="170" customFormat="1" x14ac:dyDescent="0.2">
      <c r="A39" s="278"/>
      <c r="B39" s="179"/>
      <c r="C39" s="148"/>
      <c r="D39" s="149"/>
      <c r="E39" s="147"/>
      <c r="F39" s="147"/>
      <c r="G39" s="147"/>
      <c r="H39" s="150" t="s">
        <v>98</v>
      </c>
      <c r="I39" s="510"/>
      <c r="J39" s="511"/>
      <c r="K39" s="382"/>
      <c r="L39" s="177"/>
      <c r="M39" s="177"/>
      <c r="N39" s="177"/>
    </row>
    <row r="40" spans="1:14" s="170" customFormat="1" x14ac:dyDescent="0.2">
      <c r="A40" s="278"/>
      <c r="B40" s="179"/>
      <c r="C40" s="148"/>
      <c r="D40" s="149"/>
      <c r="E40" s="147"/>
      <c r="F40" s="147"/>
      <c r="G40" s="147"/>
      <c r="H40" s="150" t="s">
        <v>98</v>
      </c>
      <c r="I40" s="510"/>
      <c r="J40" s="511"/>
      <c r="K40" s="382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47"/>
      <c r="F41" s="147"/>
      <c r="G41" s="147"/>
      <c r="H41" s="150" t="s">
        <v>98</v>
      </c>
      <c r="I41" s="510"/>
      <c r="J41" s="511"/>
      <c r="K41" s="382"/>
      <c r="L41" s="177"/>
      <c r="M41" s="177"/>
      <c r="N41" s="177"/>
    </row>
    <row r="42" spans="1:14" s="170" customFormat="1" x14ac:dyDescent="0.2">
      <c r="A42" s="278"/>
      <c r="B42" s="179"/>
      <c r="C42" s="148"/>
      <c r="D42" s="149"/>
      <c r="E42" s="147"/>
      <c r="F42" s="147"/>
      <c r="G42" s="147"/>
      <c r="H42" s="150" t="s">
        <v>98</v>
      </c>
      <c r="I42" s="510"/>
      <c r="J42" s="511"/>
      <c r="K42" s="382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47"/>
      <c r="F43" s="147"/>
      <c r="G43" s="147"/>
      <c r="H43" s="150" t="s">
        <v>98</v>
      </c>
      <c r="I43" s="510"/>
      <c r="J43" s="511"/>
      <c r="K43" s="382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47"/>
      <c r="F44" s="147"/>
      <c r="G44" s="147"/>
      <c r="H44" s="150" t="s">
        <v>98</v>
      </c>
      <c r="I44" s="510"/>
      <c r="J44" s="511"/>
      <c r="K44" s="382"/>
    </row>
    <row r="45" spans="1:14" s="170" customFormat="1" x14ac:dyDescent="0.2">
      <c r="A45" s="278"/>
      <c r="B45" s="179"/>
      <c r="C45" s="148"/>
      <c r="D45" s="149"/>
      <c r="E45" s="147"/>
      <c r="F45" s="147"/>
      <c r="G45" s="147"/>
      <c r="H45" s="150" t="s">
        <v>98</v>
      </c>
      <c r="I45" s="510"/>
      <c r="J45" s="511"/>
      <c r="K45" s="382"/>
    </row>
    <row r="46" spans="1:14" s="170" customFormat="1" x14ac:dyDescent="0.2">
      <c r="A46" s="278"/>
      <c r="B46" s="179"/>
      <c r="C46" s="148"/>
      <c r="D46" s="149"/>
      <c r="E46" s="147"/>
      <c r="F46" s="147"/>
      <c r="G46" s="147"/>
      <c r="H46" s="150" t="s">
        <v>98</v>
      </c>
      <c r="I46" s="510"/>
      <c r="J46" s="511"/>
      <c r="K46" s="382"/>
    </row>
    <row r="47" spans="1:14" s="170" customFormat="1" x14ac:dyDescent="0.2">
      <c r="A47" s="278"/>
      <c r="B47" s="179"/>
      <c r="C47" s="149"/>
      <c r="D47" s="149"/>
      <c r="E47" s="147"/>
      <c r="F47" s="147"/>
      <c r="G47" s="147"/>
      <c r="H47" s="150" t="s">
        <v>98</v>
      </c>
      <c r="I47" s="512"/>
      <c r="J47" s="513"/>
      <c r="K47" s="382"/>
    </row>
    <row r="48" spans="1:14" s="170" customFormat="1" x14ac:dyDescent="0.2">
      <c r="A48" s="278"/>
      <c r="B48" s="179"/>
      <c r="C48" s="149"/>
      <c r="D48" s="149"/>
      <c r="E48" s="147"/>
      <c r="F48" s="147"/>
      <c r="G48" s="147"/>
      <c r="H48" s="150" t="s">
        <v>98</v>
      </c>
      <c r="I48" s="512"/>
      <c r="J48" s="513"/>
      <c r="K48" s="382"/>
    </row>
    <row r="49" spans="1:11" s="170" customFormat="1" x14ac:dyDescent="0.2">
      <c r="A49" s="278"/>
      <c r="B49" s="179"/>
      <c r="C49" s="149"/>
      <c r="D49" s="149"/>
      <c r="E49" s="147"/>
      <c r="F49" s="147"/>
      <c r="G49" s="147"/>
      <c r="H49" s="150" t="s">
        <v>98</v>
      </c>
      <c r="I49" s="512"/>
      <c r="J49" s="513"/>
      <c r="K49" s="382"/>
    </row>
    <row r="50" spans="1:11" s="170" customFormat="1" x14ac:dyDescent="0.2">
      <c r="A50" s="278"/>
      <c r="B50" s="179"/>
      <c r="C50" s="149"/>
      <c r="D50" s="149"/>
      <c r="E50" s="147"/>
      <c r="F50" s="147"/>
      <c r="G50" s="147"/>
      <c r="H50" s="150" t="s">
        <v>98</v>
      </c>
      <c r="I50" s="512"/>
      <c r="J50" s="513"/>
      <c r="K50" s="382"/>
    </row>
    <row r="51" spans="1:11" s="170" customFormat="1" x14ac:dyDescent="0.2">
      <c r="A51" s="278"/>
      <c r="B51" s="179"/>
      <c r="C51" s="149"/>
      <c r="D51" s="149"/>
      <c r="E51" s="147"/>
      <c r="F51" s="147"/>
      <c r="G51" s="147"/>
      <c r="H51" s="150" t="s">
        <v>98</v>
      </c>
      <c r="I51" s="512"/>
      <c r="J51" s="513"/>
      <c r="K51" s="382"/>
    </row>
    <row r="52" spans="1:11" s="170" customFormat="1" x14ac:dyDescent="0.2">
      <c r="A52" s="278"/>
      <c r="B52" s="179"/>
      <c r="C52" s="149"/>
      <c r="D52" s="149"/>
      <c r="E52" s="147"/>
      <c r="F52" s="147"/>
      <c r="G52" s="147"/>
      <c r="H52" s="150" t="s">
        <v>98</v>
      </c>
      <c r="I52" s="512"/>
      <c r="J52" s="513"/>
      <c r="K52" s="382"/>
    </row>
    <row r="53" spans="1:11" s="170" customFormat="1" x14ac:dyDescent="0.2">
      <c r="A53" s="278"/>
      <c r="B53" s="179"/>
      <c r="C53" s="149"/>
      <c r="D53" s="149"/>
      <c r="E53" s="147"/>
      <c r="F53" s="147"/>
      <c r="G53" s="147"/>
      <c r="H53" s="150" t="s">
        <v>98</v>
      </c>
      <c r="I53" s="512"/>
      <c r="J53" s="513"/>
      <c r="K53" s="382"/>
    </row>
    <row r="54" spans="1:11" s="170" customForma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12"/>
      <c r="J54" s="513"/>
      <c r="K54" s="382"/>
    </row>
    <row r="55" spans="1:11" s="170" customFormat="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14"/>
      <c r="J55" s="515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mergeCells count="26">
    <mergeCell ref="I32:J32"/>
    <mergeCell ref="A1:J1"/>
    <mergeCell ref="C3:J3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60:D64 D69:D70 D67">
    <cfRule type="expression" dxfId="475" priority="1129">
      <formula>$H60=0</formula>
    </cfRule>
  </conditionalFormatting>
  <conditionalFormatting sqref="D68">
    <cfRule type="expression" dxfId="474" priority="1128">
      <formula>$H68=0</formula>
    </cfRule>
  </conditionalFormatting>
  <conditionalFormatting sqref="D72">
    <cfRule type="expression" dxfId="473" priority="1127">
      <formula>$H72=0</formula>
    </cfRule>
  </conditionalFormatting>
  <conditionalFormatting sqref="D74">
    <cfRule type="expression" dxfId="472" priority="1126">
      <formula>$H74=0</formula>
    </cfRule>
  </conditionalFormatting>
  <conditionalFormatting sqref="D81">
    <cfRule type="expression" dxfId="471" priority="1125">
      <formula>$H81=0</formula>
    </cfRule>
  </conditionalFormatting>
  <conditionalFormatting sqref="D75">
    <cfRule type="expression" dxfId="470" priority="1124">
      <formula>$H75=0</formula>
    </cfRule>
  </conditionalFormatting>
  <conditionalFormatting sqref="D71">
    <cfRule type="expression" dxfId="469" priority="1123">
      <formula>$H71=0</formula>
    </cfRule>
  </conditionalFormatting>
  <conditionalFormatting sqref="D83">
    <cfRule type="expression" dxfId="468" priority="1122">
      <formula>$H83=0</formula>
    </cfRule>
  </conditionalFormatting>
  <conditionalFormatting sqref="D84">
    <cfRule type="expression" dxfId="467" priority="1121">
      <formula>$H84=0</formula>
    </cfRule>
  </conditionalFormatting>
  <conditionalFormatting sqref="D85">
    <cfRule type="expression" dxfId="466" priority="1120">
      <formula>$H85=0</formula>
    </cfRule>
  </conditionalFormatting>
  <conditionalFormatting sqref="D86">
    <cfRule type="expression" dxfId="465" priority="1119">
      <formula>$H86=0</formula>
    </cfRule>
  </conditionalFormatting>
  <conditionalFormatting sqref="D87">
    <cfRule type="expression" dxfId="464" priority="1118">
      <formula>$H87=0</formula>
    </cfRule>
  </conditionalFormatting>
  <conditionalFormatting sqref="D88">
    <cfRule type="expression" dxfId="463" priority="1117">
      <formula>$H88=0</formula>
    </cfRule>
  </conditionalFormatting>
  <conditionalFormatting sqref="D82">
    <cfRule type="expression" dxfId="462" priority="1116">
      <formula>$H82=0</formula>
    </cfRule>
  </conditionalFormatting>
  <conditionalFormatting sqref="D66">
    <cfRule type="expression" dxfId="461" priority="1115">
      <formula>$H66=0</formula>
    </cfRule>
  </conditionalFormatting>
  <conditionalFormatting sqref="D65">
    <cfRule type="expression" dxfId="460" priority="1114">
      <formula>$H65=0</formula>
    </cfRule>
  </conditionalFormatting>
  <conditionalFormatting sqref="D69">
    <cfRule type="expression" dxfId="459" priority="1113">
      <formula>$H69=0</formula>
    </cfRule>
  </conditionalFormatting>
  <conditionalFormatting sqref="D70">
    <cfRule type="expression" dxfId="458" priority="1112">
      <formula>$H70=0</formula>
    </cfRule>
  </conditionalFormatting>
  <conditionalFormatting sqref="D71">
    <cfRule type="expression" dxfId="457" priority="1111">
      <formula>$H71=0</formula>
    </cfRule>
  </conditionalFormatting>
  <conditionalFormatting sqref="D74">
    <cfRule type="expression" dxfId="456" priority="1110">
      <formula>$H74=0</formula>
    </cfRule>
  </conditionalFormatting>
  <conditionalFormatting sqref="D72">
    <cfRule type="expression" dxfId="455" priority="1109">
      <formula>$H72=0</formula>
    </cfRule>
  </conditionalFormatting>
  <conditionalFormatting sqref="D68">
    <cfRule type="expression" dxfId="454" priority="1108">
      <formula>$H68=0</formula>
    </cfRule>
  </conditionalFormatting>
  <conditionalFormatting sqref="D76">
    <cfRule type="expression" dxfId="453" priority="1107">
      <formula>$H76=0</formula>
    </cfRule>
  </conditionalFormatting>
  <conditionalFormatting sqref="D77">
    <cfRule type="expression" dxfId="452" priority="1106">
      <formula>$H77=0</formula>
    </cfRule>
  </conditionalFormatting>
  <conditionalFormatting sqref="D78">
    <cfRule type="expression" dxfId="451" priority="1105">
      <formula>$H78=0</formula>
    </cfRule>
  </conditionalFormatting>
  <conditionalFormatting sqref="D79">
    <cfRule type="expression" dxfId="450" priority="1104">
      <formula>$H79=0</formula>
    </cfRule>
  </conditionalFormatting>
  <conditionalFormatting sqref="D80">
    <cfRule type="expression" dxfId="449" priority="1103">
      <formula>$H80=0</formula>
    </cfRule>
  </conditionalFormatting>
  <conditionalFormatting sqref="A44:A55">
    <cfRule type="expression" dxfId="448" priority="992">
      <formula>$H44="Complete"</formula>
    </cfRule>
  </conditionalFormatting>
  <conditionalFormatting sqref="A44:A57">
    <cfRule type="expression" dxfId="447" priority="991">
      <formula>$H44="Complete"</formula>
    </cfRule>
  </conditionalFormatting>
  <conditionalFormatting sqref="C44:C57">
    <cfRule type="expression" dxfId="446" priority="989">
      <formula>$H44="Complete"</formula>
    </cfRule>
  </conditionalFormatting>
  <conditionalFormatting sqref="D44:D57">
    <cfRule type="expression" dxfId="445" priority="988">
      <formula>$H44="Complete"</formula>
    </cfRule>
  </conditionalFormatting>
  <conditionalFormatting sqref="J56:K57">
    <cfRule type="expression" dxfId="444" priority="987">
      <formula>$H56="Complete"</formula>
    </cfRule>
  </conditionalFormatting>
  <conditionalFormatting sqref="I56:I57">
    <cfRule type="expression" dxfId="443" priority="985">
      <formula>$H56="Complete"</formula>
    </cfRule>
  </conditionalFormatting>
  <conditionalFormatting sqref="B56:B57">
    <cfRule type="expression" dxfId="442" priority="953">
      <formula>$H56="Complete"</formula>
    </cfRule>
  </conditionalFormatting>
  <conditionalFormatting sqref="A43">
    <cfRule type="expression" dxfId="441" priority="768">
      <formula>$H43="Complete"</formula>
    </cfRule>
  </conditionalFormatting>
  <conditionalFormatting sqref="A43">
    <cfRule type="expression" dxfId="440" priority="767">
      <formula>$H43="Complete"</formula>
    </cfRule>
  </conditionalFormatting>
  <conditionalFormatting sqref="C43">
    <cfRule type="expression" dxfId="439" priority="766">
      <formula>$H43="Complete"</formula>
    </cfRule>
  </conditionalFormatting>
  <conditionalFormatting sqref="D43">
    <cfRule type="expression" dxfId="438" priority="765">
      <formula>$H43="Complete"</formula>
    </cfRule>
  </conditionalFormatting>
  <conditionalFormatting sqref="A42">
    <cfRule type="expression" dxfId="437" priority="501">
      <formula>$H42="Complete"</formula>
    </cfRule>
  </conditionalFormatting>
  <conditionalFormatting sqref="A42">
    <cfRule type="expression" dxfId="436" priority="500">
      <formula>$H42="Complete"</formula>
    </cfRule>
  </conditionalFormatting>
  <conditionalFormatting sqref="C42">
    <cfRule type="expression" dxfId="435" priority="499">
      <formula>$H42="Complete"</formula>
    </cfRule>
  </conditionalFormatting>
  <conditionalFormatting sqref="D42">
    <cfRule type="expression" dxfId="434" priority="498">
      <formula>$H42="Complete"</formula>
    </cfRule>
  </conditionalFormatting>
  <conditionalFormatting sqref="D42">
    <cfRule type="expression" dxfId="433" priority="497">
      <formula>$H42="Complete"</formula>
    </cfRule>
  </conditionalFormatting>
  <conditionalFormatting sqref="D37">
    <cfRule type="expression" dxfId="432" priority="158">
      <formula>$H37="Complete"</formula>
    </cfRule>
  </conditionalFormatting>
  <conditionalFormatting sqref="D37">
    <cfRule type="expression" dxfId="431" priority="159">
      <formula>$H37="Complete"</formula>
    </cfRule>
  </conditionalFormatting>
  <conditionalFormatting sqref="D37">
    <cfRule type="expression" dxfId="430" priority="157">
      <formula>$H37="Complete"</formula>
    </cfRule>
  </conditionalFormatting>
  <conditionalFormatting sqref="A37">
    <cfRule type="expression" dxfId="429" priority="155">
      <formula>$H37="Complete"</formula>
    </cfRule>
  </conditionalFormatting>
  <conditionalFormatting sqref="A37">
    <cfRule type="expression" dxfId="428" priority="154">
      <formula>$H37="Complete"</formula>
    </cfRule>
  </conditionalFormatting>
  <conditionalFormatting sqref="C37">
    <cfRule type="expression" dxfId="427" priority="150">
      <formula>$H37="Complete"</formula>
    </cfRule>
  </conditionalFormatting>
  <conditionalFormatting sqref="A38">
    <cfRule type="expression" dxfId="426" priority="149">
      <formula>$H38="Complete"</formula>
    </cfRule>
  </conditionalFormatting>
  <conditionalFormatting sqref="A38">
    <cfRule type="expression" dxfId="425" priority="148">
      <formula>$H38="Complete"</formula>
    </cfRule>
  </conditionalFormatting>
  <conditionalFormatting sqref="D38">
    <cfRule type="expression" dxfId="424" priority="147">
      <formula>$H38="Complete"</formula>
    </cfRule>
  </conditionalFormatting>
  <conditionalFormatting sqref="C38">
    <cfRule type="expression" dxfId="423" priority="146">
      <formula>$H38="Complete"</formula>
    </cfRule>
  </conditionalFormatting>
  <conditionalFormatting sqref="A40">
    <cfRule type="expression" dxfId="422" priority="142">
      <formula>$H40="Complete"</formula>
    </cfRule>
  </conditionalFormatting>
  <conditionalFormatting sqref="A40">
    <cfRule type="expression" dxfId="421" priority="141">
      <formula>$H40="Complete"</formula>
    </cfRule>
  </conditionalFormatting>
  <conditionalFormatting sqref="C40">
    <cfRule type="expression" dxfId="420" priority="136">
      <formula>$H40="Complete"</formula>
    </cfRule>
  </conditionalFormatting>
  <conditionalFormatting sqref="D40">
    <cfRule type="expression" dxfId="419" priority="135">
      <formula>$H40="Complete"</formula>
    </cfRule>
  </conditionalFormatting>
  <conditionalFormatting sqref="C40">
    <cfRule type="expression" dxfId="418" priority="138">
      <formula>$H40="Complete"</formula>
    </cfRule>
  </conditionalFormatting>
  <conditionalFormatting sqref="D40">
    <cfRule type="expression" dxfId="417" priority="137">
      <formula>$H40="Complete"</formula>
    </cfRule>
  </conditionalFormatting>
  <conditionalFormatting sqref="C40">
    <cfRule type="expression" dxfId="416" priority="133">
      <formula>$H40="Complete"</formula>
    </cfRule>
  </conditionalFormatting>
  <conditionalFormatting sqref="D40">
    <cfRule type="expression" dxfId="415" priority="132">
      <formula>$H40="Complete"</formula>
    </cfRule>
  </conditionalFormatting>
  <conditionalFormatting sqref="A41">
    <cfRule type="expression" dxfId="414" priority="129">
      <formula>$H41="Complete"</formula>
    </cfRule>
  </conditionalFormatting>
  <conditionalFormatting sqref="A41">
    <cfRule type="expression" dxfId="413" priority="128">
      <formula>$H41="Complete"</formula>
    </cfRule>
  </conditionalFormatting>
  <conditionalFormatting sqref="D41">
    <cfRule type="expression" dxfId="412" priority="126">
      <formula>$H41="Complete"</formula>
    </cfRule>
  </conditionalFormatting>
  <conditionalFormatting sqref="C41">
    <cfRule type="expression" dxfId="411" priority="125">
      <formula>$H41="Complete"</formula>
    </cfRule>
  </conditionalFormatting>
  <conditionalFormatting sqref="A39">
    <cfRule type="expression" dxfId="410" priority="123">
      <formula>$H39="Complete"</formula>
    </cfRule>
  </conditionalFormatting>
  <conditionalFormatting sqref="A39">
    <cfRule type="expression" dxfId="409" priority="122">
      <formula>$H39="Complete"</formula>
    </cfRule>
  </conditionalFormatting>
  <conditionalFormatting sqref="C39">
    <cfRule type="expression" dxfId="408" priority="121">
      <formula>$H39="Complete"</formula>
    </cfRule>
  </conditionalFormatting>
  <conditionalFormatting sqref="D39">
    <cfRule type="expression" dxfId="407" priority="99">
      <formula>$H39="Complete"</formula>
    </cfRule>
  </conditionalFormatting>
  <conditionalFormatting sqref="D39">
    <cfRule type="expression" dxfId="406" priority="100">
      <formula>$H39="Complete"</formula>
    </cfRule>
  </conditionalFormatting>
  <conditionalFormatting sqref="D39">
    <cfRule type="expression" dxfId="405" priority="98">
      <formula>$H39="Complete"</formula>
    </cfRule>
  </conditionalFormatting>
  <conditionalFormatting sqref="H56:H57">
    <cfRule type="expression" dxfId="404" priority="64">
      <formula>$H56="Complete"</formula>
    </cfRule>
  </conditionalFormatting>
  <conditionalFormatting sqref="I37:I41 I46:I49">
    <cfRule type="expression" dxfId="403" priority="57">
      <formula>$H37="Complete"</formula>
    </cfRule>
  </conditionalFormatting>
  <conditionalFormatting sqref="I50:I55">
    <cfRule type="expression" dxfId="402" priority="55">
      <formula>$H50="Complete"</formula>
    </cfRule>
  </conditionalFormatting>
  <conditionalFormatting sqref="I42:I44">
    <cfRule type="expression" dxfId="401" priority="54">
      <formula>$H42="Complete"</formula>
    </cfRule>
  </conditionalFormatting>
  <conditionalFormatting sqref="I45">
    <cfRule type="expression" dxfId="400" priority="53">
      <formula>$H45="Complete"</formula>
    </cfRule>
  </conditionalFormatting>
  <conditionalFormatting sqref="B37:B55">
    <cfRule type="expression" dxfId="399" priority="51">
      <formula>$H37="Complete"</formula>
    </cfRule>
  </conditionalFormatting>
  <conditionalFormatting sqref="I35">
    <cfRule type="expression" dxfId="398" priority="39">
      <formula>$H35="Complete"</formula>
    </cfRule>
  </conditionalFormatting>
  <conditionalFormatting sqref="A36">
    <cfRule type="expression" dxfId="397" priority="38">
      <formula>$H36="Complete"</formula>
    </cfRule>
  </conditionalFormatting>
  <conditionalFormatting sqref="D36">
    <cfRule type="expression" dxfId="396" priority="37">
      <formula>$H36="Complete"</formula>
    </cfRule>
  </conditionalFormatting>
  <conditionalFormatting sqref="I36">
    <cfRule type="expression" dxfId="395" priority="36">
      <formula>$H36="Complete"</formula>
    </cfRule>
  </conditionalFormatting>
  <conditionalFormatting sqref="A34">
    <cfRule type="expression" dxfId="394" priority="34">
      <formula>$H34="Complete"</formula>
    </cfRule>
  </conditionalFormatting>
  <conditionalFormatting sqref="D34">
    <cfRule type="expression" dxfId="393" priority="33">
      <formula>$H34="Complete"</formula>
    </cfRule>
  </conditionalFormatting>
  <conditionalFormatting sqref="B34">
    <cfRule type="expression" dxfId="392" priority="32">
      <formula>$H34="Complete"</formula>
    </cfRule>
  </conditionalFormatting>
  <conditionalFormatting sqref="I34">
    <cfRule type="expression" dxfId="391" priority="31">
      <formula>$H34="Complete"</formula>
    </cfRule>
  </conditionalFormatting>
  <conditionalFormatting sqref="C34">
    <cfRule type="expression" dxfId="390" priority="30">
      <formula>$H34="Complete"</formula>
    </cfRule>
  </conditionalFormatting>
  <conditionalFormatting sqref="C34">
    <cfRule type="expression" dxfId="389" priority="29">
      <formula>$H34="Complete"</formula>
    </cfRule>
  </conditionalFormatting>
  <conditionalFormatting sqref="A35">
    <cfRule type="expression" dxfId="388" priority="28">
      <formula>$H35="Complete"</formula>
    </cfRule>
  </conditionalFormatting>
  <conditionalFormatting sqref="A35">
    <cfRule type="expression" dxfId="387" priority="27">
      <formula>$H35="Complete"</formula>
    </cfRule>
  </conditionalFormatting>
  <conditionalFormatting sqref="D35">
    <cfRule type="expression" dxfId="386" priority="26">
      <formula>$H35="Complete"</formula>
    </cfRule>
  </conditionalFormatting>
  <conditionalFormatting sqref="B35">
    <cfRule type="expression" dxfId="385" priority="25">
      <formula>$H35="Complete"</formula>
    </cfRule>
  </conditionalFormatting>
  <conditionalFormatting sqref="C35">
    <cfRule type="expression" dxfId="384" priority="24">
      <formula>$H35="Complete"</formula>
    </cfRule>
  </conditionalFormatting>
  <conditionalFormatting sqref="C35">
    <cfRule type="expression" dxfId="383" priority="23">
      <formula>$H35="Complete"</formula>
    </cfRule>
  </conditionalFormatting>
  <conditionalFormatting sqref="B36">
    <cfRule type="expression" dxfId="382" priority="22">
      <formula>$H36="Complete"</formula>
    </cfRule>
  </conditionalFormatting>
  <conditionalFormatting sqref="C36">
    <cfRule type="expression" dxfId="381" priority="21">
      <formula>$H36="Complete"</formula>
    </cfRule>
  </conditionalFormatting>
  <conditionalFormatting sqref="C36">
    <cfRule type="expression" dxfId="380" priority="20">
      <formula>$H36="Complete"</formula>
    </cfRule>
  </conditionalFormatting>
  <conditionalFormatting sqref="H33:H55">
    <cfRule type="expression" dxfId="379" priority="12">
      <formula>$H33="Complete"</formula>
    </cfRule>
  </conditionalFormatting>
  <conditionalFormatting sqref="A33">
    <cfRule type="expression" dxfId="378" priority="11">
      <formula>$H33="Complete"</formula>
    </cfRule>
  </conditionalFormatting>
  <conditionalFormatting sqref="D33">
    <cfRule type="expression" dxfId="377" priority="8">
      <formula>$H33="Complete"</formula>
    </cfRule>
  </conditionalFormatting>
  <conditionalFormatting sqref="D33">
    <cfRule type="expression" dxfId="376" priority="10">
      <formula>$H33="Complete"</formula>
    </cfRule>
  </conditionalFormatting>
  <conditionalFormatting sqref="D33">
    <cfRule type="expression" dxfId="375" priority="9">
      <formula>$H33="Complete"</formula>
    </cfRule>
  </conditionalFormatting>
  <conditionalFormatting sqref="I33">
    <cfRule type="expression" dxfId="374" priority="7">
      <formula>$H33="Complete"</formula>
    </cfRule>
  </conditionalFormatting>
  <conditionalFormatting sqref="B33">
    <cfRule type="expression" dxfId="373" priority="6">
      <formula>$H33="Complete"</formula>
    </cfRule>
  </conditionalFormatting>
  <conditionalFormatting sqref="C33">
    <cfRule type="expression" dxfId="372" priority="5">
      <formula>$H33="Complete"</formula>
    </cfRule>
  </conditionalFormatting>
  <conditionalFormatting sqref="I6:I31">
    <cfRule type="cellIs" dxfId="371" priority="4" operator="equal">
      <formula>"Needs Trained"</formula>
    </cfRule>
  </conditionalFormatting>
  <conditionalFormatting sqref="I6:I31">
    <cfRule type="cellIs" dxfId="370" priority="3" operator="equal">
      <formula>"Signed Off"</formula>
    </cfRule>
  </conditionalFormatting>
  <conditionalFormatting sqref="I5">
    <cfRule type="cellIs" dxfId="369" priority="2" operator="equal">
      <formula>"Needs Trained"</formula>
    </cfRule>
  </conditionalFormatting>
  <conditionalFormatting sqref="I5">
    <cfRule type="cellIs" dxfId="368" priority="1" operator="equal">
      <formula>"Signed Off"</formula>
    </cfRule>
  </conditionalFormatting>
  <dataValidations count="1">
    <dataValidation type="list" allowBlank="1" showInputMessage="1" showErrorMessage="1" sqref="E14:F31 E5:F12 E33:G55" xr:uid="{00000000-0002-0000-1800-000000000000}">
      <formula1>Drivers2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0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4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5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9525</xdr:colOff>
                    <xdr:row>5</xdr:row>
                    <xdr:rowOff>19050</xdr:rowOff>
                  </from>
                  <to>
                    <xdr:col>12</xdr:col>
                    <xdr:colOff>542925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800-000002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958E2D8C-5697-44D0-9CD5-68033E852DE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FC3038E8-6268-43E6-8D9C-6191E570581B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1800-000004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pageSetUpPr fitToPage="1"/>
  </sheetPr>
  <dimension ref="A1:W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7109375" customWidth="1"/>
    <col min="10" max="10" width="6.28515625" customWidth="1"/>
    <col min="11" max="11" width="15.28515625" bestFit="1" customWidth="1"/>
    <col min="15" max="15" width="12" customWidth="1"/>
    <col min="17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3'!$B$2+7</f>
        <v>44277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672</v>
      </c>
      <c r="I2" s="175" t="str">
        <f>_xlfn.XLOOKUP(H2,Table2[Coordinator],Table2[Email],,0)</f>
        <v>Andrew.Karsten@navistar.com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4.1" customHeight="1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6"/>
      <c r="J3" s="507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85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1" t="str">
        <f>IF(E5="","",_xlfn.XLOOKUP(S5,Table1[IDTrain],Table1[Approved],"Needs Trained",0,1))</f>
        <v/>
      </c>
      <c r="J5" s="391"/>
      <c r="K5" s="404" t="str">
        <f>IF('Monday 3'!K5="","",'Monday 3'!K5)</f>
        <v>John Boone</v>
      </c>
      <c r="L5" s="177"/>
      <c r="M5" s="177"/>
      <c r="N5" s="177"/>
      <c r="R5" s="424"/>
      <c r="S5" s="418" t="str">
        <f>IF(E5="","",_xlfn.CONCAT(B5,E5))</f>
        <v/>
      </c>
      <c r="T5" s="418" t="str">
        <f>IF(S5="","",I2)</f>
        <v/>
      </c>
      <c r="U5" s="419">
        <f>B2</f>
        <v>44277</v>
      </c>
      <c r="V5" s="418" t="str">
        <f>IF(E5="","",B5)</f>
        <v/>
      </c>
      <c r="W5" s="425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85" t="str">
        <f>IF(E6="","",_xlfn.XLOOKUP(S6,Table1[IDTrain],Table1[Approved],"Needs Trained",0,1))</f>
        <v/>
      </c>
      <c r="J6" s="391"/>
      <c r="K6" s="404" t="str">
        <f>IF('Monday 3'!K6="","",'Monday 3'!K6)</f>
        <v>James Casteel</v>
      </c>
      <c r="L6" s="177"/>
      <c r="M6" s="177"/>
      <c r="N6" s="177"/>
      <c r="R6" s="424"/>
      <c r="S6" s="418" t="str">
        <f t="shared" ref="S6:S31" si="0">IF(E6="","",_xlfn.CONCAT(B6,E6))</f>
        <v/>
      </c>
      <c r="T6" s="418" t="str">
        <f>IF(S6="","",I2)</f>
        <v/>
      </c>
      <c r="U6" s="419">
        <f>U5</f>
        <v>44277</v>
      </c>
      <c r="V6" s="418" t="str">
        <f t="shared" ref="V6:V31" si="1">IF(E6="","",B6)</f>
        <v/>
      </c>
      <c r="W6" s="425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85" t="str">
        <f>IF(E7="","",_xlfn.XLOOKUP(S7,Table1[IDTrain],Table1[Approved],"Needs Trained",0,1))</f>
        <v/>
      </c>
      <c r="J7" s="391"/>
      <c r="K7" s="404" t="str">
        <f>IF('Monday 3'!K7="","",'Monday 3'!K7)</f>
        <v>Jonathon Westervelt</v>
      </c>
      <c r="L7" s="177"/>
      <c r="M7" s="177"/>
      <c r="N7" s="177"/>
      <c r="R7" s="424"/>
      <c r="S7" s="418" t="str">
        <f t="shared" si="0"/>
        <v/>
      </c>
      <c r="T7" s="418" t="str">
        <f>IF(S7="","",I2)</f>
        <v/>
      </c>
      <c r="U7" s="419">
        <f t="shared" ref="U7:U31" si="3">U6</f>
        <v>44277</v>
      </c>
      <c r="V7" s="418" t="str">
        <f t="shared" si="1"/>
        <v/>
      </c>
      <c r="W7" s="425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85" t="str">
        <f>IF(E8="","",_xlfn.XLOOKUP(S8,Table1[IDTrain],Table1[Approved],"Needs Trained",0,1))</f>
        <v/>
      </c>
      <c r="J8" s="391"/>
      <c r="K8" s="404" t="str">
        <f>IF('Monday 3'!K8="","",'Monday 3'!K8)</f>
        <v>Kevin Klug</v>
      </c>
      <c r="L8" s="177"/>
      <c r="M8" s="177"/>
      <c r="N8" s="177"/>
      <c r="R8" s="424"/>
      <c r="S8" s="418" t="str">
        <f t="shared" si="0"/>
        <v/>
      </c>
      <c r="T8" s="418" t="str">
        <f>IF(S8="","",I2)</f>
        <v/>
      </c>
      <c r="U8" s="419">
        <f t="shared" si="3"/>
        <v>44277</v>
      </c>
      <c r="V8" s="418" t="str">
        <f t="shared" si="1"/>
        <v/>
      </c>
      <c r="W8" s="425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85" t="str">
        <f>IF(E9="","",_xlfn.XLOOKUP(S9,Table1[IDTrain],Table1[Approved],"Needs Trained",0,1))</f>
        <v/>
      </c>
      <c r="J9" s="391"/>
      <c r="K9" s="404" t="str">
        <f>IF('Monday 3'!K9="","",'Monday 3'!K9)</f>
        <v>Jeff Smith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44277</v>
      </c>
      <c r="V9" s="418" t="str">
        <f t="shared" si="1"/>
        <v/>
      </c>
      <c r="W9" s="425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85" t="str">
        <f>IF(E10="","",_xlfn.XLOOKUP(S10,Table1[IDTrain],Table1[Approved],"Needs Trained",0,1))</f>
        <v/>
      </c>
      <c r="J10" s="391"/>
      <c r="K10" s="404" t="str">
        <f>IF('Monday 3'!K10="","",'Monday 3'!K10)</f>
        <v>Burkhardt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44277</v>
      </c>
      <c r="V10" s="418" t="str">
        <f t="shared" si="1"/>
        <v/>
      </c>
      <c r="W10" s="425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85" t="str">
        <f>IF(E11="","",_xlfn.XLOOKUP(S11,Table1[IDTrain],Table1[Approved],"Needs Trained",0,1))</f>
        <v/>
      </c>
      <c r="J11" s="391"/>
      <c r="K11" s="404" t="str">
        <f>IF('Monday 3'!K11="","",'Monday 3'!K11)</f>
        <v/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44277</v>
      </c>
      <c r="V11" s="418" t="str">
        <f t="shared" si="1"/>
        <v/>
      </c>
      <c r="W11" s="425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85" t="str">
        <f>IF(E12="","",_xlfn.XLOOKUP(S12,Table1[IDTrain],Table1[Approved],"Needs Trained",0,1))</f>
        <v/>
      </c>
      <c r="J12" s="391"/>
      <c r="K12" s="404" t="str">
        <f>IF('Monday 3'!K12="","",'Monday 3'!K12)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44277</v>
      </c>
      <c r="V12" s="418" t="str">
        <f t="shared" si="1"/>
        <v/>
      </c>
      <c r="W12" s="425" t="str">
        <f t="shared" si="2"/>
        <v/>
      </c>
    </row>
    <row r="13" spans="1:23" s="170" customFormat="1" ht="38.25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385"/>
      <c r="J13" s="392"/>
      <c r="K13" s="404" t="str">
        <f>IF('Monday 3'!K13="","",'Monday 3'!K13)</f>
        <v/>
      </c>
      <c r="L13" s="177"/>
      <c r="M13" s="177"/>
      <c r="N13" s="177"/>
      <c r="R13" s="424"/>
      <c r="S13" s="418"/>
      <c r="T13" s="418"/>
      <c r="U13" s="419">
        <f t="shared" si="3"/>
        <v>44277</v>
      </c>
      <c r="V13" s="418"/>
      <c r="W13" s="425"/>
    </row>
    <row r="14" spans="1:23" s="182" customFormat="1" ht="12.75" customHeight="1" x14ac:dyDescent="0.2">
      <c r="A14" s="274"/>
      <c r="B14" s="183"/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/>
      </c>
      <c r="E14" s="147"/>
      <c r="F14" s="147"/>
      <c r="G14" s="147"/>
      <c r="H14" s="180"/>
      <c r="I14" s="385" t="str">
        <f>IF(E14="","",_xlfn.XLOOKUP(S14,Table1[IDTrain],Table1[Approved],"Needs Trained",0,1))</f>
        <v/>
      </c>
      <c r="J14" s="391"/>
      <c r="K14" s="404" t="str">
        <f>IF('Monday 3'!K14="","",'Monday 3'!K14)</f>
        <v/>
      </c>
      <c r="L14" s="181"/>
      <c r="M14" s="181"/>
      <c r="N14" s="181"/>
      <c r="R14" s="424"/>
      <c r="S14" s="418" t="str">
        <f t="shared" si="0"/>
        <v/>
      </c>
      <c r="T14" s="418" t="str">
        <f>IF(S14="","",I2)</f>
        <v/>
      </c>
      <c r="U14" s="419">
        <f t="shared" si="3"/>
        <v>44277</v>
      </c>
      <c r="V14" s="418" t="str">
        <f t="shared" si="1"/>
        <v/>
      </c>
      <c r="W14" s="425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385" t="str">
        <f>IF(E15="","",_xlfn.XLOOKUP(S15,Table1[IDTrain],Table1[Approved],"Needs Trained",0,1))</f>
        <v/>
      </c>
      <c r="J15" s="391"/>
      <c r="K15" s="404" t="str">
        <f>IF('Monday 3'!K15="","",'Monday 3'!K15)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44277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5" t="str">
        <f>IF(E16="","",_xlfn.XLOOKUP(S16,Table1[IDTrain],Table1[Approved],"Needs Trained",0,1))</f>
        <v/>
      </c>
      <c r="J16" s="391"/>
      <c r="K16" s="404" t="str">
        <f>IF('Monday 3'!K16="","",'Monday 3'!K16)</f>
        <v/>
      </c>
      <c r="L16" s="177"/>
      <c r="M16" s="177"/>
      <c r="N16" s="177"/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44277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5" t="str">
        <f>IF(E17="","",_xlfn.XLOOKUP(S17,Table1[IDTrain],Table1[Approved],"Needs Trained",0,1))</f>
        <v/>
      </c>
      <c r="J17" s="391"/>
      <c r="K17" s="404" t="str">
        <f>IF('Monday 3'!K17="","",'Monday 3'!K17)</f>
        <v/>
      </c>
      <c r="L17" s="177"/>
      <c r="M17" s="177"/>
      <c r="N17" s="177" t="s">
        <v>71</v>
      </c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44277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5" t="str">
        <f>IF(E18="","",_xlfn.XLOOKUP(S18,Table1[IDTrain],Table1[Approved],"Needs Trained",0,1))</f>
        <v/>
      </c>
      <c r="J18" s="391"/>
      <c r="K18" s="404" t="str">
        <f>IF('Monday 3'!K18="","",'Monday 3'!K18)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44277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5" t="str">
        <f>IF(E19="","",_xlfn.XLOOKUP(S19,Table1[IDTrain],Table1[Approved],"Needs Trained",0,1))</f>
        <v/>
      </c>
      <c r="J19" s="391"/>
      <c r="K19" s="404" t="str">
        <f>IF('Monday 3'!K19="","",'Monday 3'!K19)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44277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5" t="str">
        <f>IF(E20="","",_xlfn.XLOOKUP(S20,Table1[IDTrain],Table1[Approved],"Needs Trained",0,1))</f>
        <v/>
      </c>
      <c r="J20" s="391"/>
      <c r="K20" s="404" t="str">
        <f>IF('Monday 3'!K20="","",'Monday 3'!K20)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44277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5" t="str">
        <f>IF(E21="","",_xlfn.XLOOKUP(S21,Table1[IDTrain],Table1[Approved],"Needs Trained",0,1))</f>
        <v/>
      </c>
      <c r="J21" s="391"/>
      <c r="K21" s="404" t="str">
        <f>IF('Monday 3'!K21="","",'Monday 3'!K21)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44277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5" t="str">
        <f>IF(E22="","",_xlfn.XLOOKUP(S22,Table1[IDTrain],Table1[Approved],"Needs Trained",0,1))</f>
        <v/>
      </c>
      <c r="J22" s="391"/>
      <c r="K22" s="404" t="str">
        <f>IF('Monday 3'!K22="","",'Monday 3'!K22)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44277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5" t="str">
        <f>IF(E23="","",_xlfn.XLOOKUP(S23,Table1[IDTrain],Table1[Approved],"Needs Trained",0,1))</f>
        <v/>
      </c>
      <c r="J23" s="391"/>
      <c r="K23" s="404" t="str">
        <f>IF('Monday 3'!K23="","",'Monday 3'!K23)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44277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5" t="str">
        <f>IF(E24="","",_xlfn.XLOOKUP(S24,Table1[IDTrain],Table1[Approved],"Needs Trained",0,1))</f>
        <v/>
      </c>
      <c r="J24" s="391"/>
      <c r="K24" s="404" t="str">
        <f>IF('Monday 3'!K24="","",'Monday 3'!K24)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44277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5" t="str">
        <f>IF(E25="","",_xlfn.XLOOKUP(S25,Table1[IDTrain],Table1[Approved],"Needs Trained",0,1))</f>
        <v/>
      </c>
      <c r="J25" s="391"/>
      <c r="K25" s="404" t="str">
        <f>IF('Monday 3'!K25="","",'Monday 3'!K25)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44277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5" t="str">
        <f>IF(E26="","",_xlfn.XLOOKUP(S26,Table1[IDTrain],Table1[Approved],"Needs Trained",0,1))</f>
        <v/>
      </c>
      <c r="J26" s="391"/>
      <c r="K26" s="404" t="str">
        <f>IF('Monday 3'!K26="","",'Monday 3'!K26)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44277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5" t="str">
        <f>IF(E27="","",_xlfn.XLOOKUP(S27,Table1[IDTrain],Table1[Approved],"Needs Trained",0,1))</f>
        <v/>
      </c>
      <c r="J27" s="391"/>
      <c r="K27" s="404" t="str">
        <f>IF('Monday 3'!K27="","",'Monday 3'!K27)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44277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5" t="str">
        <f>IF(E28="","",_xlfn.XLOOKUP(S28,Table1[IDTrain],Table1[Approved],"Needs Trained",0,1))</f>
        <v/>
      </c>
      <c r="J28" s="391"/>
      <c r="K28" s="404" t="str">
        <f>IF('Monday 3'!K28="","",'Monday 3'!K28)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44277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5"/>
      <c r="B29" s="184"/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5" t="str">
        <f>IF(E29="","",_xlfn.XLOOKUP(S29,Table1[IDTrain],Table1[Approved],"Needs Trained",0,1))</f>
        <v/>
      </c>
      <c r="J29" s="393"/>
      <c r="K29" s="404" t="str">
        <f>IF('Monday 3'!K29="","",'Monday 3'!K29)</f>
        <v>Schillke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44277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5" t="str">
        <f>IF(E30="","",_xlfn.XLOOKUP(S30,Table1[IDTrain],Table1[Approved],"Needs Trained",0,1))</f>
        <v/>
      </c>
      <c r="J30" s="391"/>
      <c r="K30" s="404" t="str">
        <f>IF('Monday 3'!K30="","",'Monday 3'!K30)</f>
        <v>Karsten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44277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7" t="str">
        <f>IF(E31="","",_xlfn.XLOOKUP(S31,Table1[IDTrain],Table1[Approved],"Needs Trained",0,1))</f>
        <v/>
      </c>
      <c r="J31" s="394"/>
      <c r="K31" s="405" t="str">
        <f>IF('Monday 3'!K31="","",'Monday 3'!K31)</f>
        <v>McKinney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44277</v>
      </c>
      <c r="V31" s="416" t="str">
        <f t="shared" si="1"/>
        <v/>
      </c>
      <c r="W31" s="416" t="str">
        <f t="shared" si="2"/>
        <v/>
      </c>
    </row>
    <row r="32" spans="1:23" s="170" customFormat="1" ht="38.25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47"/>
      <c r="F33" s="147"/>
      <c r="G33" s="147"/>
      <c r="H33" s="150" t="s">
        <v>98</v>
      </c>
      <c r="I33" s="510"/>
      <c r="J33" s="511"/>
      <c r="K33" s="382"/>
      <c r="L33" s="177"/>
      <c r="M33" s="177"/>
      <c r="N33" s="177"/>
    </row>
    <row r="34" spans="1:14" s="170" customFormat="1" ht="12.75" customHeight="1" x14ac:dyDescent="0.2">
      <c r="A34" s="278"/>
      <c r="B34" s="179"/>
      <c r="C34" s="149"/>
      <c r="D34" s="149"/>
      <c r="E34" s="151"/>
      <c r="F34" s="147"/>
      <c r="G34" s="147"/>
      <c r="H34" s="150" t="s">
        <v>98</v>
      </c>
      <c r="I34" s="510"/>
      <c r="J34" s="511"/>
      <c r="K34" s="382"/>
      <c r="L34" s="185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51"/>
      <c r="F35" s="151"/>
      <c r="G35" s="151"/>
      <c r="H35" s="150" t="s">
        <v>98</v>
      </c>
      <c r="I35" s="510"/>
      <c r="J35" s="511"/>
      <c r="K35" s="382"/>
      <c r="L35" s="177"/>
      <c r="M35" s="177"/>
      <c r="N35" s="177"/>
    </row>
    <row r="36" spans="1:14" s="170" customFormat="1" ht="12.75" customHeight="1" x14ac:dyDescent="0.2">
      <c r="A36" s="278"/>
      <c r="B36" s="179"/>
      <c r="C36" s="149"/>
      <c r="D36" s="149"/>
      <c r="E36" s="151"/>
      <c r="F36" s="151"/>
      <c r="G36" s="151"/>
      <c r="H36" s="150" t="s">
        <v>98</v>
      </c>
      <c r="I36" s="510"/>
      <c r="J36" s="511"/>
      <c r="K36" s="382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51"/>
      <c r="F37" s="151"/>
      <c r="G37" s="151"/>
      <c r="H37" s="150" t="s">
        <v>98</v>
      </c>
      <c r="I37" s="510"/>
      <c r="J37" s="511"/>
      <c r="K37" s="382"/>
      <c r="L37" s="177"/>
      <c r="M37" s="177"/>
      <c r="N37" s="177"/>
    </row>
    <row r="38" spans="1:14" s="170" customFormat="1" ht="12.75" customHeight="1" x14ac:dyDescent="0.2">
      <c r="A38" s="278"/>
      <c r="B38" s="179"/>
      <c r="C38" s="149"/>
      <c r="D38" s="149"/>
      <c r="E38" s="151"/>
      <c r="F38" s="151"/>
      <c r="G38" s="151"/>
      <c r="H38" s="150" t="s">
        <v>98</v>
      </c>
      <c r="I38" s="510"/>
      <c r="J38" s="511"/>
      <c r="K38" s="382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51"/>
      <c r="F39" s="147"/>
      <c r="G39" s="151"/>
      <c r="H39" s="150" t="s">
        <v>98</v>
      </c>
      <c r="I39" s="510"/>
      <c r="J39" s="511"/>
      <c r="K39" s="382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10"/>
      <c r="J40" s="511"/>
      <c r="K40" s="382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10"/>
      <c r="J41" s="511"/>
      <c r="K41" s="382"/>
    </row>
    <row r="42" spans="1:14" s="170" customFormat="1" ht="12.75" customHeight="1" x14ac:dyDescent="0.2">
      <c r="A42" s="278"/>
      <c r="B42" s="179"/>
      <c r="C42" s="148"/>
      <c r="D42" s="149"/>
      <c r="E42" s="151"/>
      <c r="F42" s="147"/>
      <c r="G42" s="147"/>
      <c r="H42" s="150" t="s">
        <v>98</v>
      </c>
      <c r="I42" s="510"/>
      <c r="J42" s="511"/>
      <c r="K42" s="382"/>
    </row>
    <row r="43" spans="1:14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10"/>
      <c r="J43" s="511"/>
      <c r="K43" s="382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10"/>
      <c r="J44" s="511"/>
      <c r="K44" s="382"/>
    </row>
    <row r="45" spans="1:14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10"/>
      <c r="J45" s="511"/>
      <c r="K45" s="382"/>
    </row>
    <row r="46" spans="1:14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10"/>
      <c r="J46" s="511"/>
      <c r="K46" s="382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512"/>
      <c r="J47" s="513"/>
      <c r="K47" s="382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12"/>
      <c r="J48" s="513"/>
      <c r="K48" s="382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12"/>
      <c r="J49" s="513"/>
      <c r="K49" s="382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12"/>
      <c r="J50" s="513"/>
      <c r="K50" s="382"/>
    </row>
    <row r="51" spans="1:1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12"/>
      <c r="J51" s="513"/>
      <c r="K51" s="382"/>
    </row>
    <row r="52" spans="1:1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12"/>
      <c r="J52" s="513"/>
      <c r="K52" s="382"/>
    </row>
    <row r="53" spans="1:1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512"/>
      <c r="J53" s="513"/>
      <c r="K53" s="382"/>
    </row>
    <row r="54" spans="1:1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12"/>
      <c r="J54" s="513"/>
      <c r="K54" s="382"/>
    </row>
    <row r="55" spans="1:1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14"/>
      <c r="J55" s="515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ortState xmlns:xlrd2="http://schemas.microsoft.com/office/spreadsheetml/2017/richdata2" ref="A30:I47">
    <sortCondition ref="A30:A47"/>
  </sortState>
  <mergeCells count="26"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  <mergeCell ref="C3:J3"/>
    <mergeCell ref="I32:J32"/>
    <mergeCell ref="I33:J33"/>
    <mergeCell ref="I42:J42"/>
    <mergeCell ref="I43:J43"/>
    <mergeCell ref="I36:J36"/>
    <mergeCell ref="I37:J37"/>
    <mergeCell ref="I38:J38"/>
    <mergeCell ref="I34:J34"/>
    <mergeCell ref="I35:J35"/>
  </mergeCells>
  <conditionalFormatting sqref="A53">
    <cfRule type="expression" dxfId="367" priority="419">
      <formula>$H53="Complete"</formula>
    </cfRule>
  </conditionalFormatting>
  <conditionalFormatting sqref="D47">
    <cfRule type="expression" dxfId="366" priority="405">
      <formula>$H47="Complete"</formula>
    </cfRule>
  </conditionalFormatting>
  <conditionalFormatting sqref="A48">
    <cfRule type="expression" dxfId="365" priority="404">
      <formula>$H48="Complete"</formula>
    </cfRule>
  </conditionalFormatting>
  <conditionalFormatting sqref="A48">
    <cfRule type="expression" dxfId="364" priority="403">
      <formula>$H48="Complete"</formula>
    </cfRule>
  </conditionalFormatting>
  <conditionalFormatting sqref="D48 D50 D52">
    <cfRule type="expression" dxfId="363" priority="402">
      <formula>$H48="Complete"</formula>
    </cfRule>
  </conditionalFormatting>
  <conditionalFormatting sqref="C48 C50 C52">
    <cfRule type="expression" dxfId="362" priority="401">
      <formula>$H48="Complete"</formula>
    </cfRule>
  </conditionalFormatting>
  <conditionalFormatting sqref="C48 C50 C52">
    <cfRule type="expression" dxfId="361" priority="400">
      <formula>$H48="Complete"</formula>
    </cfRule>
  </conditionalFormatting>
  <conditionalFormatting sqref="A46">
    <cfRule type="expression" dxfId="360" priority="398">
      <formula>$H46="Complete"</formula>
    </cfRule>
  </conditionalFormatting>
  <conditionalFormatting sqref="A46">
    <cfRule type="expression" dxfId="359" priority="397">
      <formula>$H46="Complete"</formula>
    </cfRule>
  </conditionalFormatting>
  <conditionalFormatting sqref="D46">
    <cfRule type="expression" dxfId="358" priority="396">
      <formula>$H46="Complete"</formula>
    </cfRule>
  </conditionalFormatting>
  <conditionalFormatting sqref="C46">
    <cfRule type="expression" dxfId="357" priority="395">
      <formula>$H46="Complete"</formula>
    </cfRule>
  </conditionalFormatting>
  <conditionalFormatting sqref="A49">
    <cfRule type="expression" dxfId="356" priority="362">
      <formula>$H49="Complete"</formula>
    </cfRule>
  </conditionalFormatting>
  <conditionalFormatting sqref="C49">
    <cfRule type="expression" dxfId="355" priority="360">
      <formula>$H49="Complete"</formula>
    </cfRule>
  </conditionalFormatting>
  <conditionalFormatting sqref="A45">
    <cfRule type="expression" dxfId="354" priority="356">
      <formula>$H45="Complete"</formula>
    </cfRule>
  </conditionalFormatting>
  <conditionalFormatting sqref="C49">
    <cfRule type="expression" dxfId="353" priority="359">
      <formula>$H49="Complete"</formula>
    </cfRule>
  </conditionalFormatting>
  <conditionalFormatting sqref="D49">
    <cfRule type="expression" dxfId="352" priority="358">
      <formula>$H49="Complete"</formula>
    </cfRule>
  </conditionalFormatting>
  <conditionalFormatting sqref="A45">
    <cfRule type="expression" dxfId="351" priority="355">
      <formula>$H45="Complete"</formula>
    </cfRule>
  </conditionalFormatting>
  <conditionalFormatting sqref="A42">
    <cfRule type="expression" dxfId="350" priority="354">
      <formula>$H42="Complete"</formula>
    </cfRule>
  </conditionalFormatting>
  <conditionalFormatting sqref="A42">
    <cfRule type="expression" dxfId="349" priority="353">
      <formula>$H42="Complete"</formula>
    </cfRule>
  </conditionalFormatting>
  <conditionalFormatting sqref="C42">
    <cfRule type="expression" dxfId="348" priority="352">
      <formula>$H42="Complete"</formula>
    </cfRule>
  </conditionalFormatting>
  <conditionalFormatting sqref="D42">
    <cfRule type="expression" dxfId="347" priority="351">
      <formula>$H42="Complete"</formula>
    </cfRule>
  </conditionalFormatting>
  <conditionalFormatting sqref="D42">
    <cfRule type="expression" dxfId="346" priority="350">
      <formula>$H42="Complete"</formula>
    </cfRule>
  </conditionalFormatting>
  <conditionalFormatting sqref="D42">
    <cfRule type="expression" dxfId="345" priority="349">
      <formula>$H42="Complete"</formula>
    </cfRule>
  </conditionalFormatting>
  <conditionalFormatting sqref="A43">
    <cfRule type="expression" dxfId="344" priority="348">
      <formula>$H43="Complete"</formula>
    </cfRule>
  </conditionalFormatting>
  <conditionalFormatting sqref="D43 D45">
    <cfRule type="expression" dxfId="343" priority="346">
      <formula>$H43="Complete"</formula>
    </cfRule>
  </conditionalFormatting>
  <conditionalFormatting sqref="C43 C45">
    <cfRule type="expression" dxfId="342" priority="345">
      <formula>$H43="Complete"</formula>
    </cfRule>
  </conditionalFormatting>
  <conditionalFormatting sqref="C43 C45">
    <cfRule type="expression" dxfId="341" priority="344">
      <formula>$H43="Complete"</formula>
    </cfRule>
  </conditionalFormatting>
  <conditionalFormatting sqref="A44">
    <cfRule type="expression" dxfId="340" priority="340">
      <formula>$H44="Complete"</formula>
    </cfRule>
  </conditionalFormatting>
  <conditionalFormatting sqref="A44">
    <cfRule type="expression" dxfId="339" priority="339">
      <formula>$H44="Complete"</formula>
    </cfRule>
  </conditionalFormatting>
  <conditionalFormatting sqref="C44">
    <cfRule type="expression" dxfId="338" priority="337">
      <formula>$H44="Complete"</formula>
    </cfRule>
  </conditionalFormatting>
  <conditionalFormatting sqref="C44">
    <cfRule type="expression" dxfId="337" priority="336">
      <formula>$H44="Complete"</formula>
    </cfRule>
  </conditionalFormatting>
  <conditionalFormatting sqref="D44">
    <cfRule type="expression" dxfId="336" priority="335">
      <formula>$H44="Complete"</formula>
    </cfRule>
  </conditionalFormatting>
  <conditionalFormatting sqref="D60:D64 D69:D70 D67">
    <cfRule type="expression" dxfId="335" priority="454">
      <formula>$H60=0</formula>
    </cfRule>
  </conditionalFormatting>
  <conditionalFormatting sqref="D68">
    <cfRule type="expression" dxfId="334" priority="453">
      <formula>$H68=0</formula>
    </cfRule>
  </conditionalFormatting>
  <conditionalFormatting sqref="D72">
    <cfRule type="expression" dxfId="333" priority="452">
      <formula>$H72=0</formula>
    </cfRule>
  </conditionalFormatting>
  <conditionalFormatting sqref="D74">
    <cfRule type="expression" dxfId="332" priority="451">
      <formula>$H74=0</formula>
    </cfRule>
  </conditionalFormatting>
  <conditionalFormatting sqref="D81">
    <cfRule type="expression" dxfId="331" priority="450">
      <formula>$H81=0</formula>
    </cfRule>
  </conditionalFormatting>
  <conditionalFormatting sqref="D75">
    <cfRule type="expression" dxfId="330" priority="449">
      <formula>$H75=0</formula>
    </cfRule>
  </conditionalFormatting>
  <conditionalFormatting sqref="D71">
    <cfRule type="expression" dxfId="329" priority="448">
      <formula>$H71=0</formula>
    </cfRule>
  </conditionalFormatting>
  <conditionalFormatting sqref="D83">
    <cfRule type="expression" dxfId="328" priority="447">
      <formula>$H83=0</formula>
    </cfRule>
  </conditionalFormatting>
  <conditionalFormatting sqref="D84">
    <cfRule type="expression" dxfId="327" priority="446">
      <formula>$H84=0</formula>
    </cfRule>
  </conditionalFormatting>
  <conditionalFormatting sqref="D85">
    <cfRule type="expression" dxfId="326" priority="445">
      <formula>$H85=0</formula>
    </cfRule>
  </conditionalFormatting>
  <conditionalFormatting sqref="D86">
    <cfRule type="expression" dxfId="325" priority="444">
      <formula>$H86=0</formula>
    </cfRule>
  </conditionalFormatting>
  <conditionalFormatting sqref="D87">
    <cfRule type="expression" dxfId="324" priority="443">
      <formula>$H87=0</formula>
    </cfRule>
  </conditionalFormatting>
  <conditionalFormatting sqref="D88">
    <cfRule type="expression" dxfId="323" priority="442">
      <formula>$H88=0</formula>
    </cfRule>
  </conditionalFormatting>
  <conditionalFormatting sqref="D82">
    <cfRule type="expression" dxfId="322" priority="441">
      <formula>$H82=0</formula>
    </cfRule>
  </conditionalFormatting>
  <conditionalFormatting sqref="D66">
    <cfRule type="expression" dxfId="321" priority="440">
      <formula>$H66=0</formula>
    </cfRule>
  </conditionalFormatting>
  <conditionalFormatting sqref="D65">
    <cfRule type="expression" dxfId="320" priority="439">
      <formula>$H65=0</formula>
    </cfRule>
  </conditionalFormatting>
  <conditionalFormatting sqref="D69">
    <cfRule type="expression" dxfId="319" priority="438">
      <formula>$H69=0</formula>
    </cfRule>
  </conditionalFormatting>
  <conditionalFormatting sqref="D70">
    <cfRule type="expression" dxfId="318" priority="437">
      <formula>$H70=0</formula>
    </cfRule>
  </conditionalFormatting>
  <conditionalFormatting sqref="D71">
    <cfRule type="expression" dxfId="317" priority="436">
      <formula>$H71=0</formula>
    </cfRule>
  </conditionalFormatting>
  <conditionalFormatting sqref="D74">
    <cfRule type="expression" dxfId="316" priority="435">
      <formula>$H74=0</formula>
    </cfRule>
  </conditionalFormatting>
  <conditionalFormatting sqref="D72">
    <cfRule type="expression" dxfId="315" priority="434">
      <formula>$H72=0</formula>
    </cfRule>
  </conditionalFormatting>
  <conditionalFormatting sqref="D68">
    <cfRule type="expression" dxfId="314" priority="433">
      <formula>$H68=0</formula>
    </cfRule>
  </conditionalFormatting>
  <conditionalFormatting sqref="D76">
    <cfRule type="expression" dxfId="313" priority="432">
      <formula>$H76=0</formula>
    </cfRule>
  </conditionalFormatting>
  <conditionalFormatting sqref="D77">
    <cfRule type="expression" dxfId="312" priority="431">
      <formula>$H77=0</formula>
    </cfRule>
  </conditionalFormatting>
  <conditionalFormatting sqref="D78">
    <cfRule type="expression" dxfId="311" priority="430">
      <formula>$H78=0</formula>
    </cfRule>
  </conditionalFormatting>
  <conditionalFormatting sqref="D79">
    <cfRule type="expression" dxfId="310" priority="429">
      <formula>$H79=0</formula>
    </cfRule>
  </conditionalFormatting>
  <conditionalFormatting sqref="D80">
    <cfRule type="expression" dxfId="309" priority="428">
      <formula>$H80=0</formula>
    </cfRule>
  </conditionalFormatting>
  <conditionalFormatting sqref="A51:A52 A54:A55 A40 C40:D40">
    <cfRule type="expression" dxfId="308" priority="427">
      <formula>$H40="Complete"</formula>
    </cfRule>
  </conditionalFormatting>
  <conditionalFormatting sqref="A51:A52 A54:A55">
    <cfRule type="expression" dxfId="307" priority="426">
      <formula>$H51="Complete"</formula>
    </cfRule>
  </conditionalFormatting>
  <conditionalFormatting sqref="C54:C55">
    <cfRule type="expression" dxfId="306" priority="425">
      <formula>$H54="Complete"</formula>
    </cfRule>
  </conditionalFormatting>
  <conditionalFormatting sqref="D54:D55">
    <cfRule type="expression" dxfId="305" priority="424">
      <formula>$H54="Complete"</formula>
    </cfRule>
  </conditionalFormatting>
  <conditionalFormatting sqref="A50">
    <cfRule type="expression" dxfId="304" priority="422">
      <formula>$H50="Complete"</formula>
    </cfRule>
  </conditionalFormatting>
  <conditionalFormatting sqref="A50">
    <cfRule type="expression" dxfId="303" priority="421">
      <formula>$H50="Complete"</formula>
    </cfRule>
  </conditionalFormatting>
  <conditionalFormatting sqref="A53">
    <cfRule type="expression" dxfId="302" priority="420">
      <formula>$H53="Complete"</formula>
    </cfRule>
  </conditionalFormatting>
  <conditionalFormatting sqref="D53">
    <cfRule type="expression" dxfId="301" priority="418">
      <formula>$H53="Complete"</formula>
    </cfRule>
  </conditionalFormatting>
  <conditionalFormatting sqref="C53">
    <cfRule type="expression" dxfId="300" priority="416">
      <formula>$H53="Complete"</formula>
    </cfRule>
  </conditionalFormatting>
  <conditionalFormatting sqref="C53">
    <cfRule type="expression" dxfId="299" priority="415">
      <formula>$H53="Complete"</formula>
    </cfRule>
  </conditionalFormatting>
  <conditionalFormatting sqref="C51">
    <cfRule type="expression" dxfId="298" priority="413">
      <formula>$H51="Complete"</formula>
    </cfRule>
  </conditionalFormatting>
  <conditionalFormatting sqref="C51">
    <cfRule type="expression" dxfId="297" priority="412">
      <formula>$H51="Complete"</formula>
    </cfRule>
  </conditionalFormatting>
  <conditionalFormatting sqref="D51">
    <cfRule type="expression" dxfId="296" priority="411">
      <formula>$H51="Complete"</formula>
    </cfRule>
  </conditionalFormatting>
  <conditionalFormatting sqref="C47">
    <cfRule type="expression" dxfId="295" priority="408">
      <formula>$H47="Complete"</formula>
    </cfRule>
  </conditionalFormatting>
  <conditionalFormatting sqref="A47">
    <cfRule type="expression" dxfId="294" priority="410">
      <formula>$H47="Complete"</formula>
    </cfRule>
  </conditionalFormatting>
  <conditionalFormatting sqref="A47">
    <cfRule type="expression" dxfId="293" priority="409">
      <formula>$H47="Complete"</formula>
    </cfRule>
  </conditionalFormatting>
  <conditionalFormatting sqref="D47">
    <cfRule type="expression" dxfId="292" priority="407">
      <formula>$H47="Complete"</formula>
    </cfRule>
  </conditionalFormatting>
  <conditionalFormatting sqref="D47">
    <cfRule type="expression" dxfId="291" priority="406">
      <formula>$H47="Complete"</formula>
    </cfRule>
  </conditionalFormatting>
  <conditionalFormatting sqref="A41">
    <cfRule type="expression" dxfId="290" priority="384">
      <formula>$H41="Complete"</formula>
    </cfRule>
  </conditionalFormatting>
  <conditionalFormatting sqref="A41">
    <cfRule type="expression" dxfId="289" priority="383">
      <formula>$H41="Complete"</formula>
    </cfRule>
  </conditionalFormatting>
  <conditionalFormatting sqref="C41">
    <cfRule type="expression" dxfId="288" priority="382">
      <formula>$H41="Complete"</formula>
    </cfRule>
  </conditionalFormatting>
  <conditionalFormatting sqref="D41">
    <cfRule type="expression" dxfId="287" priority="380">
      <formula>$H41="Complete"</formula>
    </cfRule>
  </conditionalFormatting>
  <conditionalFormatting sqref="A49">
    <cfRule type="expression" dxfId="286" priority="363">
      <formula>$H49="Complete"</formula>
    </cfRule>
  </conditionalFormatting>
  <conditionalFormatting sqref="A43">
    <cfRule type="expression" dxfId="285" priority="347">
      <formula>$H43="Complete"</formula>
    </cfRule>
  </conditionalFormatting>
  <conditionalFormatting sqref="I46:I49 I40:I41">
    <cfRule type="expression" dxfId="284" priority="334">
      <formula>$H40="Complete"</formula>
    </cfRule>
  </conditionalFormatting>
  <conditionalFormatting sqref="I50:I55">
    <cfRule type="expression" dxfId="283" priority="332">
      <formula>$H50="Complete"</formula>
    </cfRule>
  </conditionalFormatting>
  <conditionalFormatting sqref="I42:I44">
    <cfRule type="expression" dxfId="282" priority="331">
      <formula>$H42="Complete"</formula>
    </cfRule>
  </conditionalFormatting>
  <conditionalFormatting sqref="I45">
    <cfRule type="expression" dxfId="281" priority="330">
      <formula>$H45="Complete"</formula>
    </cfRule>
  </conditionalFormatting>
  <conditionalFormatting sqref="B40:B55">
    <cfRule type="expression" dxfId="280" priority="328">
      <formula>$H40="Complete"</formula>
    </cfRule>
  </conditionalFormatting>
  <conditionalFormatting sqref="A39 C39:D39">
    <cfRule type="expression" dxfId="279" priority="180">
      <formula>$H39="Complete"</formula>
    </cfRule>
  </conditionalFormatting>
  <conditionalFormatting sqref="I39">
    <cfRule type="expression" dxfId="278" priority="179">
      <formula>$H39="Complete"</formula>
    </cfRule>
  </conditionalFormatting>
  <conditionalFormatting sqref="B39">
    <cfRule type="expression" dxfId="277" priority="178">
      <formula>$H39="Complete"</formula>
    </cfRule>
  </conditionalFormatting>
  <conditionalFormatting sqref="A38">
    <cfRule type="expression" dxfId="276" priority="111">
      <formula>$H38="Complete"</formula>
    </cfRule>
  </conditionalFormatting>
  <conditionalFormatting sqref="A38">
    <cfRule type="expression" dxfId="275" priority="110">
      <formula>$H38="Complete"</formula>
    </cfRule>
  </conditionalFormatting>
  <conditionalFormatting sqref="D38">
    <cfRule type="expression" dxfId="274" priority="108">
      <formula>$H38="Complete"</formula>
    </cfRule>
  </conditionalFormatting>
  <conditionalFormatting sqref="I38">
    <cfRule type="expression" dxfId="273" priority="107">
      <formula>$H38="Complete"</formula>
    </cfRule>
  </conditionalFormatting>
  <conditionalFormatting sqref="B38">
    <cfRule type="expression" dxfId="272" priority="106">
      <formula>$H38="Complete"</formula>
    </cfRule>
  </conditionalFormatting>
  <conditionalFormatting sqref="A37">
    <cfRule type="expression" dxfId="271" priority="75">
      <formula>$H37="Complete"</formula>
    </cfRule>
  </conditionalFormatting>
  <conditionalFormatting sqref="D37">
    <cfRule type="expression" dxfId="270" priority="74">
      <formula>$H37="Complete"</formula>
    </cfRule>
  </conditionalFormatting>
  <conditionalFormatting sqref="I37">
    <cfRule type="expression" dxfId="269" priority="73">
      <formula>$H37="Complete"</formula>
    </cfRule>
  </conditionalFormatting>
  <conditionalFormatting sqref="B37">
    <cfRule type="expression" dxfId="268" priority="59">
      <formula>$H37="Complete"</formula>
    </cfRule>
  </conditionalFormatting>
  <conditionalFormatting sqref="C37">
    <cfRule type="expression" dxfId="267" priority="58">
      <formula>$H37="Complete"</formula>
    </cfRule>
  </conditionalFormatting>
  <conditionalFormatting sqref="C37">
    <cfRule type="expression" dxfId="266" priority="57">
      <formula>$H37="Complete"</formula>
    </cfRule>
  </conditionalFormatting>
  <conditionalFormatting sqref="C38">
    <cfRule type="expression" dxfId="265" priority="56">
      <formula>$H38="Complete"</formula>
    </cfRule>
  </conditionalFormatting>
  <conditionalFormatting sqref="C38">
    <cfRule type="expression" dxfId="264" priority="55">
      <formula>$H38="Complete"</formula>
    </cfRule>
  </conditionalFormatting>
  <conditionalFormatting sqref="A35">
    <cfRule type="expression" dxfId="263" priority="31">
      <formula>$H35="Complete"</formula>
    </cfRule>
  </conditionalFormatting>
  <conditionalFormatting sqref="D35">
    <cfRule type="expression" dxfId="262" priority="30">
      <formula>$H35="Complete"</formula>
    </cfRule>
  </conditionalFormatting>
  <conditionalFormatting sqref="B35">
    <cfRule type="expression" dxfId="261" priority="29">
      <formula>$H35="Complete"</formula>
    </cfRule>
  </conditionalFormatting>
  <conditionalFormatting sqref="I35">
    <cfRule type="expression" dxfId="260" priority="28">
      <formula>$H35="Complete"</formula>
    </cfRule>
  </conditionalFormatting>
  <conditionalFormatting sqref="C35">
    <cfRule type="expression" dxfId="259" priority="27">
      <formula>$H35="Complete"</formula>
    </cfRule>
  </conditionalFormatting>
  <conditionalFormatting sqref="B33">
    <cfRule type="expression" dxfId="258" priority="16">
      <formula>$H33="Complete"</formula>
    </cfRule>
  </conditionalFormatting>
  <conditionalFormatting sqref="A33 D33">
    <cfRule type="expression" dxfId="257" priority="19">
      <formula>$H33="Complete"</formula>
    </cfRule>
  </conditionalFormatting>
  <conditionalFormatting sqref="C33">
    <cfRule type="expression" dxfId="256" priority="18">
      <formula>$H33="Complete"</formula>
    </cfRule>
  </conditionalFormatting>
  <conditionalFormatting sqref="C33">
    <cfRule type="expression" dxfId="255" priority="17">
      <formula>$H33="Complete"</formula>
    </cfRule>
  </conditionalFormatting>
  <conditionalFormatting sqref="I33">
    <cfRule type="expression" dxfId="254" priority="15">
      <formula>$H33="Complete"</formula>
    </cfRule>
  </conditionalFormatting>
  <conditionalFormatting sqref="H33:H55">
    <cfRule type="expression" dxfId="253" priority="14">
      <formula>$H33="Complete"</formula>
    </cfRule>
  </conditionalFormatting>
  <conditionalFormatting sqref="A34">
    <cfRule type="expression" dxfId="252" priority="13">
      <formula>$H34="Complete"</formula>
    </cfRule>
  </conditionalFormatting>
  <conditionalFormatting sqref="B34:D34 I34">
    <cfRule type="expression" dxfId="251" priority="12">
      <formula>$H34="Complete"</formula>
    </cfRule>
  </conditionalFormatting>
  <conditionalFormatting sqref="A36">
    <cfRule type="expression" dxfId="250" priority="10">
      <formula>$H36="Complete"</formula>
    </cfRule>
  </conditionalFormatting>
  <conditionalFormatting sqref="D36">
    <cfRule type="expression" dxfId="249" priority="9">
      <formula>$H36="Complete"</formula>
    </cfRule>
  </conditionalFormatting>
  <conditionalFormatting sqref="B36">
    <cfRule type="expression" dxfId="248" priority="8">
      <formula>$H36="Complete"</formula>
    </cfRule>
  </conditionalFormatting>
  <conditionalFormatting sqref="I36">
    <cfRule type="expression" dxfId="247" priority="7">
      <formula>$H36="Complete"</formula>
    </cfRule>
  </conditionalFormatting>
  <conditionalFormatting sqref="C36">
    <cfRule type="expression" dxfId="246" priority="6">
      <formula>$H36="Complete"</formula>
    </cfRule>
  </conditionalFormatting>
  <conditionalFormatting sqref="C36">
    <cfRule type="expression" dxfId="245" priority="5">
      <formula>$H36="Complete"</formula>
    </cfRule>
  </conditionalFormatting>
  <conditionalFormatting sqref="I6:I31">
    <cfRule type="cellIs" dxfId="244" priority="4" operator="equal">
      <formula>"Needs Trained"</formula>
    </cfRule>
  </conditionalFormatting>
  <conditionalFormatting sqref="I6:I31">
    <cfRule type="cellIs" dxfId="243" priority="3" operator="equal">
      <formula>"Signed Off"</formula>
    </cfRule>
  </conditionalFormatting>
  <conditionalFormatting sqref="I5">
    <cfRule type="cellIs" dxfId="242" priority="2" operator="equal">
      <formula>"Needs Trained"</formula>
    </cfRule>
  </conditionalFormatting>
  <conditionalFormatting sqref="I5">
    <cfRule type="cellIs" dxfId="241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DB5C66EB-698F-4F42-8699-2EEADD1F2F37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1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400050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6</xdr:row>
                    <xdr:rowOff>19050</xdr:rowOff>
                  </from>
                  <to>
                    <xdr:col>12</xdr:col>
                    <xdr:colOff>552450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A29669C-1220-40CB-ABC4-735BA877EB57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0239BBC-4D27-4332-816C-3A7456F4BA56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658FC2E9-1ABC-48A1-AFA1-EE78535AD7E4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1900-000004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>
    <pageSetUpPr fitToPage="1"/>
  </sheetPr>
  <dimension ref="A1:W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6" max="16" width="9.28515625" customWidth="1"/>
    <col min="17" max="17" width="9.285156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3'!$B$2+7</f>
        <v>44277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_xlfn.XLOOKUP(H2,Table2[Coordinator],Table2[Email],,0)</f>
        <v>andy.brinkhoff@navistar.com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6"/>
      <c r="J3" s="507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86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1" t="str">
        <f>IF(E5="","",_xlfn.XLOOKUP(S5,Table1[IDTrain],Table1[Approved],"Needs Trained",0,1))</f>
        <v/>
      </c>
      <c r="J5" s="391"/>
      <c r="K5" s="399" t="s">
        <v>427</v>
      </c>
      <c r="L5" s="177"/>
      <c r="M5" s="177"/>
      <c r="N5" s="177"/>
      <c r="R5" s="424"/>
      <c r="S5" s="418" t="str">
        <f>IF(E5="","",_xlfn.CONCAT(B5,E5))</f>
        <v/>
      </c>
      <c r="T5" s="418" t="str">
        <f>IF(S5="","",I2)</f>
        <v/>
      </c>
      <c r="U5" s="419">
        <f>B2</f>
        <v>44277</v>
      </c>
      <c r="V5" s="418" t="str">
        <f>IF(E5="","",B5)</f>
        <v/>
      </c>
      <c r="W5" s="425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89" t="str">
        <f>IF(E6="","",_xlfn.XLOOKUP(S6,Table1[IDTrain],Table1[Approved],"Needs Trained",0,1))</f>
        <v/>
      </c>
      <c r="J6" s="391"/>
      <c r="K6" s="399" t="s">
        <v>537</v>
      </c>
      <c r="L6" s="177"/>
      <c r="M6" s="177"/>
      <c r="N6" s="177"/>
      <c r="R6" s="424"/>
      <c r="S6" s="418" t="str">
        <f t="shared" ref="S6:S31" si="0">IF(E6="","",_xlfn.CONCAT(B6,E6))</f>
        <v/>
      </c>
      <c r="T6" s="418" t="str">
        <f>IF(S6="","",I2)</f>
        <v/>
      </c>
      <c r="U6" s="419">
        <f>U5</f>
        <v>44277</v>
      </c>
      <c r="V6" s="418" t="str">
        <f t="shared" ref="V6:V31" si="1">IF(E6="","",B6)</f>
        <v/>
      </c>
      <c r="W6" s="425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89" t="str">
        <f>IF(E7="","",_xlfn.XLOOKUP(S7,Table1[IDTrain],Table1[Approved],"Needs Trained",0,1))</f>
        <v/>
      </c>
      <c r="J7" s="391"/>
      <c r="K7" s="399" t="s">
        <v>538</v>
      </c>
      <c r="L7" s="177"/>
      <c r="M7" s="177"/>
      <c r="N7" s="177"/>
      <c r="R7" s="424"/>
      <c r="S7" s="418" t="str">
        <f t="shared" si="0"/>
        <v/>
      </c>
      <c r="T7" s="418" t="str">
        <f>IF(S7="","",I2)</f>
        <v/>
      </c>
      <c r="U7" s="419">
        <f t="shared" ref="U7:U31" si="3">U6</f>
        <v>44277</v>
      </c>
      <c r="V7" s="418" t="str">
        <f t="shared" si="1"/>
        <v/>
      </c>
      <c r="W7" s="425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89" t="str">
        <f>IF(E8="","",_xlfn.XLOOKUP(S8,Table1[IDTrain],Table1[Approved],"Needs Trained",0,1))</f>
        <v/>
      </c>
      <c r="J8" s="391"/>
      <c r="K8" s="399" t="s">
        <v>539</v>
      </c>
      <c r="L8" s="177"/>
      <c r="M8" s="177"/>
      <c r="N8" s="177"/>
      <c r="R8" s="424"/>
      <c r="S8" s="418" t="str">
        <f t="shared" si="0"/>
        <v/>
      </c>
      <c r="T8" s="418" t="str">
        <f>IF(S8="","",I2)</f>
        <v/>
      </c>
      <c r="U8" s="419">
        <f t="shared" si="3"/>
        <v>44277</v>
      </c>
      <c r="V8" s="418" t="str">
        <f t="shared" si="1"/>
        <v/>
      </c>
      <c r="W8" s="425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89" t="str">
        <f>IF(E9="","",_xlfn.XLOOKUP(S9,Table1[IDTrain],Table1[Approved],"Needs Trained",0,1))</f>
        <v/>
      </c>
      <c r="J9" s="391"/>
      <c r="K9" s="399" t="s">
        <v>872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44277</v>
      </c>
      <c r="V9" s="418" t="str">
        <f t="shared" si="1"/>
        <v/>
      </c>
      <c r="W9" s="425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89" t="str">
        <f>IF(E10="","",_xlfn.XLOOKUP(S10,Table1[IDTrain],Table1[Approved],"Needs Trained",0,1))</f>
        <v/>
      </c>
      <c r="J10" s="391"/>
      <c r="K10" s="399" t="s">
        <v>1019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44277</v>
      </c>
      <c r="V10" s="418" t="str">
        <f t="shared" si="1"/>
        <v/>
      </c>
      <c r="W10" s="425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89" t="str">
        <f>IF(E11="","",_xlfn.XLOOKUP(S11,Table1[IDTrain],Table1[Approved],"Needs Trained",0,1))</f>
        <v/>
      </c>
      <c r="J11" s="391"/>
      <c r="K11" s="399" t="s">
        <v>1032</v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44277</v>
      </c>
      <c r="V11" s="418" t="str">
        <f t="shared" si="1"/>
        <v/>
      </c>
      <c r="W11" s="425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89" t="str">
        <f>IF(E12="","",_xlfn.XLOOKUP(S12,Table1[IDTrain],Table1[Approved],"Needs Trained",0,1))</f>
        <v/>
      </c>
      <c r="J12" s="391"/>
      <c r="K12" s="399" t="str">
        <f>IF('Monday 1'!K12="","",'Monday 1'!K12)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44277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89"/>
      <c r="J13" s="391"/>
      <c r="K13" s="399" t="str">
        <f>IF('Monday 1'!K13="","",'Monday 1'!K13)</f>
        <v/>
      </c>
      <c r="L13" s="181"/>
      <c r="M13" s="181"/>
      <c r="N13" s="181"/>
      <c r="R13" s="424"/>
      <c r="S13" s="418"/>
      <c r="T13" s="418"/>
      <c r="U13" s="419">
        <f t="shared" si="3"/>
        <v>44277</v>
      </c>
      <c r="V13" s="418"/>
      <c r="W13" s="425"/>
    </row>
    <row r="14" spans="1:23" s="170" customFormat="1" ht="12.75" customHeight="1" x14ac:dyDescent="0.2">
      <c r="A14" s="274"/>
      <c r="B14" s="183"/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/>
      </c>
      <c r="E14" s="147"/>
      <c r="F14" s="147"/>
      <c r="G14" s="147"/>
      <c r="H14" s="180"/>
      <c r="I14" s="389" t="str">
        <f>IF(E14="","",_xlfn.XLOOKUP(S14,Table1[IDTrain],Table1[Approved],"Needs Trained",0,1))</f>
        <v/>
      </c>
      <c r="J14" s="391"/>
      <c r="K14" s="399" t="str">
        <f>IF('Monday 1'!K14="","",'Monday 1'!K14)</f>
        <v/>
      </c>
      <c r="L14" s="177"/>
      <c r="M14" s="177"/>
      <c r="N14" s="177"/>
      <c r="R14" s="424"/>
      <c r="S14" s="418" t="str">
        <f t="shared" si="0"/>
        <v/>
      </c>
      <c r="T14" s="418" t="str">
        <f>IF(S14="","",I2)</f>
        <v/>
      </c>
      <c r="U14" s="419">
        <f t="shared" si="3"/>
        <v>44277</v>
      </c>
      <c r="V14" s="418" t="str">
        <f t="shared" si="1"/>
        <v/>
      </c>
      <c r="W14" s="425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389" t="str">
        <f>IF(E15="","",_xlfn.XLOOKUP(S15,Table1[IDTrain],Table1[Approved],"Needs Trained",0,1))</f>
        <v/>
      </c>
      <c r="J15" s="391"/>
      <c r="K15" s="399" t="str">
        <f>IF('Monday 1'!K15="","",'Monday 1'!K15)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44277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9" t="str">
        <f>IF(E16="","",_xlfn.XLOOKUP(S16,Table1[IDTrain],Table1[Approved],"Needs Trained",0,1))</f>
        <v/>
      </c>
      <c r="J16" s="391"/>
      <c r="K16" s="399" t="str">
        <f>IF('Monday 1'!K16="","",'Monday 1'!K16)</f>
        <v/>
      </c>
      <c r="L16" s="177"/>
      <c r="M16" s="177"/>
      <c r="N16" s="177" t="s">
        <v>71</v>
      </c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44277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9" t="str">
        <f>IF(E17="","",_xlfn.XLOOKUP(S17,Table1[IDTrain],Table1[Approved],"Needs Trained",0,1))</f>
        <v/>
      </c>
      <c r="J17" s="391"/>
      <c r="K17" s="399" t="str">
        <f>IF('Monday 1'!K17="","",'Monday 1'!K17)</f>
        <v/>
      </c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44277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9" t="str">
        <f>IF(E18="","",_xlfn.XLOOKUP(S18,Table1[IDTrain],Table1[Approved],"Needs Trained",0,1))</f>
        <v/>
      </c>
      <c r="J18" s="391"/>
      <c r="K18" s="399" t="str">
        <f>IF('Monday 1'!K18="","",'Monday 1'!K18)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44277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9" t="str">
        <f>IF(E19="","",_xlfn.XLOOKUP(S19,Table1[IDTrain],Table1[Approved],"Needs Trained",0,1))</f>
        <v/>
      </c>
      <c r="J19" s="391"/>
      <c r="K19" s="399" t="str">
        <f>IF('Monday 1'!K19="","",'Monday 1'!K19)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44277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9" t="str">
        <f>IF(E20="","",_xlfn.XLOOKUP(S20,Table1[IDTrain],Table1[Approved],"Needs Trained",0,1))</f>
        <v/>
      </c>
      <c r="J20" s="391"/>
      <c r="K20" s="399" t="str">
        <f>IF('Monday 1'!K20="","",'Monday 1'!K20)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44277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9" t="str">
        <f>IF(E21="","",_xlfn.XLOOKUP(S21,Table1[IDTrain],Table1[Approved],"Needs Trained",0,1))</f>
        <v/>
      </c>
      <c r="J21" s="391"/>
      <c r="K21" s="399" t="str">
        <f>IF('Monday 1'!K21="","",'Monday 1'!K21)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44277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9" t="str">
        <f>IF(E22="","",_xlfn.XLOOKUP(S22,Table1[IDTrain],Table1[Approved],"Needs Trained",0,1))</f>
        <v/>
      </c>
      <c r="J22" s="391"/>
      <c r="K22" s="399" t="str">
        <f>IF('Monday 1'!K22="","",'Monday 1'!K22)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44277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9" t="str">
        <f>IF(E23="","",_xlfn.XLOOKUP(S23,Table1[IDTrain],Table1[Approved],"Needs Trained",0,1))</f>
        <v/>
      </c>
      <c r="J23" s="391"/>
      <c r="K23" s="399" t="str">
        <f>IF('Monday 1'!K23="","",'Monday 1'!K23)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44277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9" t="str">
        <f>IF(E24="","",_xlfn.XLOOKUP(S24,Table1[IDTrain],Table1[Approved],"Needs Trained",0,1))</f>
        <v/>
      </c>
      <c r="J24" s="391"/>
      <c r="K24" s="399" t="str">
        <f>IF('Monday 1'!K24="","",'Monday 1'!K24)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44277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9" t="str">
        <f>IF(E25="","",_xlfn.XLOOKUP(S25,Table1[IDTrain],Table1[Approved],"Needs Trained",0,1))</f>
        <v/>
      </c>
      <c r="J25" s="391"/>
      <c r="K25" s="399" t="str">
        <f>IF('Monday 1'!K25="","",'Monday 1'!K25)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44277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9" t="str">
        <f>IF(E26="","",_xlfn.XLOOKUP(S26,Table1[IDTrain],Table1[Approved],"Needs Trained",0,1))</f>
        <v/>
      </c>
      <c r="J26" s="391"/>
      <c r="K26" s="399" t="str">
        <f>IF('Monday 1'!K26="","",'Monday 1'!K26)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44277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9" t="str">
        <f>IF(E27="","",_xlfn.XLOOKUP(S27,Table1[IDTrain],Table1[Approved],"Needs Trained",0,1))</f>
        <v/>
      </c>
      <c r="J27" s="391"/>
      <c r="K27" s="399" t="str">
        <f>IF('Monday 1'!K27="","",'Monday 1'!K27)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44277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9" t="str">
        <f>IF(E28="","",_xlfn.XLOOKUP(S28,Table1[IDTrain],Table1[Approved],"Needs Trained",0,1))</f>
        <v/>
      </c>
      <c r="J28" s="391"/>
      <c r="K28" s="399" t="str">
        <f>IF('Monday 1'!K28="","",'Monday 1'!K28)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44277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9" t="str">
        <f>IF(E29="","",_xlfn.XLOOKUP(S29,Table1[IDTrain],Table1[Approved],"Needs Trained",0,1))</f>
        <v/>
      </c>
      <c r="J29" s="391"/>
      <c r="K29" s="399" t="str">
        <f>IF('Monday 1'!K29="","",'Monday 1'!K29)</f>
        <v/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44277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9" t="str">
        <f>IF(E30="","",_xlfn.XLOOKUP(S30,Table1[IDTrain],Table1[Approved],"Needs Trained",0,1))</f>
        <v/>
      </c>
      <c r="J30" s="391"/>
      <c r="K30" s="399" t="str">
        <f>IF('Monday 1'!K30="","",'Monday 1'!K30)</f>
        <v/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44277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8" t="str">
        <f>IF(E31="","",_xlfn.XLOOKUP(S31,Table1[IDTrain],Table1[Approved],"Needs Trained",0,1))</f>
        <v/>
      </c>
      <c r="J31" s="391"/>
      <c r="K31" s="400" t="str">
        <f>IF('Monday 1'!K31="","",'Monday 1'!K31)</f>
        <v/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44277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47"/>
      <c r="G33" s="147"/>
      <c r="H33" s="150" t="s">
        <v>98</v>
      </c>
      <c r="I33" s="510"/>
      <c r="J33" s="511"/>
      <c r="K33" s="382"/>
      <c r="L33" s="177"/>
      <c r="M33" s="177"/>
      <c r="N33" s="177"/>
    </row>
    <row r="34" spans="1:14" s="170" customFormat="1" ht="12.75" customHeight="1" x14ac:dyDescent="0.2">
      <c r="A34" s="278"/>
      <c r="B34" s="179"/>
      <c r="C34" s="149"/>
      <c r="D34" s="149"/>
      <c r="E34" s="151"/>
      <c r="F34" s="147"/>
      <c r="G34" s="147"/>
      <c r="H34" s="150" t="s">
        <v>98</v>
      </c>
      <c r="I34" s="512"/>
      <c r="J34" s="513"/>
      <c r="K34" s="382"/>
      <c r="L34" s="177"/>
      <c r="M34" s="177"/>
      <c r="N34" s="177"/>
    </row>
    <row r="35" spans="1:14" s="170" customFormat="1" ht="12.75" customHeight="1" x14ac:dyDescent="0.2">
      <c r="A35" s="278"/>
      <c r="B35" s="179"/>
      <c r="C35" s="149"/>
      <c r="D35" s="149"/>
      <c r="E35" s="151"/>
      <c r="F35" s="147"/>
      <c r="G35" s="147"/>
      <c r="H35" s="150" t="s">
        <v>98</v>
      </c>
      <c r="I35" s="510"/>
      <c r="J35" s="511"/>
      <c r="K35" s="382"/>
      <c r="L35" s="177"/>
      <c r="M35" s="177"/>
      <c r="N35" s="177"/>
    </row>
    <row r="36" spans="1:14" s="170" customFormat="1" ht="12.75" customHeight="1" x14ac:dyDescent="0.2">
      <c r="A36" s="278"/>
      <c r="B36" s="179"/>
      <c r="C36" s="149"/>
      <c r="D36" s="149"/>
      <c r="E36" s="151"/>
      <c r="F36" s="151"/>
      <c r="G36" s="147"/>
      <c r="H36" s="150" t="s">
        <v>98</v>
      </c>
      <c r="I36" s="512"/>
      <c r="J36" s="513"/>
      <c r="K36" s="382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51"/>
      <c r="F37" s="147"/>
      <c r="G37" s="147"/>
      <c r="H37" s="150" t="s">
        <v>98</v>
      </c>
      <c r="I37" s="510"/>
      <c r="J37" s="511"/>
      <c r="K37" s="382"/>
      <c r="L37" s="177"/>
      <c r="M37" s="177"/>
      <c r="N37" s="177"/>
    </row>
    <row r="38" spans="1:14" s="170" customFormat="1" ht="12.75" customHeight="1" x14ac:dyDescent="0.2">
      <c r="A38" s="278"/>
      <c r="B38" s="179"/>
      <c r="C38" s="149"/>
      <c r="D38" s="149"/>
      <c r="E38" s="151"/>
      <c r="F38" s="151"/>
      <c r="G38" s="151"/>
      <c r="H38" s="150" t="s">
        <v>98</v>
      </c>
      <c r="I38" s="510"/>
      <c r="J38" s="511"/>
      <c r="K38" s="382"/>
      <c r="L38" s="177"/>
      <c r="M38" s="177"/>
      <c r="N38" s="177"/>
    </row>
    <row r="39" spans="1:14" s="170" customFormat="1" ht="12.75" customHeight="1" x14ac:dyDescent="0.2">
      <c r="A39" s="278"/>
      <c r="B39" s="179"/>
      <c r="C39" s="149"/>
      <c r="D39" s="149"/>
      <c r="E39" s="151"/>
      <c r="F39" s="147"/>
      <c r="G39" s="147"/>
      <c r="H39" s="150" t="s">
        <v>98</v>
      </c>
      <c r="I39" s="510"/>
      <c r="J39" s="511"/>
      <c r="K39" s="382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47"/>
      <c r="F40" s="147"/>
      <c r="G40" s="147"/>
      <c r="H40" s="150" t="s">
        <v>98</v>
      </c>
      <c r="I40" s="510"/>
      <c r="J40" s="511"/>
      <c r="K40" s="382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47"/>
      <c r="F41" s="147"/>
      <c r="G41" s="147"/>
      <c r="H41" s="150" t="s">
        <v>98</v>
      </c>
      <c r="I41" s="510"/>
      <c r="J41" s="511"/>
      <c r="K41" s="382"/>
      <c r="L41" s="177"/>
      <c r="M41" s="177"/>
      <c r="N41" s="177"/>
    </row>
    <row r="42" spans="1:14" s="170" customFormat="1" ht="12.75" customHeight="1" x14ac:dyDescent="0.2">
      <c r="A42" s="278"/>
      <c r="B42" s="179"/>
      <c r="C42" s="149"/>
      <c r="D42" s="149"/>
      <c r="E42" s="151"/>
      <c r="F42" s="151"/>
      <c r="G42" s="151"/>
      <c r="H42" s="150" t="s">
        <v>98</v>
      </c>
      <c r="I42" s="510"/>
      <c r="J42" s="511"/>
      <c r="K42" s="382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47"/>
      <c r="F43" s="147"/>
      <c r="G43" s="147"/>
      <c r="H43" s="150" t="s">
        <v>98</v>
      </c>
      <c r="I43" s="510"/>
      <c r="J43" s="511"/>
      <c r="K43" s="382"/>
      <c r="L43" s="177"/>
      <c r="M43" s="177"/>
      <c r="N43" s="177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10"/>
      <c r="J44" s="511"/>
      <c r="K44" s="382"/>
    </row>
    <row r="45" spans="1:14" s="170" customFormat="1" ht="12.75" customHeight="1" x14ac:dyDescent="0.2">
      <c r="A45" s="278"/>
      <c r="B45" s="179"/>
      <c r="C45" s="149"/>
      <c r="D45" s="149"/>
      <c r="E45" s="147"/>
      <c r="F45" s="147"/>
      <c r="G45" s="147"/>
      <c r="H45" s="150" t="s">
        <v>98</v>
      </c>
      <c r="I45" s="510"/>
      <c r="J45" s="511"/>
      <c r="K45" s="382"/>
    </row>
    <row r="46" spans="1:14" s="170" customFormat="1" ht="12.75" customHeight="1" x14ac:dyDescent="0.2">
      <c r="A46" s="278"/>
      <c r="B46" s="179"/>
      <c r="C46" s="149"/>
      <c r="D46" s="149"/>
      <c r="E46" s="147"/>
      <c r="F46" s="151"/>
      <c r="G46" s="151"/>
      <c r="H46" s="150" t="s">
        <v>98</v>
      </c>
      <c r="I46" s="512"/>
      <c r="J46" s="513"/>
      <c r="K46" s="382"/>
    </row>
    <row r="47" spans="1:14" s="170" customFormat="1" ht="12.75" customHeight="1" thickBot="1" x14ac:dyDescent="0.25">
      <c r="A47" s="279"/>
      <c r="B47" s="179"/>
      <c r="C47" s="148"/>
      <c r="D47" s="149"/>
      <c r="E47" s="147"/>
      <c r="F47" s="147"/>
      <c r="G47" s="147"/>
      <c r="H47" s="150" t="s">
        <v>98</v>
      </c>
      <c r="I47" s="510"/>
      <c r="J47" s="511"/>
      <c r="K47" s="382"/>
    </row>
    <row r="48" spans="1:14" s="170" customFormat="1" ht="12.75" customHeight="1" x14ac:dyDescent="0.2">
      <c r="A48" s="278"/>
      <c r="B48" s="179"/>
      <c r="C48" s="149"/>
      <c r="D48" s="149"/>
      <c r="E48" s="147"/>
      <c r="F48" s="151"/>
      <c r="G48" s="151"/>
      <c r="H48" s="150" t="s">
        <v>98</v>
      </c>
      <c r="I48" s="512"/>
      <c r="J48" s="513"/>
      <c r="K48" s="382"/>
    </row>
    <row r="49" spans="1:11" s="170" customFormat="1" ht="12.75" customHeight="1" x14ac:dyDescent="0.2">
      <c r="A49" s="278"/>
      <c r="B49" s="179"/>
      <c r="C49" s="148"/>
      <c r="D49" s="149"/>
      <c r="E49" s="151"/>
      <c r="F49" s="151"/>
      <c r="G49" s="151"/>
      <c r="H49" s="150" t="s">
        <v>98</v>
      </c>
      <c r="I49" s="510"/>
      <c r="J49" s="511"/>
      <c r="K49" s="382"/>
    </row>
    <row r="50" spans="1:11" s="170" customFormat="1" ht="12.75" customHeight="1" x14ac:dyDescent="0.2">
      <c r="A50" s="278"/>
      <c r="B50" s="179"/>
      <c r="C50" s="148"/>
      <c r="D50" s="149"/>
      <c r="E50" s="147"/>
      <c r="F50" s="147"/>
      <c r="G50" s="147"/>
      <c r="H50" s="150" t="s">
        <v>98</v>
      </c>
      <c r="I50" s="510"/>
      <c r="J50" s="511"/>
      <c r="K50" s="382"/>
    </row>
    <row r="51" spans="1:11" s="170" customFormat="1" ht="12.75" customHeight="1" x14ac:dyDescent="0.2">
      <c r="A51" s="278"/>
      <c r="B51" s="179"/>
      <c r="C51" s="148"/>
      <c r="D51" s="149"/>
      <c r="E51" s="151"/>
      <c r="F51" s="151"/>
      <c r="G51" s="151"/>
      <c r="H51" s="150" t="s">
        <v>98</v>
      </c>
      <c r="I51" s="510"/>
      <c r="J51" s="511"/>
      <c r="K51" s="382"/>
    </row>
    <row r="52" spans="1:11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512"/>
      <c r="J52" s="513"/>
      <c r="K52" s="382"/>
    </row>
    <row r="53" spans="1:11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512"/>
      <c r="J53" s="513"/>
      <c r="K53" s="382"/>
    </row>
    <row r="54" spans="1:11" s="170" customFormat="1" ht="12.75" customHeight="1" x14ac:dyDescent="0.2">
      <c r="A54" s="278"/>
      <c r="B54" s="179"/>
      <c r="C54" s="149"/>
      <c r="D54" s="149"/>
      <c r="E54" s="147"/>
      <c r="F54" s="151"/>
      <c r="G54" s="151"/>
      <c r="H54" s="150" t="s">
        <v>98</v>
      </c>
      <c r="I54" s="512"/>
      <c r="J54" s="513"/>
      <c r="K54" s="382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514"/>
      <c r="J55" s="515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sortState xmlns:xlrd2="http://schemas.microsoft.com/office/spreadsheetml/2017/richdata2" ref="A33:I55">
    <sortCondition ref="A33:A55"/>
  </sortState>
  <mergeCells count="26">
    <mergeCell ref="A1:J1"/>
    <mergeCell ref="C3:J3"/>
    <mergeCell ref="I33:J33"/>
    <mergeCell ref="I36:J36"/>
    <mergeCell ref="I37:J37"/>
    <mergeCell ref="I34:J34"/>
    <mergeCell ref="I38:J38"/>
    <mergeCell ref="I39:J39"/>
    <mergeCell ref="I32:J32"/>
    <mergeCell ref="I40:J40"/>
    <mergeCell ref="I41:J41"/>
    <mergeCell ref="I35:J35"/>
    <mergeCell ref="I42:J42"/>
    <mergeCell ref="I43:J43"/>
    <mergeCell ref="I44:J44"/>
    <mergeCell ref="I45:J45"/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</mergeCells>
  <conditionalFormatting sqref="D52:D55">
    <cfRule type="expression" dxfId="240" priority="505">
      <formula>$H52="Complete"</formula>
    </cfRule>
  </conditionalFormatting>
  <conditionalFormatting sqref="C52:C55">
    <cfRule type="expression" dxfId="239" priority="504">
      <formula>$H52="Complete"</formula>
    </cfRule>
  </conditionalFormatting>
  <conditionalFormatting sqref="C52:C55">
    <cfRule type="expression" dxfId="238" priority="503">
      <formula>$H52="Complete"</formula>
    </cfRule>
  </conditionalFormatting>
  <conditionalFormatting sqref="A44">
    <cfRule type="expression" dxfId="237" priority="448">
      <formula>$H44="Complete"</formula>
    </cfRule>
  </conditionalFormatting>
  <conditionalFormatting sqref="A52:A55">
    <cfRule type="expression" dxfId="236" priority="515">
      <formula>$H52="Complete"</formula>
    </cfRule>
  </conditionalFormatting>
  <conditionalFormatting sqref="A52:A55">
    <cfRule type="expression" dxfId="235" priority="514">
      <formula>$H52="Complete"</formula>
    </cfRule>
  </conditionalFormatting>
  <conditionalFormatting sqref="A44">
    <cfRule type="expression" dxfId="234" priority="449">
      <formula>$H44="Complete"</formula>
    </cfRule>
  </conditionalFormatting>
  <conditionalFormatting sqref="D60:D64 D69:D70 D67">
    <cfRule type="expression" dxfId="233" priority="561">
      <formula>$H60=0</formula>
    </cfRule>
  </conditionalFormatting>
  <conditionalFormatting sqref="D68">
    <cfRule type="expression" dxfId="232" priority="560">
      <formula>$H68=0</formula>
    </cfRule>
  </conditionalFormatting>
  <conditionalFormatting sqref="D72">
    <cfRule type="expression" dxfId="231" priority="559">
      <formula>$H72=0</formula>
    </cfRule>
  </conditionalFormatting>
  <conditionalFormatting sqref="D74">
    <cfRule type="expression" dxfId="230" priority="558">
      <formula>$H74=0</formula>
    </cfRule>
  </conditionalFormatting>
  <conditionalFormatting sqref="D81">
    <cfRule type="expression" dxfId="229" priority="557">
      <formula>$H81=0</formula>
    </cfRule>
  </conditionalFormatting>
  <conditionalFormatting sqref="D75">
    <cfRule type="expression" dxfId="228" priority="556">
      <formula>$H75=0</formula>
    </cfRule>
  </conditionalFormatting>
  <conditionalFormatting sqref="D71">
    <cfRule type="expression" dxfId="227" priority="555">
      <formula>$H71=0</formula>
    </cfRule>
  </conditionalFormatting>
  <conditionalFormatting sqref="D83">
    <cfRule type="expression" dxfId="226" priority="554">
      <formula>$H83=0</formula>
    </cfRule>
  </conditionalFormatting>
  <conditionalFormatting sqref="D84">
    <cfRule type="expression" dxfId="225" priority="553">
      <formula>$H84=0</formula>
    </cfRule>
  </conditionalFormatting>
  <conditionalFormatting sqref="D85">
    <cfRule type="expression" dxfId="224" priority="552">
      <formula>$H85=0</formula>
    </cfRule>
  </conditionalFormatting>
  <conditionalFormatting sqref="D86">
    <cfRule type="expression" dxfId="223" priority="551">
      <formula>$H86=0</formula>
    </cfRule>
  </conditionalFormatting>
  <conditionalFormatting sqref="D87">
    <cfRule type="expression" dxfId="222" priority="550">
      <formula>$H87=0</formula>
    </cfRule>
  </conditionalFormatting>
  <conditionalFormatting sqref="D88">
    <cfRule type="expression" dxfId="221" priority="549">
      <formula>$H88=0</formula>
    </cfRule>
  </conditionalFormatting>
  <conditionalFormatting sqref="D82">
    <cfRule type="expression" dxfId="220" priority="548">
      <formula>$H82=0</formula>
    </cfRule>
  </conditionalFormatting>
  <conditionalFormatting sqref="D66">
    <cfRule type="expression" dxfId="219" priority="547">
      <formula>$H66=0</formula>
    </cfRule>
  </conditionalFormatting>
  <conditionalFormatting sqref="D65">
    <cfRule type="expression" dxfId="218" priority="546">
      <formula>$H65=0</formula>
    </cfRule>
  </conditionalFormatting>
  <conditionalFormatting sqref="D69">
    <cfRule type="expression" dxfId="217" priority="545">
      <formula>$H69=0</formula>
    </cfRule>
  </conditionalFormatting>
  <conditionalFormatting sqref="D70">
    <cfRule type="expression" dxfId="216" priority="544">
      <formula>$H70=0</formula>
    </cfRule>
  </conditionalFormatting>
  <conditionalFormatting sqref="D71">
    <cfRule type="expression" dxfId="215" priority="543">
      <formula>$H71=0</formula>
    </cfRule>
  </conditionalFormatting>
  <conditionalFormatting sqref="D74">
    <cfRule type="expression" dxfId="214" priority="542">
      <formula>$H74=0</formula>
    </cfRule>
  </conditionalFormatting>
  <conditionalFormatting sqref="D72">
    <cfRule type="expression" dxfId="213" priority="541">
      <formula>$H72=0</formula>
    </cfRule>
  </conditionalFormatting>
  <conditionalFormatting sqref="D68">
    <cfRule type="expression" dxfId="212" priority="540">
      <formula>$H68=0</formula>
    </cfRule>
  </conditionalFormatting>
  <conditionalFormatting sqref="D76">
    <cfRule type="expression" dxfId="211" priority="539">
      <formula>$H76=0</formula>
    </cfRule>
  </conditionalFormatting>
  <conditionalFormatting sqref="D77">
    <cfRule type="expression" dxfId="210" priority="538">
      <formula>$H77=0</formula>
    </cfRule>
  </conditionalFormatting>
  <conditionalFormatting sqref="D78">
    <cfRule type="expression" dxfId="209" priority="537">
      <formula>$H78=0</formula>
    </cfRule>
  </conditionalFormatting>
  <conditionalFormatting sqref="D79">
    <cfRule type="expression" dxfId="208" priority="536">
      <formula>$H79=0</formula>
    </cfRule>
  </conditionalFormatting>
  <conditionalFormatting sqref="D80">
    <cfRule type="expression" dxfId="207" priority="535">
      <formula>$H80=0</formula>
    </cfRule>
  </conditionalFormatting>
  <conditionalFormatting sqref="I52:I55">
    <cfRule type="expression" dxfId="206" priority="441">
      <formula>$H52="Complete"</formula>
    </cfRule>
  </conditionalFormatting>
  <conditionalFormatting sqref="B52:B55">
    <cfRule type="expression" dxfId="205" priority="437">
      <formula>$H52="Complete"</formula>
    </cfRule>
  </conditionalFormatting>
  <conditionalFormatting sqref="C44">
    <cfRule type="expression" dxfId="204" priority="294">
      <formula>$H44="Complete"</formula>
    </cfRule>
  </conditionalFormatting>
  <conditionalFormatting sqref="D44">
    <cfRule type="expression" dxfId="203" priority="291">
      <formula>$H44="Complete"</formula>
    </cfRule>
  </conditionalFormatting>
  <conditionalFormatting sqref="D44">
    <cfRule type="expression" dxfId="202" priority="293">
      <formula>$H44="Complete"</formula>
    </cfRule>
  </conditionalFormatting>
  <conditionalFormatting sqref="D44">
    <cfRule type="expression" dxfId="201" priority="292">
      <formula>$H44="Complete"</formula>
    </cfRule>
  </conditionalFormatting>
  <conditionalFormatting sqref="I44">
    <cfRule type="expression" dxfId="200" priority="290">
      <formula>$H44="Complete"</formula>
    </cfRule>
  </conditionalFormatting>
  <conditionalFormatting sqref="B44">
    <cfRule type="expression" dxfId="199" priority="289">
      <formula>$H44="Complete"</formula>
    </cfRule>
  </conditionalFormatting>
  <conditionalFormatting sqref="D45">
    <cfRule type="expression" dxfId="198" priority="265">
      <formula>$H45="Complete"</formula>
    </cfRule>
  </conditionalFormatting>
  <conditionalFormatting sqref="I45">
    <cfRule type="expression" dxfId="197" priority="264">
      <formula>$H45="Complete"</formula>
    </cfRule>
  </conditionalFormatting>
  <conditionalFormatting sqref="B45">
    <cfRule type="expression" dxfId="196" priority="263">
      <formula>$H45="Complete"</formula>
    </cfRule>
  </conditionalFormatting>
  <conditionalFormatting sqref="A45">
    <cfRule type="expression" dxfId="195" priority="262">
      <formula>$H45="Complete"</formula>
    </cfRule>
  </conditionalFormatting>
  <conditionalFormatting sqref="A45">
    <cfRule type="expression" dxfId="194" priority="261">
      <formula>$H45="Complete"</formula>
    </cfRule>
  </conditionalFormatting>
  <conditionalFormatting sqref="C45">
    <cfRule type="expression" dxfId="193" priority="260">
      <formula>$H45="Complete"</formula>
    </cfRule>
  </conditionalFormatting>
  <conditionalFormatting sqref="A46">
    <cfRule type="expression" dxfId="192" priority="259">
      <formula>$H46="Complete"</formula>
    </cfRule>
  </conditionalFormatting>
  <conditionalFormatting sqref="A46">
    <cfRule type="expression" dxfId="191" priority="258">
      <formula>$H46="Complete"</formula>
    </cfRule>
  </conditionalFormatting>
  <conditionalFormatting sqref="D46">
    <cfRule type="expression" dxfId="190" priority="257">
      <formula>$H46="Complete"</formula>
    </cfRule>
  </conditionalFormatting>
  <conditionalFormatting sqref="C46">
    <cfRule type="expression" dxfId="189" priority="256">
      <formula>$H46="Complete"</formula>
    </cfRule>
  </conditionalFormatting>
  <conditionalFormatting sqref="C46">
    <cfRule type="expression" dxfId="188" priority="255">
      <formula>$H46="Complete"</formula>
    </cfRule>
  </conditionalFormatting>
  <conditionalFormatting sqref="I46">
    <cfRule type="expression" dxfId="187" priority="254">
      <formula>$H46="Complete"</formula>
    </cfRule>
  </conditionalFormatting>
  <conditionalFormatting sqref="B46">
    <cfRule type="expression" dxfId="186" priority="253">
      <formula>$H46="Complete"</formula>
    </cfRule>
  </conditionalFormatting>
  <conditionalFormatting sqref="A47">
    <cfRule type="expression" dxfId="185" priority="251">
      <formula>$H47="Complete"</formula>
    </cfRule>
  </conditionalFormatting>
  <conditionalFormatting sqref="A47">
    <cfRule type="expression" dxfId="184" priority="250">
      <formula>$H47="Complete"</formula>
    </cfRule>
  </conditionalFormatting>
  <conditionalFormatting sqref="C47:D47">
    <cfRule type="expression" dxfId="183" priority="248">
      <formula>$H47="Complete"</formula>
    </cfRule>
  </conditionalFormatting>
  <conditionalFormatting sqref="B47">
    <cfRule type="expression" dxfId="182" priority="247">
      <formula>$H47="Complete"</formula>
    </cfRule>
  </conditionalFormatting>
  <conditionalFormatting sqref="I47">
    <cfRule type="expression" dxfId="181" priority="246">
      <formula>$H47="Complete"</formula>
    </cfRule>
  </conditionalFormatting>
  <conditionalFormatting sqref="A48">
    <cfRule type="expression" dxfId="180" priority="245">
      <formula>$H48="Complete"</formula>
    </cfRule>
  </conditionalFormatting>
  <conditionalFormatting sqref="A48">
    <cfRule type="expression" dxfId="179" priority="244">
      <formula>$H48="Complete"</formula>
    </cfRule>
  </conditionalFormatting>
  <conditionalFormatting sqref="D48">
    <cfRule type="expression" dxfId="178" priority="243">
      <formula>$H48="Complete"</formula>
    </cfRule>
  </conditionalFormatting>
  <conditionalFormatting sqref="C48">
    <cfRule type="expression" dxfId="177" priority="242">
      <formula>$H48="Complete"</formula>
    </cfRule>
  </conditionalFormatting>
  <conditionalFormatting sqref="C48">
    <cfRule type="expression" dxfId="176" priority="241">
      <formula>$H48="Complete"</formula>
    </cfRule>
  </conditionalFormatting>
  <conditionalFormatting sqref="I48">
    <cfRule type="expression" dxfId="175" priority="240">
      <formula>$H48="Complete"</formula>
    </cfRule>
  </conditionalFormatting>
  <conditionalFormatting sqref="B48">
    <cfRule type="expression" dxfId="174" priority="239">
      <formula>$H48="Complete"</formula>
    </cfRule>
  </conditionalFormatting>
  <conditionalFormatting sqref="I49">
    <cfRule type="expression" dxfId="173" priority="223">
      <formula>$H49="Complete"</formula>
    </cfRule>
  </conditionalFormatting>
  <conditionalFormatting sqref="D49">
    <cfRule type="expression" dxfId="172" priority="222">
      <formula>$H49="Complete"</formula>
    </cfRule>
  </conditionalFormatting>
  <conditionalFormatting sqref="A49 C49">
    <cfRule type="expression" dxfId="171" priority="221">
      <formula>$H49="Complete"</formula>
    </cfRule>
  </conditionalFormatting>
  <conditionalFormatting sqref="B49">
    <cfRule type="expression" dxfId="170" priority="220">
      <formula>$H49="Complete"</formula>
    </cfRule>
  </conditionalFormatting>
  <conditionalFormatting sqref="A50">
    <cfRule type="expression" dxfId="169" priority="219">
      <formula>$H50="Complete"</formula>
    </cfRule>
  </conditionalFormatting>
  <conditionalFormatting sqref="C50:D50">
    <cfRule type="expression" dxfId="168" priority="217">
      <formula>$H50="Complete"</formula>
    </cfRule>
  </conditionalFormatting>
  <conditionalFormatting sqref="I50">
    <cfRule type="expression" dxfId="167" priority="216">
      <formula>$H50="Complete"</formula>
    </cfRule>
  </conditionalFormatting>
  <conditionalFormatting sqref="B50">
    <cfRule type="expression" dxfId="166" priority="215">
      <formula>$H50="Complete"</formula>
    </cfRule>
  </conditionalFormatting>
  <conditionalFormatting sqref="A51">
    <cfRule type="expression" dxfId="165" priority="214">
      <formula>$H51="Complete"</formula>
    </cfRule>
  </conditionalFormatting>
  <conditionalFormatting sqref="A51">
    <cfRule type="expression" dxfId="164" priority="213">
      <formula>$H51="Complete"</formula>
    </cfRule>
  </conditionalFormatting>
  <conditionalFormatting sqref="C51">
    <cfRule type="expression" dxfId="163" priority="212">
      <formula>$H51="Complete"</formula>
    </cfRule>
  </conditionalFormatting>
  <conditionalFormatting sqref="C51">
    <cfRule type="expression" dxfId="162" priority="211">
      <formula>$H51="Complete"</formula>
    </cfRule>
  </conditionalFormatting>
  <conditionalFormatting sqref="D51">
    <cfRule type="expression" dxfId="161" priority="210">
      <formula>$H51="Complete"</formula>
    </cfRule>
  </conditionalFormatting>
  <conditionalFormatting sqref="I51">
    <cfRule type="expression" dxfId="160" priority="209">
      <formula>$H51="Complete"</formula>
    </cfRule>
  </conditionalFormatting>
  <conditionalFormatting sqref="B51">
    <cfRule type="expression" dxfId="159" priority="207">
      <formula>$H51="Complete"</formula>
    </cfRule>
  </conditionalFormatting>
  <conditionalFormatting sqref="A43">
    <cfRule type="expression" dxfId="158" priority="192">
      <formula>$H43="Complete"</formula>
    </cfRule>
  </conditionalFormatting>
  <conditionalFormatting sqref="I43">
    <cfRule type="expression" dxfId="157" priority="191">
      <formula>$H43="Complete"</formula>
    </cfRule>
  </conditionalFormatting>
  <conditionalFormatting sqref="D43">
    <cfRule type="expression" dxfId="156" priority="190">
      <formula>$H43="Complete"</formula>
    </cfRule>
  </conditionalFormatting>
  <conditionalFormatting sqref="B43">
    <cfRule type="expression" dxfId="155" priority="189">
      <formula>$H43="Complete"</formula>
    </cfRule>
  </conditionalFormatting>
  <conditionalFormatting sqref="C43">
    <cfRule type="expression" dxfId="154" priority="188">
      <formula>$H43="Complete"</formula>
    </cfRule>
  </conditionalFormatting>
  <conditionalFormatting sqref="A40">
    <cfRule type="expression" dxfId="153" priority="65">
      <formula>$H40="Complete"</formula>
    </cfRule>
  </conditionalFormatting>
  <conditionalFormatting sqref="B40">
    <cfRule type="expression" dxfId="152" priority="64">
      <formula>$H40="Complete"</formula>
    </cfRule>
  </conditionalFormatting>
  <conditionalFormatting sqref="D40">
    <cfRule type="expression" dxfId="151" priority="61">
      <formula>$H40="Complete"</formula>
    </cfRule>
  </conditionalFormatting>
  <conditionalFormatting sqref="D40">
    <cfRule type="expression" dxfId="150" priority="63">
      <formula>$H40="Complete"</formula>
    </cfRule>
  </conditionalFormatting>
  <conditionalFormatting sqref="D40">
    <cfRule type="expression" dxfId="149" priority="62">
      <formula>$H40="Complete"</formula>
    </cfRule>
  </conditionalFormatting>
  <conditionalFormatting sqref="C40">
    <cfRule type="expression" dxfId="148" priority="60">
      <formula>$H40="Complete"</formula>
    </cfRule>
  </conditionalFormatting>
  <conditionalFormatting sqref="I40">
    <cfRule type="expression" dxfId="147" priority="59">
      <formula>$H40="Complete"</formula>
    </cfRule>
  </conditionalFormatting>
  <conditionalFormatting sqref="H33:H55">
    <cfRule type="expression" dxfId="146" priority="51">
      <formula>$H33="Complete"</formula>
    </cfRule>
  </conditionalFormatting>
  <conditionalFormatting sqref="D34">
    <cfRule type="expression" dxfId="145" priority="48">
      <formula>$H34="Complete"</formula>
    </cfRule>
  </conditionalFormatting>
  <conditionalFormatting sqref="B34">
    <cfRule type="expression" dxfId="144" priority="47">
      <formula>$H34="Complete"</formula>
    </cfRule>
  </conditionalFormatting>
  <conditionalFormatting sqref="C34">
    <cfRule type="expression" dxfId="143" priority="46">
      <formula>$H34="Complete"</formula>
    </cfRule>
  </conditionalFormatting>
  <conditionalFormatting sqref="C34">
    <cfRule type="expression" dxfId="142" priority="45">
      <formula>$H34="Complete"</formula>
    </cfRule>
  </conditionalFormatting>
  <conditionalFormatting sqref="I34">
    <cfRule type="expression" dxfId="141" priority="44">
      <formula>$H34="Complete"</formula>
    </cfRule>
  </conditionalFormatting>
  <conditionalFormatting sqref="A34">
    <cfRule type="expression" dxfId="140" priority="49">
      <formula>$H34="Complete"</formula>
    </cfRule>
  </conditionalFormatting>
  <conditionalFormatting sqref="D33">
    <cfRule type="expression" dxfId="139" priority="41">
      <formula>$H33="Complete"</formula>
    </cfRule>
  </conditionalFormatting>
  <conditionalFormatting sqref="C33">
    <cfRule type="expression" dxfId="138" priority="40">
      <formula>$H33="Complete"</formula>
    </cfRule>
  </conditionalFormatting>
  <conditionalFormatting sqref="C33">
    <cfRule type="expression" dxfId="137" priority="39">
      <formula>$H33="Complete"</formula>
    </cfRule>
  </conditionalFormatting>
  <conditionalFormatting sqref="A33">
    <cfRule type="expression" dxfId="136" priority="43">
      <formula>$H33="Complete"</formula>
    </cfRule>
  </conditionalFormatting>
  <conditionalFormatting sqref="A33">
    <cfRule type="expression" dxfId="135" priority="42">
      <formula>$H33="Complete"</formula>
    </cfRule>
  </conditionalFormatting>
  <conditionalFormatting sqref="B33">
    <cfRule type="expression" dxfId="134" priority="38">
      <formula>$H33="Complete"</formula>
    </cfRule>
  </conditionalFormatting>
  <conditionalFormatting sqref="I33">
    <cfRule type="expression" dxfId="133" priority="37">
      <formula>$H33="Complete"</formula>
    </cfRule>
  </conditionalFormatting>
  <conditionalFormatting sqref="A35:D35">
    <cfRule type="expression" dxfId="132" priority="35">
      <formula>$H35="Complete"</formula>
    </cfRule>
  </conditionalFormatting>
  <conditionalFormatting sqref="I35">
    <cfRule type="expression" dxfId="131" priority="34">
      <formula>$H35="Complete"</formula>
    </cfRule>
  </conditionalFormatting>
  <conditionalFormatting sqref="A36:D36">
    <cfRule type="expression" dxfId="130" priority="32">
      <formula>$H36="Complete"</formula>
    </cfRule>
  </conditionalFormatting>
  <conditionalFormatting sqref="A37:D37">
    <cfRule type="expression" dxfId="129" priority="31">
      <formula>$H37="Complete"</formula>
    </cfRule>
  </conditionalFormatting>
  <conditionalFormatting sqref="I36">
    <cfRule type="expression" dxfId="128" priority="30">
      <formula>$H36="Complete"</formula>
    </cfRule>
  </conditionalFormatting>
  <conditionalFormatting sqref="I37">
    <cfRule type="expression" dxfId="127" priority="29">
      <formula>$H37="Complete"</formula>
    </cfRule>
  </conditionalFormatting>
  <conditionalFormatting sqref="A38">
    <cfRule type="expression" dxfId="126" priority="27">
      <formula>$H38="Complete"</formula>
    </cfRule>
  </conditionalFormatting>
  <conditionalFormatting sqref="D38">
    <cfRule type="expression" dxfId="125" priority="24">
      <formula>$H38="Complete"</formula>
    </cfRule>
  </conditionalFormatting>
  <conditionalFormatting sqref="D38">
    <cfRule type="expression" dxfId="124" priority="26">
      <formula>$H38="Complete"</formula>
    </cfRule>
  </conditionalFormatting>
  <conditionalFormatting sqref="D38">
    <cfRule type="expression" dxfId="123" priority="25">
      <formula>$H38="Complete"</formula>
    </cfRule>
  </conditionalFormatting>
  <conditionalFormatting sqref="I38">
    <cfRule type="expression" dxfId="122" priority="23">
      <formula>$H38="Complete"</formula>
    </cfRule>
  </conditionalFormatting>
  <conditionalFormatting sqref="B38">
    <cfRule type="expression" dxfId="121" priority="22">
      <formula>$H38="Complete"</formula>
    </cfRule>
  </conditionalFormatting>
  <conditionalFormatting sqref="C38">
    <cfRule type="expression" dxfId="120" priority="21">
      <formula>$H38="Complete"</formula>
    </cfRule>
  </conditionalFormatting>
  <conditionalFormatting sqref="A39">
    <cfRule type="expression" dxfId="119" priority="20">
      <formula>$H39="Complete"</formula>
    </cfRule>
  </conditionalFormatting>
  <conditionalFormatting sqref="B39:D39 I39">
    <cfRule type="expression" dxfId="118" priority="19">
      <formula>$H39="Complete"</formula>
    </cfRule>
  </conditionalFormatting>
  <conditionalFormatting sqref="B41">
    <cfRule type="expression" dxfId="117" priority="15">
      <formula>$H41="Complete"</formula>
    </cfRule>
  </conditionalFormatting>
  <conditionalFormatting sqref="A41 D41">
    <cfRule type="expression" dxfId="116" priority="18">
      <formula>$H41="Complete"</formula>
    </cfRule>
  </conditionalFormatting>
  <conditionalFormatting sqref="C41">
    <cfRule type="expression" dxfId="115" priority="17">
      <formula>$H41="Complete"</formula>
    </cfRule>
  </conditionalFormatting>
  <conditionalFormatting sqref="C41">
    <cfRule type="expression" dxfId="114" priority="16">
      <formula>$H41="Complete"</formula>
    </cfRule>
  </conditionalFormatting>
  <conditionalFormatting sqref="I41">
    <cfRule type="expression" dxfId="113" priority="14">
      <formula>$H41="Complete"</formula>
    </cfRule>
  </conditionalFormatting>
  <conditionalFormatting sqref="A42">
    <cfRule type="expression" dxfId="112" priority="11">
      <formula>$H42="Complete"</formula>
    </cfRule>
  </conditionalFormatting>
  <conditionalFormatting sqref="B42">
    <cfRule type="expression" dxfId="111" priority="9">
      <formula>$H42="Complete"</formula>
    </cfRule>
  </conditionalFormatting>
  <conditionalFormatting sqref="I42">
    <cfRule type="expression" dxfId="110" priority="8">
      <formula>$H42="Complete"</formula>
    </cfRule>
  </conditionalFormatting>
  <conditionalFormatting sqref="C42">
    <cfRule type="expression" dxfId="109" priority="7">
      <formula>$H42="Complete"</formula>
    </cfRule>
  </conditionalFormatting>
  <conditionalFormatting sqref="C42">
    <cfRule type="expression" dxfId="108" priority="6">
      <formula>$H42="Complete"</formula>
    </cfRule>
  </conditionalFormatting>
  <conditionalFormatting sqref="D42">
    <cfRule type="expression" dxfId="107" priority="5">
      <formula>$H42="Complete"</formula>
    </cfRule>
  </conditionalFormatting>
  <conditionalFormatting sqref="I6:I31">
    <cfRule type="cellIs" dxfId="106" priority="4" operator="equal">
      <formula>"Needs Trained"</formula>
    </cfRule>
  </conditionalFormatting>
  <conditionalFormatting sqref="I6:I31">
    <cfRule type="cellIs" dxfId="105" priority="3" operator="equal">
      <formula>"Signed Off"</formula>
    </cfRule>
  </conditionalFormatting>
  <conditionalFormatting sqref="I5">
    <cfRule type="cellIs" dxfId="104" priority="2" operator="equal">
      <formula>"Needs Trained"</formula>
    </cfRule>
  </conditionalFormatting>
  <conditionalFormatting sqref="I5">
    <cfRule type="cellIs" dxfId="103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10E632C4-FD68-462B-94F5-0A88ADB1DF6C}">
      <formula1>Drivers1</formula1>
    </dataValidation>
    <dataValidation type="list" allowBlank="1" showInputMessage="1" showErrorMessage="1" sqref="F39:G40" xr:uid="{0EE7D262-CDA7-4F6B-86C6-F53F51EBC4AC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333375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4</xdr:row>
                    <xdr:rowOff>142875</xdr:rowOff>
                  </from>
                  <to>
                    <xdr:col>12</xdr:col>
                    <xdr:colOff>552450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FFC69F0-474B-49ED-B120-3218CF4AD0E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F996EE81-71D1-4691-8447-AA1FCAD84AF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D58CD474-5058-4B42-BC5B-ADF0CECC9963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1A00-000007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97"/>
  <dimension ref="A1:AR634"/>
  <sheetViews>
    <sheetView zoomScaleNormal="100" workbookViewId="0">
      <pane ySplit="1" topLeftCell="A605" activePane="bottomLeft" state="frozen"/>
      <selection pane="bottomLeft" activeCell="J611" sqref="J611"/>
    </sheetView>
  </sheetViews>
  <sheetFormatPr defaultRowHeight="12.75" x14ac:dyDescent="0.2"/>
  <cols>
    <col min="1" max="1" width="5.28515625" customWidth="1"/>
    <col min="2" max="2" width="42.28515625" customWidth="1"/>
    <col min="3" max="3" width="22" customWidth="1"/>
    <col min="4" max="4" width="41" customWidth="1"/>
    <col min="5" max="5" width="34.28515625" customWidth="1"/>
    <col min="6" max="6" width="9.28515625" customWidth="1"/>
    <col min="10" max="10" width="13.85546875" customWidth="1"/>
    <col min="11" max="11" width="31" customWidth="1"/>
  </cols>
  <sheetData>
    <row r="1" spans="1:44" x14ac:dyDescent="0.2">
      <c r="A1" s="2"/>
      <c r="B1" s="3" t="s">
        <v>97</v>
      </c>
      <c r="C1" s="3" t="s">
        <v>19</v>
      </c>
      <c r="D1" s="3" t="s">
        <v>20</v>
      </c>
      <c r="E1" s="3" t="s">
        <v>1256</v>
      </c>
      <c r="F1" s="3" t="s">
        <v>1257</v>
      </c>
    </row>
    <row r="2" spans="1:44" x14ac:dyDescent="0.2">
      <c r="B2" s="2" t="s">
        <v>355</v>
      </c>
      <c r="C2" s="2"/>
      <c r="D2" s="2"/>
      <c r="E2" s="2"/>
    </row>
    <row r="3" spans="1:44" x14ac:dyDescent="0.2">
      <c r="B3" s="2" t="s">
        <v>438</v>
      </c>
      <c r="C3" s="2"/>
      <c r="D3" s="2"/>
    </row>
    <row r="4" spans="1:44" x14ac:dyDescent="0.2">
      <c r="B4" s="2" t="s">
        <v>385</v>
      </c>
      <c r="C4" s="2"/>
      <c r="D4" s="2"/>
    </row>
    <row r="5" spans="1:44" x14ac:dyDescent="0.2">
      <c r="B5" s="2" t="s">
        <v>585</v>
      </c>
      <c r="C5" s="2"/>
      <c r="D5" s="2" t="s">
        <v>586</v>
      </c>
    </row>
    <row r="6" spans="1:44" x14ac:dyDescent="0.2">
      <c r="B6" s="2" t="s">
        <v>658</v>
      </c>
      <c r="C6" s="2"/>
      <c r="D6" s="2">
        <v>605116104</v>
      </c>
    </row>
    <row r="7" spans="1:44" x14ac:dyDescent="0.2">
      <c r="B7" t="s">
        <v>1209</v>
      </c>
      <c r="C7" s="2"/>
      <c r="D7" s="2"/>
    </row>
    <row r="8" spans="1:44" x14ac:dyDescent="0.2">
      <c r="B8" s="2" t="s">
        <v>1107</v>
      </c>
      <c r="C8" s="2"/>
      <c r="D8" s="2"/>
    </row>
    <row r="9" spans="1:44" x14ac:dyDescent="0.2">
      <c r="B9" s="2" t="s">
        <v>349</v>
      </c>
      <c r="C9" s="2"/>
      <c r="D9" s="2"/>
    </row>
    <row r="10" spans="1:44" x14ac:dyDescent="0.2">
      <c r="B10" s="2" t="s">
        <v>180</v>
      </c>
      <c r="C10" s="2"/>
      <c r="D10" s="2" t="s">
        <v>183</v>
      </c>
    </row>
    <row r="11" spans="1:44" x14ac:dyDescent="0.2">
      <c r="B11" s="2" t="s">
        <v>1043</v>
      </c>
      <c r="C11" s="2"/>
      <c r="D11" s="2" t="s">
        <v>1044</v>
      </c>
    </row>
    <row r="12" spans="1:44" x14ac:dyDescent="0.2">
      <c r="B12" s="2" t="s">
        <v>324</v>
      </c>
      <c r="C12" s="2"/>
      <c r="D12" s="2"/>
    </row>
    <row r="13" spans="1:44" x14ac:dyDescent="0.2">
      <c r="B13" s="2" t="s">
        <v>372</v>
      </c>
      <c r="C13" s="2"/>
      <c r="D13" s="2" t="s">
        <v>373</v>
      </c>
    </row>
    <row r="14" spans="1:44" x14ac:dyDescent="0.2">
      <c r="B14" s="2" t="s">
        <v>1011</v>
      </c>
      <c r="C14" s="2" t="s">
        <v>1012</v>
      </c>
      <c r="D14" s="2" t="s">
        <v>1022</v>
      </c>
    </row>
    <row r="15" spans="1:44" ht="38.25" x14ac:dyDescent="0.2">
      <c r="B15" s="2" t="s">
        <v>826</v>
      </c>
      <c r="C15" s="2"/>
      <c r="D15" s="2"/>
      <c r="AR15" s="364" t="s">
        <v>1215</v>
      </c>
    </row>
    <row r="16" spans="1:44" ht="38.25" x14ac:dyDescent="0.2">
      <c r="B16" s="2" t="s">
        <v>739</v>
      </c>
      <c r="C16" s="2" t="s">
        <v>1046</v>
      </c>
      <c r="D16" s="2" t="s">
        <v>1010</v>
      </c>
      <c r="AR16" s="364" t="s">
        <v>1215</v>
      </c>
    </row>
    <row r="17" spans="2:44" ht="38.25" x14ac:dyDescent="0.2">
      <c r="B17" s="2" t="s">
        <v>422</v>
      </c>
      <c r="C17" s="2"/>
      <c r="D17" s="2"/>
      <c r="AR17" s="364" t="s">
        <v>1215</v>
      </c>
    </row>
    <row r="18" spans="2:44" x14ac:dyDescent="0.2">
      <c r="B18" s="2" t="s">
        <v>210</v>
      </c>
      <c r="C18" s="2" t="s">
        <v>207</v>
      </c>
      <c r="D18" s="2" t="s">
        <v>211</v>
      </c>
    </row>
    <row r="19" spans="2:44" x14ac:dyDescent="0.2">
      <c r="B19" s="2" t="s">
        <v>126</v>
      </c>
      <c r="C19" s="2"/>
      <c r="D19" s="2" t="s">
        <v>123</v>
      </c>
    </row>
    <row r="20" spans="2:44" x14ac:dyDescent="0.2">
      <c r="B20" s="2" t="s">
        <v>176</v>
      </c>
      <c r="C20" s="2"/>
      <c r="D20" s="2" t="s">
        <v>175</v>
      </c>
    </row>
    <row r="21" spans="2:44" x14ac:dyDescent="0.2">
      <c r="B21" s="2" t="s">
        <v>367</v>
      </c>
      <c r="C21" s="2"/>
      <c r="D21" s="2"/>
    </row>
    <row r="22" spans="2:44" x14ac:dyDescent="0.2">
      <c r="B22" s="2" t="s">
        <v>386</v>
      </c>
      <c r="C22" s="2"/>
      <c r="D22" s="2" t="s">
        <v>387</v>
      </c>
    </row>
    <row r="23" spans="2:44" x14ac:dyDescent="0.2">
      <c r="B23" s="2" t="s">
        <v>381</v>
      </c>
      <c r="C23" s="2"/>
      <c r="D23" s="2"/>
    </row>
    <row r="24" spans="2:44" x14ac:dyDescent="0.2">
      <c r="B24" s="2" t="s">
        <v>412</v>
      </c>
      <c r="C24" s="2"/>
      <c r="D24" s="2" t="s">
        <v>411</v>
      </c>
    </row>
    <row r="25" spans="2:44" x14ac:dyDescent="0.2">
      <c r="B25" s="2" t="s">
        <v>399</v>
      </c>
      <c r="C25" s="2"/>
      <c r="D25" s="2"/>
    </row>
    <row r="26" spans="2:44" x14ac:dyDescent="0.2">
      <c r="B26" s="2" t="s">
        <v>398</v>
      </c>
      <c r="C26" s="2"/>
      <c r="D26" s="2"/>
    </row>
    <row r="27" spans="2:44" x14ac:dyDescent="0.2">
      <c r="B27" s="2" t="s">
        <v>413</v>
      </c>
      <c r="C27" s="2"/>
      <c r="D27" s="2" t="s">
        <v>411</v>
      </c>
    </row>
    <row r="28" spans="2:44" x14ac:dyDescent="0.2">
      <c r="B28" s="2" t="s">
        <v>769</v>
      </c>
      <c r="C28" s="2" t="s">
        <v>971</v>
      </c>
      <c r="D28" s="2" t="s">
        <v>904</v>
      </c>
    </row>
    <row r="29" spans="2:44" x14ac:dyDescent="0.2">
      <c r="B29" s="2" t="s">
        <v>1103</v>
      </c>
      <c r="C29" s="2"/>
      <c r="D29" s="2" t="s">
        <v>1104</v>
      </c>
    </row>
    <row r="30" spans="2:44" x14ac:dyDescent="0.2">
      <c r="B30" s="2" t="s">
        <v>919</v>
      </c>
      <c r="C30" s="2" t="s">
        <v>168</v>
      </c>
      <c r="D30" s="2" t="s">
        <v>917</v>
      </c>
    </row>
    <row r="31" spans="2:44" x14ac:dyDescent="0.2">
      <c r="B31" s="2" t="s">
        <v>689</v>
      </c>
      <c r="C31" s="2"/>
      <c r="D31" s="2"/>
    </row>
    <row r="32" spans="2:44" x14ac:dyDescent="0.2">
      <c r="B32" s="2" t="s">
        <v>548</v>
      </c>
      <c r="C32" s="2"/>
      <c r="D32" s="2"/>
    </row>
    <row r="33" spans="1:6" x14ac:dyDescent="0.2">
      <c r="A33" s="2"/>
      <c r="B33" s="2" t="s">
        <v>406</v>
      </c>
      <c r="C33" s="2"/>
      <c r="D33" s="2"/>
    </row>
    <row r="34" spans="1:6" x14ac:dyDescent="0.2">
      <c r="B34" s="2" t="s">
        <v>208</v>
      </c>
      <c r="C34" s="2"/>
      <c r="D34" s="2"/>
    </row>
    <row r="35" spans="1:6" x14ac:dyDescent="0.2">
      <c r="B35" s="2" t="s">
        <v>625</v>
      </c>
      <c r="C35" s="2"/>
      <c r="D35" s="2"/>
    </row>
    <row r="36" spans="1:6" x14ac:dyDescent="0.2">
      <c r="B36" s="2" t="s">
        <v>509</v>
      </c>
      <c r="C36" s="2"/>
      <c r="D36" s="2"/>
    </row>
    <row r="37" spans="1:6" x14ac:dyDescent="0.2">
      <c r="B37" s="2" t="s">
        <v>1066</v>
      </c>
      <c r="C37" s="2" t="s">
        <v>168</v>
      </c>
      <c r="D37" s="2" t="s">
        <v>1070</v>
      </c>
    </row>
    <row r="38" spans="1:6" x14ac:dyDescent="0.2">
      <c r="B38" s="2" t="s">
        <v>384</v>
      </c>
      <c r="C38" s="2" t="s">
        <v>1490</v>
      </c>
      <c r="D38" s="2" t="s">
        <v>1491</v>
      </c>
    </row>
    <row r="39" spans="1:6" x14ac:dyDescent="0.2">
      <c r="B39" s="2" t="s">
        <v>841</v>
      </c>
      <c r="C39" s="2"/>
      <c r="D39" s="2"/>
    </row>
    <row r="40" spans="1:6" x14ac:dyDescent="0.2">
      <c r="B40" s="2" t="s">
        <v>1365</v>
      </c>
      <c r="C40" s="2"/>
      <c r="D40" s="2"/>
    </row>
    <row r="41" spans="1:6" x14ac:dyDescent="0.2">
      <c r="B41" s="2" t="s">
        <v>931</v>
      </c>
      <c r="C41" s="2" t="s">
        <v>933</v>
      </c>
      <c r="D41" s="2" t="s">
        <v>932</v>
      </c>
      <c r="E41" s="2" t="s">
        <v>448</v>
      </c>
      <c r="F41" s="2" t="s">
        <v>877</v>
      </c>
    </row>
    <row r="42" spans="1:6" x14ac:dyDescent="0.2">
      <c r="B42" s="2" t="s">
        <v>535</v>
      </c>
      <c r="C42" s="2"/>
      <c r="D42" s="2"/>
    </row>
    <row r="43" spans="1:6" x14ac:dyDescent="0.2">
      <c r="B43" s="2" t="s">
        <v>111</v>
      </c>
      <c r="C43" s="2" t="s">
        <v>642</v>
      </c>
      <c r="D43" s="2" t="s">
        <v>571</v>
      </c>
    </row>
    <row r="44" spans="1:6" x14ac:dyDescent="0.2">
      <c r="B44" s="2" t="s">
        <v>636</v>
      </c>
      <c r="C44" s="2"/>
      <c r="D44" s="2"/>
      <c r="E44" s="2"/>
    </row>
    <row r="45" spans="1:6" x14ac:dyDescent="0.2">
      <c r="B45" s="2" t="s">
        <v>365</v>
      </c>
      <c r="C45" s="2"/>
      <c r="D45" s="2"/>
    </row>
    <row r="46" spans="1:6" x14ac:dyDescent="0.2">
      <c r="B46" s="2" t="s">
        <v>396</v>
      </c>
      <c r="C46" s="2"/>
      <c r="D46" s="2"/>
    </row>
    <row r="47" spans="1:6" x14ac:dyDescent="0.2">
      <c r="B47" s="2" t="s">
        <v>395</v>
      </c>
      <c r="C47" s="2"/>
      <c r="D47" s="2"/>
    </row>
    <row r="48" spans="1:6" x14ac:dyDescent="0.2">
      <c r="B48" s="2" t="s">
        <v>184</v>
      </c>
      <c r="C48" s="2" t="s">
        <v>377</v>
      </c>
      <c r="D48" s="2" t="s">
        <v>378</v>
      </c>
    </row>
    <row r="49" spans="1:4" x14ac:dyDescent="0.2">
      <c r="B49" s="2" t="s">
        <v>299</v>
      </c>
      <c r="C49" s="2" t="s">
        <v>98</v>
      </c>
      <c r="D49" s="2" t="s">
        <v>98</v>
      </c>
    </row>
    <row r="50" spans="1:4" x14ac:dyDescent="0.2">
      <c r="B50" s="2" t="s">
        <v>556</v>
      </c>
      <c r="C50" s="2"/>
      <c r="D50" s="2"/>
    </row>
    <row r="51" spans="1:4" x14ac:dyDescent="0.2">
      <c r="B51" s="2" t="s">
        <v>360</v>
      </c>
      <c r="C51" s="2"/>
      <c r="D51" s="2"/>
    </row>
    <row r="52" spans="1:4" x14ac:dyDescent="0.2">
      <c r="B52" s="2" t="s">
        <v>1467</v>
      </c>
      <c r="C52" s="2"/>
      <c r="D52" s="2" t="s">
        <v>692</v>
      </c>
    </row>
    <row r="53" spans="1:4" x14ac:dyDescent="0.2">
      <c r="B53" s="2" t="s">
        <v>127</v>
      </c>
      <c r="C53" s="2"/>
      <c r="D53" s="2" t="s">
        <v>848</v>
      </c>
    </row>
    <row r="54" spans="1:4" x14ac:dyDescent="0.2">
      <c r="B54" s="2" t="s">
        <v>693</v>
      </c>
      <c r="C54" s="2"/>
      <c r="D54" s="2"/>
    </row>
    <row r="55" spans="1:4" x14ac:dyDescent="0.2">
      <c r="B55" s="2" t="s">
        <v>801</v>
      </c>
      <c r="C55" s="2"/>
      <c r="D55" s="2" t="s">
        <v>1007</v>
      </c>
    </row>
    <row r="56" spans="1:4" x14ac:dyDescent="0.2">
      <c r="B56" s="2" t="s">
        <v>1005</v>
      </c>
      <c r="C56" s="2"/>
      <c r="D56" s="2"/>
    </row>
    <row r="57" spans="1:4" x14ac:dyDescent="0.2">
      <c r="B57" s="2" t="s">
        <v>775</v>
      </c>
    </row>
    <row r="58" spans="1:4" x14ac:dyDescent="0.2">
      <c r="B58" s="2" t="s">
        <v>691</v>
      </c>
    </row>
    <row r="59" spans="1:4" x14ac:dyDescent="0.2">
      <c r="B59" s="2" t="s">
        <v>666</v>
      </c>
      <c r="D59" t="s">
        <v>1008</v>
      </c>
    </row>
    <row r="60" spans="1:4" x14ac:dyDescent="0.2">
      <c r="B60" s="2" t="s">
        <v>1006</v>
      </c>
      <c r="C60" s="2"/>
      <c r="D60" s="2"/>
    </row>
    <row r="61" spans="1:4" x14ac:dyDescent="0.2">
      <c r="B61" s="2" t="s">
        <v>1307</v>
      </c>
      <c r="C61" s="2"/>
      <c r="D61" s="2"/>
    </row>
    <row r="62" spans="1:4" x14ac:dyDescent="0.2">
      <c r="A62" s="2"/>
      <c r="B62" s="2" t="s">
        <v>358</v>
      </c>
      <c r="C62" s="2"/>
      <c r="D62" s="2"/>
    </row>
    <row r="63" spans="1:4" x14ac:dyDescent="0.2">
      <c r="A63" s="2"/>
      <c r="B63" s="2" t="s">
        <v>595</v>
      </c>
      <c r="C63" s="2"/>
      <c r="D63" s="2" t="s">
        <v>923</v>
      </c>
    </row>
    <row r="64" spans="1:4" x14ac:dyDescent="0.2">
      <c r="B64" s="2" t="s">
        <v>937</v>
      </c>
      <c r="C64" s="2"/>
      <c r="D64" s="2"/>
    </row>
    <row r="65" spans="1:4" x14ac:dyDescent="0.2">
      <c r="A65" s="2"/>
      <c r="B65" s="2" t="s">
        <v>415</v>
      </c>
      <c r="C65" s="2"/>
    </row>
    <row r="66" spans="1:4" x14ac:dyDescent="0.2">
      <c r="B66" s="2" t="s">
        <v>588</v>
      </c>
      <c r="C66" s="2" t="s">
        <v>330</v>
      </c>
      <c r="D66" s="2"/>
    </row>
    <row r="67" spans="1:4" x14ac:dyDescent="0.2">
      <c r="B67" s="2" t="s">
        <v>329</v>
      </c>
      <c r="C67" s="2"/>
      <c r="D67" s="2"/>
    </row>
    <row r="68" spans="1:4" x14ac:dyDescent="0.2">
      <c r="B68" s="2" t="s">
        <v>204</v>
      </c>
      <c r="C68" s="2" t="s">
        <v>447</v>
      </c>
      <c r="D68" s="2"/>
    </row>
    <row r="69" spans="1:4" x14ac:dyDescent="0.2">
      <c r="B69" s="2" t="s">
        <v>446</v>
      </c>
      <c r="C69" s="2"/>
      <c r="D69" s="2"/>
    </row>
    <row r="70" spans="1:4" x14ac:dyDescent="0.2">
      <c r="B70" s="2" t="s">
        <v>368</v>
      </c>
      <c r="C70" s="2"/>
      <c r="D70" s="2"/>
    </row>
    <row r="71" spans="1:4" x14ac:dyDescent="0.2">
      <c r="B71" s="2" t="s">
        <v>149</v>
      </c>
      <c r="C71" s="2"/>
      <c r="D71" s="2"/>
    </row>
    <row r="72" spans="1:4" x14ac:dyDescent="0.2">
      <c r="B72" s="2" t="s">
        <v>366</v>
      </c>
      <c r="C72" s="2"/>
      <c r="D72" s="2"/>
    </row>
    <row r="73" spans="1:4" x14ac:dyDescent="0.2">
      <c r="A73" s="2"/>
      <c r="B73" s="2" t="s">
        <v>596</v>
      </c>
      <c r="C73" s="2"/>
      <c r="D73" s="2" t="s">
        <v>1196</v>
      </c>
    </row>
    <row r="74" spans="1:4" x14ac:dyDescent="0.2">
      <c r="A74" s="2"/>
      <c r="B74" s="2" t="s">
        <v>1195</v>
      </c>
      <c r="C74" s="2"/>
      <c r="D74" s="2" t="s">
        <v>1162</v>
      </c>
    </row>
    <row r="75" spans="1:4" x14ac:dyDescent="0.2">
      <c r="A75" s="2"/>
      <c r="B75" s="2" t="s">
        <v>1161</v>
      </c>
      <c r="C75" s="2"/>
      <c r="D75" s="2"/>
    </row>
    <row r="76" spans="1:4" x14ac:dyDescent="0.2">
      <c r="B76" s="2" t="s">
        <v>948</v>
      </c>
      <c r="C76" s="2"/>
      <c r="D76" s="2"/>
    </row>
    <row r="77" spans="1:4" x14ac:dyDescent="0.2">
      <c r="B77" s="2" t="s">
        <v>992</v>
      </c>
      <c r="C77" s="2"/>
      <c r="D77" s="2"/>
    </row>
    <row r="78" spans="1:4" x14ac:dyDescent="0.2">
      <c r="B78" s="2" t="s">
        <v>706</v>
      </c>
      <c r="C78" s="2"/>
    </row>
    <row r="79" spans="1:4" x14ac:dyDescent="0.2">
      <c r="B79" s="2" t="s">
        <v>576</v>
      </c>
      <c r="C79" s="2"/>
      <c r="D79" t="s">
        <v>1140</v>
      </c>
    </row>
    <row r="80" spans="1:4" x14ac:dyDescent="0.2">
      <c r="B80" s="2" t="s">
        <v>1139</v>
      </c>
      <c r="C80" s="2"/>
      <c r="D80" s="2"/>
    </row>
    <row r="81" spans="2:4" x14ac:dyDescent="0.2">
      <c r="B81" s="2" t="s">
        <v>957</v>
      </c>
      <c r="C81" s="2"/>
      <c r="D81" s="2" t="s">
        <v>1236</v>
      </c>
    </row>
    <row r="82" spans="2:4" x14ac:dyDescent="0.2">
      <c r="B82" s="2" t="s">
        <v>709</v>
      </c>
      <c r="C82" s="2"/>
      <c r="D82" s="2"/>
    </row>
    <row r="83" spans="2:4" x14ac:dyDescent="0.2">
      <c r="B83" s="2" t="s">
        <v>747</v>
      </c>
      <c r="C83" s="2"/>
      <c r="D83" s="2"/>
    </row>
    <row r="84" spans="2:4" x14ac:dyDescent="0.2">
      <c r="B84" s="2" t="s">
        <v>361</v>
      </c>
      <c r="C84" s="2" t="s">
        <v>306</v>
      </c>
      <c r="D84" s="2" t="s">
        <v>98</v>
      </c>
    </row>
    <row r="85" spans="2:4" x14ac:dyDescent="0.2">
      <c r="B85" s="2" t="s">
        <v>817</v>
      </c>
      <c r="C85" s="2" t="s">
        <v>567</v>
      </c>
      <c r="D85" s="2" t="s">
        <v>568</v>
      </c>
    </row>
    <row r="86" spans="2:4" x14ac:dyDescent="0.2">
      <c r="B86" s="2" t="s">
        <v>819</v>
      </c>
      <c r="C86" s="2"/>
      <c r="D86" s="2"/>
    </row>
    <row r="87" spans="2:4" x14ac:dyDescent="0.2">
      <c r="B87" s="2" t="s">
        <v>818</v>
      </c>
      <c r="C87" s="2"/>
      <c r="D87" s="2"/>
    </row>
    <row r="88" spans="2:4" x14ac:dyDescent="0.2">
      <c r="B88" s="2" t="s">
        <v>814</v>
      </c>
      <c r="C88" s="2"/>
      <c r="D88" s="2"/>
    </row>
    <row r="89" spans="2:4" x14ac:dyDescent="0.2">
      <c r="B89" s="2" t="s">
        <v>816</v>
      </c>
      <c r="C89" s="2" t="s">
        <v>445</v>
      </c>
      <c r="D89" s="2"/>
    </row>
    <row r="90" spans="2:4" x14ac:dyDescent="0.2">
      <c r="B90" s="2" t="s">
        <v>815</v>
      </c>
      <c r="C90" s="2"/>
      <c r="D90" s="2"/>
    </row>
    <row r="91" spans="2:4" x14ac:dyDescent="0.2">
      <c r="B91" s="2" t="s">
        <v>824</v>
      </c>
      <c r="C91" s="2" t="s">
        <v>445</v>
      </c>
      <c r="D91" s="2"/>
    </row>
    <row r="92" spans="2:4" x14ac:dyDescent="0.2">
      <c r="B92" s="2" t="s">
        <v>821</v>
      </c>
      <c r="C92" s="2"/>
      <c r="D92" s="2"/>
    </row>
    <row r="93" spans="2:4" x14ac:dyDescent="0.2">
      <c r="B93" s="2" t="s">
        <v>1200</v>
      </c>
      <c r="C93" s="2"/>
      <c r="D93" s="2"/>
    </row>
    <row r="94" spans="2:4" x14ac:dyDescent="0.2">
      <c r="B94" s="2" t="s">
        <v>811</v>
      </c>
      <c r="C94" s="2"/>
      <c r="D94" s="2"/>
    </row>
    <row r="95" spans="2:4" x14ac:dyDescent="0.2">
      <c r="B95" s="2" t="s">
        <v>812</v>
      </c>
      <c r="C95" s="2"/>
      <c r="D95" s="2"/>
    </row>
    <row r="96" spans="2:4" x14ac:dyDescent="0.2">
      <c r="B96" s="2" t="s">
        <v>886</v>
      </c>
      <c r="C96" s="2"/>
      <c r="D96" s="2"/>
    </row>
    <row r="97" spans="2:4" x14ac:dyDescent="0.2">
      <c r="B97" s="2" t="s">
        <v>810</v>
      </c>
      <c r="C97" s="2"/>
      <c r="D97" s="2" t="s">
        <v>431</v>
      </c>
    </row>
    <row r="98" spans="2:4" x14ac:dyDescent="0.2">
      <c r="B98" s="2" t="s">
        <v>809</v>
      </c>
      <c r="C98" s="2"/>
      <c r="D98" s="2"/>
    </row>
    <row r="99" spans="2:4" x14ac:dyDescent="0.2">
      <c r="B99" s="2" t="s">
        <v>820</v>
      </c>
      <c r="C99" s="2"/>
      <c r="D99" s="2"/>
    </row>
    <row r="100" spans="2:4" x14ac:dyDescent="0.2">
      <c r="B100" s="2" t="s">
        <v>813</v>
      </c>
      <c r="C100" s="2"/>
      <c r="D100" s="2"/>
    </row>
    <row r="101" spans="2:4" x14ac:dyDescent="0.2">
      <c r="B101" s="2" t="s">
        <v>798</v>
      </c>
      <c r="C101" s="2"/>
      <c r="D101" s="2"/>
    </row>
    <row r="102" spans="2:4" x14ac:dyDescent="0.2">
      <c r="B102" s="2" t="s">
        <v>797</v>
      </c>
      <c r="C102" s="2"/>
      <c r="D102" s="2"/>
    </row>
    <row r="103" spans="2:4" x14ac:dyDescent="0.2">
      <c r="B103" s="2" t="s">
        <v>808</v>
      </c>
      <c r="C103" s="2"/>
      <c r="D103" s="2"/>
    </row>
    <row r="104" spans="2:4" x14ac:dyDescent="0.2">
      <c r="B104" s="2" t="s">
        <v>376</v>
      </c>
      <c r="C104" s="2"/>
      <c r="D104" s="2"/>
    </row>
    <row r="105" spans="2:4" x14ac:dyDescent="0.2">
      <c r="B105" s="2" t="s">
        <v>510</v>
      </c>
      <c r="C105" s="2"/>
      <c r="D105" s="2"/>
    </row>
    <row r="106" spans="2:4" x14ac:dyDescent="0.2">
      <c r="B106" s="2" t="s">
        <v>513</v>
      </c>
      <c r="C106" s="2"/>
      <c r="D106" s="2"/>
    </row>
    <row r="107" spans="2:4" x14ac:dyDescent="0.2">
      <c r="B107" s="2" t="s">
        <v>515</v>
      </c>
      <c r="C107" s="2"/>
      <c r="D107" s="2" t="s">
        <v>610</v>
      </c>
    </row>
    <row r="108" spans="2:4" x14ac:dyDescent="0.2">
      <c r="B108" s="2" t="s">
        <v>601</v>
      </c>
      <c r="C108" s="2"/>
      <c r="D108" s="2"/>
    </row>
    <row r="109" spans="2:4" x14ac:dyDescent="0.2">
      <c r="B109" s="2" t="s">
        <v>312</v>
      </c>
      <c r="C109" s="2"/>
      <c r="D109" s="2" t="s">
        <v>344</v>
      </c>
    </row>
    <row r="110" spans="2:4" x14ac:dyDescent="0.2">
      <c r="B110" s="2" t="s">
        <v>345</v>
      </c>
      <c r="C110" s="2"/>
      <c r="D110" s="2" t="s">
        <v>1133</v>
      </c>
    </row>
    <row r="111" spans="2:4" x14ac:dyDescent="0.2">
      <c r="B111" s="2" t="s">
        <v>900</v>
      </c>
      <c r="C111" s="2"/>
      <c r="D111" s="2"/>
    </row>
    <row r="112" spans="2:4" x14ac:dyDescent="0.2">
      <c r="B112" s="2" t="s">
        <v>383</v>
      </c>
      <c r="C112" s="2"/>
      <c r="D112" s="2"/>
    </row>
    <row r="113" spans="2:4" x14ac:dyDescent="0.2">
      <c r="B113" s="2" t="s">
        <v>686</v>
      </c>
      <c r="C113" s="2"/>
      <c r="D113" s="2"/>
    </row>
    <row r="114" spans="2:4" x14ac:dyDescent="0.2">
      <c r="B114" s="2" t="s">
        <v>627</v>
      </c>
      <c r="C114" s="2"/>
      <c r="D114" s="2"/>
    </row>
    <row r="115" spans="2:4" x14ac:dyDescent="0.2">
      <c r="B115" s="2" t="s">
        <v>362</v>
      </c>
      <c r="C115" s="2"/>
      <c r="D115" s="2" t="s">
        <v>958</v>
      </c>
    </row>
    <row r="116" spans="2:4" x14ac:dyDescent="0.2">
      <c r="B116" s="2" t="s">
        <v>899</v>
      </c>
      <c r="C116" s="2"/>
      <c r="D116" s="2"/>
    </row>
    <row r="117" spans="2:4" x14ac:dyDescent="0.2">
      <c r="B117" s="2" t="s">
        <v>146</v>
      </c>
      <c r="C117" s="2"/>
      <c r="D117" s="2" t="s">
        <v>144</v>
      </c>
    </row>
    <row r="118" spans="2:4" x14ac:dyDescent="0.2">
      <c r="B118" s="2" t="s">
        <v>143</v>
      </c>
      <c r="C118" s="2"/>
      <c r="D118" s="2" t="s">
        <v>135</v>
      </c>
    </row>
    <row r="119" spans="2:4" x14ac:dyDescent="0.2">
      <c r="B119" s="2" t="s">
        <v>134</v>
      </c>
      <c r="C119" s="2"/>
      <c r="D119" s="2" t="s">
        <v>132</v>
      </c>
    </row>
    <row r="120" spans="2:4" x14ac:dyDescent="0.2">
      <c r="B120" s="2" t="s">
        <v>131</v>
      </c>
      <c r="C120" s="2"/>
      <c r="D120" s="2"/>
    </row>
    <row r="121" spans="2:4" x14ac:dyDescent="0.2">
      <c r="B121" s="2" t="s">
        <v>439</v>
      </c>
      <c r="C121" s="2"/>
      <c r="D121" s="2"/>
    </row>
    <row r="122" spans="2:4" x14ac:dyDescent="0.2">
      <c r="B122" s="2" t="s">
        <v>122</v>
      </c>
      <c r="C122" s="2"/>
      <c r="D122" s="2" t="s">
        <v>123</v>
      </c>
    </row>
    <row r="123" spans="2:4" x14ac:dyDescent="0.2">
      <c r="B123" s="2" t="s">
        <v>139</v>
      </c>
      <c r="C123" s="2"/>
      <c r="D123" s="2" t="s">
        <v>138</v>
      </c>
    </row>
    <row r="124" spans="2:4" x14ac:dyDescent="0.2">
      <c r="B124" s="2" t="s">
        <v>130</v>
      </c>
      <c r="C124" s="2"/>
      <c r="D124" s="2"/>
    </row>
    <row r="125" spans="2:4" x14ac:dyDescent="0.2">
      <c r="B125" s="2" t="s">
        <v>436</v>
      </c>
      <c r="C125" s="2" t="s">
        <v>168</v>
      </c>
    </row>
    <row r="126" spans="2:4" x14ac:dyDescent="0.2">
      <c r="B126" s="2" t="s">
        <v>905</v>
      </c>
      <c r="C126" s="2"/>
      <c r="D126" s="2" t="s">
        <v>1129</v>
      </c>
    </row>
    <row r="127" spans="2:4" x14ac:dyDescent="0.2">
      <c r="B127" s="2" t="s">
        <v>1128</v>
      </c>
      <c r="C127" s="2"/>
      <c r="D127" t="s">
        <v>1136</v>
      </c>
    </row>
    <row r="128" spans="2:4" x14ac:dyDescent="0.2">
      <c r="B128" s="2" t="s">
        <v>1106</v>
      </c>
      <c r="C128" s="2" t="s">
        <v>168</v>
      </c>
      <c r="D128" s="2" t="s">
        <v>1102</v>
      </c>
    </row>
    <row r="129" spans="2:5" x14ac:dyDescent="0.2">
      <c r="B129" s="2" t="s">
        <v>1185</v>
      </c>
      <c r="C129" s="2" t="s">
        <v>920</v>
      </c>
      <c r="D129" s="2" t="s">
        <v>955</v>
      </c>
    </row>
    <row r="130" spans="2:5" x14ac:dyDescent="0.2">
      <c r="B130" s="2" t="s">
        <v>956</v>
      </c>
      <c r="C130" s="2" t="s">
        <v>1090</v>
      </c>
      <c r="D130" s="2" t="s">
        <v>1023</v>
      </c>
    </row>
    <row r="131" spans="2:5" x14ac:dyDescent="0.2">
      <c r="B131" s="2" t="s">
        <v>1115</v>
      </c>
      <c r="C131" s="2"/>
      <c r="D131" s="2" t="s">
        <v>1089</v>
      </c>
    </row>
    <row r="132" spans="2:5" x14ac:dyDescent="0.2">
      <c r="B132" s="2" t="s">
        <v>866</v>
      </c>
      <c r="C132" s="2" t="s">
        <v>168</v>
      </c>
      <c r="D132" s="2" t="s">
        <v>1021</v>
      </c>
    </row>
    <row r="133" spans="2:5" x14ac:dyDescent="0.2">
      <c r="B133" s="2" t="s">
        <v>1020</v>
      </c>
      <c r="C133" s="2"/>
      <c r="D133" s="2" t="s">
        <v>1109</v>
      </c>
    </row>
    <row r="134" spans="2:5" x14ac:dyDescent="0.2">
      <c r="B134" s="2" t="s">
        <v>1108</v>
      </c>
      <c r="C134" s="2" t="s">
        <v>168</v>
      </c>
      <c r="D134" s="2" t="s">
        <v>1109</v>
      </c>
    </row>
    <row r="135" spans="2:5" x14ac:dyDescent="0.2">
      <c r="B135" s="2" t="s">
        <v>991</v>
      </c>
      <c r="C135" s="2"/>
      <c r="D135" s="2" t="s">
        <v>1141</v>
      </c>
    </row>
    <row r="136" spans="2:5" x14ac:dyDescent="0.2">
      <c r="B136" s="2" t="s">
        <v>592</v>
      </c>
      <c r="C136" s="2"/>
      <c r="D136" s="2" t="s">
        <v>1151</v>
      </c>
    </row>
    <row r="137" spans="2:5" x14ac:dyDescent="0.2">
      <c r="B137" s="2" t="s">
        <v>1172</v>
      </c>
      <c r="C137" s="2"/>
      <c r="D137" s="2" t="s">
        <v>1152</v>
      </c>
    </row>
    <row r="138" spans="2:5" x14ac:dyDescent="0.2">
      <c r="B138" s="2" t="s">
        <v>1171</v>
      </c>
      <c r="C138" s="2" t="s">
        <v>1239</v>
      </c>
      <c r="D138" s="2" t="s">
        <v>1151</v>
      </c>
    </row>
    <row r="139" spans="2:5" x14ac:dyDescent="0.2">
      <c r="B139" s="2" t="s">
        <v>1238</v>
      </c>
      <c r="C139" s="2"/>
      <c r="D139" s="2"/>
    </row>
    <row r="140" spans="2:5" x14ac:dyDescent="0.2">
      <c r="B140" s="2" t="s">
        <v>504</v>
      </c>
      <c r="C140" s="2"/>
      <c r="D140" s="2" t="s">
        <v>514</v>
      </c>
      <c r="E140" s="2"/>
    </row>
    <row r="141" spans="2:5" x14ac:dyDescent="0.2">
      <c r="B141" s="2" t="s">
        <v>435</v>
      </c>
      <c r="C141" s="2"/>
      <c r="D141" s="2" t="s">
        <v>533</v>
      </c>
      <c r="E141" s="2"/>
    </row>
    <row r="142" spans="2:5" x14ac:dyDescent="0.2">
      <c r="B142" s="2" t="s">
        <v>309</v>
      </c>
      <c r="C142" s="2" t="s">
        <v>150</v>
      </c>
      <c r="D142" s="2" t="s">
        <v>152</v>
      </c>
    </row>
    <row r="143" spans="2:5" x14ac:dyDescent="0.2">
      <c r="B143" s="2" t="s">
        <v>313</v>
      </c>
      <c r="C143" s="2"/>
      <c r="D143" s="2" t="s">
        <v>1199</v>
      </c>
    </row>
    <row r="144" spans="2:5" x14ac:dyDescent="0.2">
      <c r="B144" s="2" t="s">
        <v>1198</v>
      </c>
      <c r="C144" s="2"/>
      <c r="D144" s="2" t="s">
        <v>950</v>
      </c>
    </row>
    <row r="145" spans="1:5" x14ac:dyDescent="0.2">
      <c r="B145" s="2" t="s">
        <v>949</v>
      </c>
      <c r="C145" s="2" t="s">
        <v>168</v>
      </c>
      <c r="D145" s="2" t="s">
        <v>843</v>
      </c>
    </row>
    <row r="146" spans="1:5" x14ac:dyDescent="0.2">
      <c r="B146" s="2" t="s">
        <v>842</v>
      </c>
      <c r="C146" s="2" t="s">
        <v>168</v>
      </c>
      <c r="D146" s="2" t="s">
        <v>1179</v>
      </c>
      <c r="E146" s="2"/>
    </row>
    <row r="147" spans="1:5" x14ac:dyDescent="0.2">
      <c r="A147" s="2"/>
      <c r="B147" s="2" t="s">
        <v>1181</v>
      </c>
      <c r="C147" s="2" t="s">
        <v>168</v>
      </c>
      <c r="D147" s="2" t="s">
        <v>1225</v>
      </c>
    </row>
    <row r="148" spans="1:5" x14ac:dyDescent="0.2">
      <c r="B148" s="2" t="s">
        <v>1194</v>
      </c>
      <c r="C148" s="2"/>
      <c r="D148" s="2"/>
    </row>
    <row r="149" spans="1:5" x14ac:dyDescent="0.2">
      <c r="B149" s="2" t="s">
        <v>1082</v>
      </c>
      <c r="C149" s="2"/>
      <c r="D149" s="2" t="s">
        <v>1034</v>
      </c>
    </row>
    <row r="150" spans="1:5" x14ac:dyDescent="0.2">
      <c r="B150" s="2" t="s">
        <v>979</v>
      </c>
      <c r="C150" s="2" t="s">
        <v>168</v>
      </c>
      <c r="D150" s="2" t="s">
        <v>1075</v>
      </c>
    </row>
    <row r="151" spans="1:5" x14ac:dyDescent="0.2">
      <c r="B151" s="2" t="s">
        <v>903</v>
      </c>
      <c r="C151" s="2"/>
      <c r="D151" s="2" t="s">
        <v>449</v>
      </c>
    </row>
    <row r="152" spans="1:5" x14ac:dyDescent="0.2">
      <c r="B152" s="2" t="s">
        <v>685</v>
      </c>
      <c r="C152" s="2" t="s">
        <v>1074</v>
      </c>
      <c r="D152" s="2" t="s">
        <v>1075</v>
      </c>
    </row>
    <row r="153" spans="1:5" x14ac:dyDescent="0.2">
      <c r="B153" s="2" t="s">
        <v>1073</v>
      </c>
      <c r="C153" s="2"/>
      <c r="D153" s="2"/>
      <c r="E153" s="2"/>
    </row>
    <row r="154" spans="1:5" x14ac:dyDescent="0.2">
      <c r="B154" s="2" t="s">
        <v>440</v>
      </c>
      <c r="C154" s="2" t="s">
        <v>912</v>
      </c>
      <c r="D154" s="2" t="s">
        <v>911</v>
      </c>
      <c r="E154" s="2"/>
    </row>
    <row r="155" spans="1:5" x14ac:dyDescent="0.2">
      <c r="B155" s="2" t="s">
        <v>910</v>
      </c>
      <c r="C155" s="2" t="s">
        <v>1118</v>
      </c>
      <c r="D155" s="2" t="s">
        <v>449</v>
      </c>
      <c r="E155" s="2"/>
    </row>
    <row r="156" spans="1:5" x14ac:dyDescent="0.2">
      <c r="B156" s="2" t="s">
        <v>1117</v>
      </c>
      <c r="C156" s="2" t="s">
        <v>680</v>
      </c>
      <c r="D156" s="2" t="s">
        <v>681</v>
      </c>
      <c r="E156" s="2"/>
    </row>
    <row r="157" spans="1:5" x14ac:dyDescent="0.2">
      <c r="A157" s="2"/>
      <c r="B157" s="2" t="s">
        <v>679</v>
      </c>
      <c r="C157" s="2"/>
      <c r="D157" s="2" t="s">
        <v>923</v>
      </c>
      <c r="E157" s="2"/>
    </row>
    <row r="158" spans="1:5" x14ac:dyDescent="0.2">
      <c r="A158" s="2"/>
      <c r="B158" s="2" t="s">
        <v>993</v>
      </c>
      <c r="C158" s="2"/>
      <c r="D158" s="2" t="s">
        <v>1221</v>
      </c>
      <c r="E158" s="2"/>
    </row>
    <row r="159" spans="1:5" x14ac:dyDescent="0.2">
      <c r="A159" s="2"/>
      <c r="B159" s="2" t="s">
        <v>1220</v>
      </c>
      <c r="C159" s="2"/>
      <c r="D159" s="2"/>
      <c r="E159" s="2"/>
    </row>
    <row r="160" spans="1:5" x14ac:dyDescent="0.2">
      <c r="A160" s="2"/>
      <c r="B160" s="2" t="s">
        <v>1219</v>
      </c>
      <c r="C160" s="2"/>
      <c r="D160" s="2"/>
      <c r="E160" s="2"/>
    </row>
    <row r="161" spans="1:5" x14ac:dyDescent="0.2">
      <c r="A161" s="2"/>
      <c r="B161" s="2" t="s">
        <v>1255</v>
      </c>
      <c r="C161" s="2"/>
      <c r="D161" s="2"/>
      <c r="E161" s="2"/>
    </row>
    <row r="162" spans="1:5" x14ac:dyDescent="0.2">
      <c r="A162" s="2"/>
      <c r="B162" s="2" t="s">
        <v>994</v>
      </c>
      <c r="C162" s="2"/>
      <c r="D162" s="2" t="s">
        <v>1160</v>
      </c>
      <c r="E162" s="2"/>
    </row>
    <row r="163" spans="1:5" x14ac:dyDescent="0.2">
      <c r="A163" s="2"/>
      <c r="B163" s="2" t="s">
        <v>1159</v>
      </c>
      <c r="C163" s="2" t="s">
        <v>441</v>
      </c>
      <c r="D163" s="2" t="s">
        <v>752</v>
      </c>
    </row>
    <row r="164" spans="1:5" x14ac:dyDescent="0.2">
      <c r="A164" s="2"/>
      <c r="B164" s="2" t="s">
        <v>751</v>
      </c>
      <c r="C164" s="2"/>
      <c r="D164" s="2"/>
    </row>
    <row r="165" spans="1:5" x14ac:dyDescent="0.2">
      <c r="A165" s="2"/>
      <c r="B165" s="2" t="s">
        <v>353</v>
      </c>
      <c r="C165" s="2" t="s">
        <v>441</v>
      </c>
      <c r="D165" s="2"/>
    </row>
    <row r="166" spans="1:5" x14ac:dyDescent="0.2">
      <c r="A166" s="2"/>
      <c r="B166" s="2" t="s">
        <v>558</v>
      </c>
      <c r="C166" s="2"/>
      <c r="D166" s="2" t="s">
        <v>560</v>
      </c>
    </row>
    <row r="167" spans="1:5" x14ac:dyDescent="0.2">
      <c r="A167" s="2"/>
      <c r="B167" s="2" t="s">
        <v>559</v>
      </c>
      <c r="C167" s="2"/>
      <c r="D167" s="2" t="s">
        <v>560</v>
      </c>
    </row>
    <row r="168" spans="1:5" x14ac:dyDescent="0.2">
      <c r="A168" s="2"/>
      <c r="B168" s="2" t="s">
        <v>442</v>
      </c>
      <c r="C168" s="2" t="s">
        <v>443</v>
      </c>
      <c r="D168" s="2" t="s">
        <v>449</v>
      </c>
    </row>
    <row r="169" spans="1:5" x14ac:dyDescent="0.2">
      <c r="A169" s="2"/>
      <c r="B169" s="2" t="s">
        <v>628</v>
      </c>
      <c r="C169" s="2"/>
      <c r="D169" s="2"/>
    </row>
    <row r="170" spans="1:5" x14ac:dyDescent="0.2">
      <c r="A170" s="2"/>
      <c r="B170" s="210" t="s">
        <v>734</v>
      </c>
      <c r="C170" s="2"/>
      <c r="D170" s="2"/>
    </row>
    <row r="171" spans="1:5" x14ac:dyDescent="0.2">
      <c r="A171" s="2"/>
      <c r="B171" s="210" t="s">
        <v>735</v>
      </c>
      <c r="C171" s="2"/>
      <c r="D171" s="2"/>
    </row>
    <row r="172" spans="1:5" x14ac:dyDescent="0.2">
      <c r="A172" s="2"/>
      <c r="B172" s="210" t="s">
        <v>756</v>
      </c>
      <c r="C172" s="2"/>
      <c r="D172" s="2"/>
    </row>
    <row r="173" spans="1:5" x14ac:dyDescent="0.2">
      <c r="A173" s="2"/>
      <c r="B173" s="2" t="s">
        <v>347</v>
      </c>
      <c r="C173" s="2"/>
      <c r="D173" s="2" t="s">
        <v>379</v>
      </c>
    </row>
    <row r="174" spans="1:5" x14ac:dyDescent="0.2">
      <c r="A174" s="2"/>
      <c r="B174" s="2" t="s">
        <v>300</v>
      </c>
      <c r="C174" s="2" t="s">
        <v>305</v>
      </c>
      <c r="D174" s="2" t="s">
        <v>557</v>
      </c>
    </row>
    <row r="175" spans="1:5" x14ac:dyDescent="0.2">
      <c r="A175" s="2"/>
      <c r="B175" s="2" t="s">
        <v>419</v>
      </c>
      <c r="C175" s="2" t="s">
        <v>168</v>
      </c>
      <c r="D175" s="2" t="s">
        <v>1123</v>
      </c>
    </row>
    <row r="176" spans="1:5" x14ac:dyDescent="0.2">
      <c r="A176" s="2"/>
      <c r="B176" s="2" t="s">
        <v>1122</v>
      </c>
      <c r="C176" s="2"/>
      <c r="D176" s="2" t="s">
        <v>1047</v>
      </c>
    </row>
    <row r="177" spans="1:4" x14ac:dyDescent="0.2">
      <c r="A177" s="2"/>
      <c r="B177" s="2" t="s">
        <v>1058</v>
      </c>
      <c r="C177" s="2"/>
      <c r="D177" s="2"/>
    </row>
    <row r="178" spans="1:4" x14ac:dyDescent="0.2">
      <c r="A178" s="2"/>
      <c r="B178" s="2" t="s">
        <v>1024</v>
      </c>
      <c r="C178" s="2"/>
      <c r="D178" s="2"/>
    </row>
    <row r="179" spans="1:4" x14ac:dyDescent="0.2">
      <c r="A179" s="2"/>
      <c r="B179" s="2" t="s">
        <v>1223</v>
      </c>
      <c r="C179" s="2" t="s">
        <v>441</v>
      </c>
      <c r="D179" s="2" t="s">
        <v>1205</v>
      </c>
    </row>
    <row r="180" spans="1:4" x14ac:dyDescent="0.2">
      <c r="A180" s="2"/>
      <c r="B180" s="2" t="s">
        <v>1204</v>
      </c>
      <c r="C180" s="2" t="s">
        <v>441</v>
      </c>
      <c r="D180" s="2" t="s">
        <v>870</v>
      </c>
    </row>
    <row r="181" spans="1:4" x14ac:dyDescent="0.2">
      <c r="A181" s="2"/>
      <c r="B181" s="2" t="s">
        <v>871</v>
      </c>
      <c r="C181" s="2"/>
      <c r="D181" s="2"/>
    </row>
    <row r="182" spans="1:4" x14ac:dyDescent="0.2">
      <c r="A182" s="2"/>
      <c r="B182" s="2" t="s">
        <v>851</v>
      </c>
      <c r="C182" s="2"/>
      <c r="D182" s="2"/>
    </row>
    <row r="183" spans="1:4" x14ac:dyDescent="0.2">
      <c r="A183" s="2"/>
      <c r="B183" s="2" t="s">
        <v>382</v>
      </c>
      <c r="C183" s="2"/>
      <c r="D183" s="2"/>
    </row>
    <row r="184" spans="1:4" x14ac:dyDescent="0.2">
      <c r="A184" s="2"/>
      <c r="B184" s="2" t="s">
        <v>147</v>
      </c>
      <c r="C184" s="2"/>
      <c r="D184" s="2" t="s">
        <v>148</v>
      </c>
    </row>
    <row r="185" spans="1:4" x14ac:dyDescent="0.2">
      <c r="A185" s="2"/>
      <c r="B185" s="2" t="s">
        <v>409</v>
      </c>
      <c r="C185" s="2"/>
      <c r="D185" s="2"/>
    </row>
    <row r="186" spans="1:4" x14ac:dyDescent="0.2">
      <c r="A186" s="2"/>
      <c r="B186" s="2" t="s">
        <v>1121</v>
      </c>
      <c r="C186" s="2" t="s">
        <v>168</v>
      </c>
      <c r="D186" s="2" t="s">
        <v>894</v>
      </c>
    </row>
    <row r="187" spans="1:4" x14ac:dyDescent="0.2">
      <c r="A187" s="2"/>
      <c r="B187" s="2" t="s">
        <v>893</v>
      </c>
      <c r="C187" t="s">
        <v>168</v>
      </c>
      <c r="D187" t="s">
        <v>1174</v>
      </c>
    </row>
    <row r="188" spans="1:4" x14ac:dyDescent="0.2">
      <c r="B188" t="s">
        <v>1182</v>
      </c>
      <c r="C188" s="2"/>
      <c r="D188" s="2" t="s">
        <v>512</v>
      </c>
    </row>
    <row r="189" spans="1:4" x14ac:dyDescent="0.2">
      <c r="A189" s="2"/>
      <c r="B189" s="2" t="s">
        <v>370</v>
      </c>
      <c r="C189" s="2" t="s">
        <v>841</v>
      </c>
      <c r="D189" s="2" t="s">
        <v>927</v>
      </c>
    </row>
    <row r="190" spans="1:4" x14ac:dyDescent="0.2">
      <c r="A190" s="2"/>
      <c r="B190" s="2" t="s">
        <v>928</v>
      </c>
      <c r="C190" s="2" t="s">
        <v>841</v>
      </c>
      <c r="D190" s="2" t="s">
        <v>927</v>
      </c>
    </row>
    <row r="191" spans="1:4" x14ac:dyDescent="0.2">
      <c r="A191" s="2"/>
      <c r="B191" s="2" t="s">
        <v>966</v>
      </c>
      <c r="C191" s="2" t="s">
        <v>1144</v>
      </c>
      <c r="D191" s="2" t="s">
        <v>1143</v>
      </c>
    </row>
    <row r="192" spans="1:4" x14ac:dyDescent="0.2">
      <c r="B192" s="2" t="s">
        <v>1142</v>
      </c>
      <c r="C192" s="2" t="s">
        <v>841</v>
      </c>
      <c r="D192" s="2" t="s">
        <v>927</v>
      </c>
    </row>
    <row r="193" spans="1:5" x14ac:dyDescent="0.2">
      <c r="B193" s="2" t="s">
        <v>936</v>
      </c>
      <c r="C193" s="2" t="s">
        <v>841</v>
      </c>
      <c r="D193" s="2" t="s">
        <v>927</v>
      </c>
    </row>
    <row r="194" spans="1:5" x14ac:dyDescent="0.2">
      <c r="B194" s="2" t="s">
        <v>935</v>
      </c>
      <c r="C194" s="2" t="s">
        <v>600</v>
      </c>
      <c r="D194" s="2" t="s">
        <v>606</v>
      </c>
    </row>
    <row r="195" spans="1:5" x14ac:dyDescent="0.2">
      <c r="B195" s="2" t="s">
        <v>173</v>
      </c>
      <c r="C195" s="2"/>
      <c r="D195" s="2"/>
    </row>
    <row r="196" spans="1:5" x14ac:dyDescent="0.2">
      <c r="B196" s="2" t="s">
        <v>939</v>
      </c>
      <c r="C196" s="2" t="s">
        <v>168</v>
      </c>
      <c r="D196" s="2" t="s">
        <v>978</v>
      </c>
    </row>
    <row r="197" spans="1:5" x14ac:dyDescent="0.2">
      <c r="B197" s="2" t="s">
        <v>976</v>
      </c>
      <c r="C197" s="2" t="s">
        <v>168</v>
      </c>
      <c r="D197" s="2" t="s">
        <v>977</v>
      </c>
      <c r="E197" s="2"/>
    </row>
    <row r="198" spans="1:5" x14ac:dyDescent="0.2">
      <c r="B198" s="2" t="s">
        <v>975</v>
      </c>
      <c r="C198" s="2"/>
      <c r="D198" s="2"/>
    </row>
    <row r="199" spans="1:5" x14ac:dyDescent="0.2">
      <c r="A199" s="2"/>
      <c r="B199" s="2" t="s">
        <v>938</v>
      </c>
      <c r="C199" s="2"/>
      <c r="D199" s="2"/>
    </row>
    <row r="200" spans="1:5" x14ac:dyDescent="0.2">
      <c r="B200" s="2" t="s">
        <v>940</v>
      </c>
      <c r="C200" s="2" t="s">
        <v>441</v>
      </c>
      <c r="D200" s="2" t="s">
        <v>833</v>
      </c>
    </row>
    <row r="201" spans="1:5" x14ac:dyDescent="0.2">
      <c r="B201" s="2" t="s">
        <v>437</v>
      </c>
      <c r="C201" s="2"/>
      <c r="D201" s="2" t="s">
        <v>98</v>
      </c>
    </row>
    <row r="202" spans="1:5" x14ac:dyDescent="0.2">
      <c r="B202" s="2" t="s">
        <v>551</v>
      </c>
      <c r="C202" s="2"/>
      <c r="D202" s="2"/>
    </row>
    <row r="203" spans="1:5" x14ac:dyDescent="0.2">
      <c r="B203" s="2" t="s">
        <v>1105</v>
      </c>
      <c r="C203" s="2" t="s">
        <v>885</v>
      </c>
      <c r="D203" s="2" t="s">
        <v>884</v>
      </c>
    </row>
    <row r="204" spans="1:5" x14ac:dyDescent="0.2">
      <c r="A204" s="2"/>
      <c r="B204" s="2" t="s">
        <v>883</v>
      </c>
      <c r="C204" s="2"/>
      <c r="D204" s="2"/>
    </row>
    <row r="205" spans="1:5" x14ac:dyDescent="0.2">
      <c r="A205" s="2"/>
      <c r="B205" s="2" t="s">
        <v>688</v>
      </c>
      <c r="C205" s="2"/>
      <c r="D205" s="2"/>
    </row>
    <row r="206" spans="1:5" x14ac:dyDescent="0.2">
      <c r="A206" s="2"/>
      <c r="B206" s="2" t="s">
        <v>687</v>
      </c>
      <c r="C206" s="2"/>
      <c r="D206" s="2" t="s">
        <v>823</v>
      </c>
    </row>
    <row r="207" spans="1:5" x14ac:dyDescent="0.2">
      <c r="A207" s="2"/>
      <c r="B207" s="2" t="s">
        <v>795</v>
      </c>
      <c r="C207" s="2"/>
      <c r="D207" s="2"/>
    </row>
    <row r="208" spans="1:5" x14ac:dyDescent="0.2">
      <c r="A208" s="2"/>
      <c r="B208" s="2" t="s">
        <v>792</v>
      </c>
      <c r="C208" s="2"/>
      <c r="D208" s="2"/>
    </row>
    <row r="209" spans="1:5" x14ac:dyDescent="0.2">
      <c r="A209" s="2"/>
      <c r="B209" s="2" t="s">
        <v>865</v>
      </c>
      <c r="C209" s="2"/>
      <c r="D209" s="2"/>
    </row>
    <row r="210" spans="1:5" x14ac:dyDescent="0.2">
      <c r="B210" s="2" t="s">
        <v>704</v>
      </c>
      <c r="C210" s="2"/>
      <c r="D210" s="2" t="s">
        <v>887</v>
      </c>
    </row>
    <row r="211" spans="1:5" x14ac:dyDescent="0.2">
      <c r="B211" s="2" t="s">
        <v>880</v>
      </c>
      <c r="C211" s="2"/>
      <c r="D211" s="2" t="s">
        <v>828</v>
      </c>
    </row>
    <row r="212" spans="1:5" x14ac:dyDescent="0.2">
      <c r="B212" s="2" t="s">
        <v>827</v>
      </c>
      <c r="C212" s="2"/>
      <c r="D212" s="2" t="s">
        <v>828</v>
      </c>
    </row>
    <row r="213" spans="1:5" x14ac:dyDescent="0.2">
      <c r="A213" s="2"/>
      <c r="B213" s="2" t="s">
        <v>772</v>
      </c>
      <c r="C213" s="2"/>
      <c r="D213" s="2" t="s">
        <v>914</v>
      </c>
    </row>
    <row r="214" spans="1:5" x14ac:dyDescent="0.2">
      <c r="A214" s="2"/>
      <c r="B214" s="2" t="s">
        <v>913</v>
      </c>
      <c r="C214" s="2"/>
      <c r="D214" s="2"/>
    </row>
    <row r="215" spans="1:5" x14ac:dyDescent="0.2">
      <c r="A215" s="2"/>
      <c r="B215" s="2" t="s">
        <v>718</v>
      </c>
      <c r="C215" s="2"/>
      <c r="D215" s="2"/>
      <c r="E215" s="2"/>
    </row>
    <row r="216" spans="1:5" x14ac:dyDescent="0.2">
      <c r="A216" s="2"/>
      <c r="B216" s="2" t="s">
        <v>733</v>
      </c>
      <c r="C216" s="2"/>
      <c r="D216" s="2"/>
      <c r="E216" s="2"/>
    </row>
    <row r="217" spans="1:5" x14ac:dyDescent="0.2">
      <c r="A217" s="2"/>
      <c r="B217" s="2" t="s">
        <v>787</v>
      </c>
      <c r="C217" s="2"/>
      <c r="D217" s="2"/>
      <c r="E217" s="2"/>
    </row>
    <row r="218" spans="1:5" x14ac:dyDescent="0.2">
      <c r="A218" s="2"/>
      <c r="B218" s="2" t="s">
        <v>765</v>
      </c>
      <c r="C218" s="2"/>
      <c r="D218" s="2" t="s">
        <v>922</v>
      </c>
      <c r="E218" s="2"/>
    </row>
    <row r="219" spans="1:5" x14ac:dyDescent="0.2">
      <c r="A219" s="2"/>
      <c r="B219" s="2" t="s">
        <v>921</v>
      </c>
      <c r="C219" s="2"/>
      <c r="D219" s="2"/>
    </row>
    <row r="220" spans="1:5" x14ac:dyDescent="0.2">
      <c r="A220" s="2"/>
      <c r="B220" s="2" t="s">
        <v>934</v>
      </c>
      <c r="C220" s="2"/>
      <c r="D220" s="2"/>
      <c r="E220" s="2"/>
    </row>
    <row r="221" spans="1:5" x14ac:dyDescent="0.2">
      <c r="A221" s="2"/>
      <c r="B221" s="2" t="s">
        <v>732</v>
      </c>
      <c r="C221" s="2" t="s">
        <v>168</v>
      </c>
      <c r="D221" s="2" t="s">
        <v>987</v>
      </c>
      <c r="E221" s="2"/>
    </row>
    <row r="222" spans="1:5" x14ac:dyDescent="0.2">
      <c r="A222" s="2"/>
      <c r="B222" s="2" t="s">
        <v>1114</v>
      </c>
      <c r="C222" s="2" t="s">
        <v>168</v>
      </c>
      <c r="D222" s="2" t="s">
        <v>1081</v>
      </c>
      <c r="E222" s="2"/>
    </row>
    <row r="223" spans="1:5" x14ac:dyDescent="0.2">
      <c r="A223" s="2"/>
      <c r="B223" s="2" t="s">
        <v>1079</v>
      </c>
      <c r="E223" s="2"/>
    </row>
    <row r="224" spans="1:5" x14ac:dyDescent="0.2">
      <c r="A224" s="2"/>
      <c r="B224" s="2" t="s">
        <v>1203</v>
      </c>
      <c r="D224" s="2" t="s">
        <v>1246</v>
      </c>
      <c r="E224" s="2"/>
    </row>
    <row r="225" spans="1:5" x14ac:dyDescent="0.2">
      <c r="A225" s="2"/>
      <c r="B225" s="2" t="s">
        <v>1245</v>
      </c>
      <c r="C225" s="2"/>
      <c r="D225" s="2" t="s">
        <v>1146</v>
      </c>
      <c r="E225" s="2"/>
    </row>
    <row r="226" spans="1:5" x14ac:dyDescent="0.2">
      <c r="A226" s="2"/>
      <c r="B226" s="2" t="s">
        <v>1145</v>
      </c>
      <c r="C226" s="2" t="s">
        <v>1038</v>
      </c>
      <c r="D226" s="2" t="s">
        <v>802</v>
      </c>
      <c r="E226" s="2"/>
    </row>
    <row r="227" spans="1:5" x14ac:dyDescent="0.2">
      <c r="A227" s="2"/>
      <c r="B227" s="2" t="s">
        <v>1040</v>
      </c>
      <c r="C227" s="2"/>
      <c r="D227" s="2" t="s">
        <v>547</v>
      </c>
      <c r="E227" s="2"/>
    </row>
    <row r="228" spans="1:5" x14ac:dyDescent="0.2">
      <c r="A228" s="2"/>
      <c r="B228" s="2" t="s">
        <v>530</v>
      </c>
      <c r="C228" s="2"/>
      <c r="D228" s="2" t="s">
        <v>545</v>
      </c>
      <c r="E228" s="2"/>
    </row>
    <row r="229" spans="1:5" x14ac:dyDescent="0.2">
      <c r="A229" s="2"/>
      <c r="B229" s="2" t="s">
        <v>531</v>
      </c>
      <c r="C229" s="2"/>
      <c r="D229" s="2"/>
      <c r="E229" s="2"/>
    </row>
    <row r="230" spans="1:5" x14ac:dyDescent="0.2">
      <c r="A230" s="2"/>
      <c r="B230" s="2" t="s">
        <v>104</v>
      </c>
      <c r="C230" s="2"/>
      <c r="D230" s="2"/>
      <c r="E230" s="2"/>
    </row>
    <row r="231" spans="1:5" x14ac:dyDescent="0.2">
      <c r="A231" s="2"/>
      <c r="B231" s="2" t="s">
        <v>583</v>
      </c>
      <c r="C231" s="2"/>
      <c r="D231" s="2"/>
    </row>
    <row r="232" spans="1:5" x14ac:dyDescent="0.2">
      <c r="A232" s="2"/>
      <c r="B232" s="2" t="s">
        <v>593</v>
      </c>
      <c r="C232" s="2"/>
      <c r="D232" s="2" t="s">
        <v>725</v>
      </c>
    </row>
    <row r="233" spans="1:5" x14ac:dyDescent="0.2">
      <c r="A233" s="2"/>
      <c r="B233" s="2" t="s">
        <v>724</v>
      </c>
      <c r="C233" s="2"/>
      <c r="D233" s="2"/>
    </row>
    <row r="234" spans="1:5" x14ac:dyDescent="0.2">
      <c r="A234" s="2"/>
      <c r="B234" s="2" t="s">
        <v>566</v>
      </c>
      <c r="C234" s="2"/>
      <c r="D234" s="2"/>
    </row>
    <row r="235" spans="1:5" x14ac:dyDescent="0.2">
      <c r="A235" s="2"/>
      <c r="B235" s="2" t="s">
        <v>608</v>
      </c>
      <c r="C235" s="2"/>
      <c r="D235" s="2"/>
    </row>
    <row r="236" spans="1:5" x14ac:dyDescent="0.2">
      <c r="A236" s="2"/>
      <c r="B236" s="2" t="s">
        <v>564</v>
      </c>
      <c r="C236" s="2"/>
      <c r="D236" s="2"/>
      <c r="E236" s="2"/>
    </row>
    <row r="237" spans="1:5" x14ac:dyDescent="0.2">
      <c r="A237" s="2"/>
      <c r="B237" s="2" t="s">
        <v>364</v>
      </c>
      <c r="C237" s="2"/>
      <c r="D237" s="2"/>
    </row>
    <row r="238" spans="1:5" x14ac:dyDescent="0.2">
      <c r="A238" s="2"/>
      <c r="B238" s="99" t="s">
        <v>741</v>
      </c>
      <c r="C238" s="2"/>
      <c r="D238" s="2"/>
    </row>
    <row r="239" spans="1:5" x14ac:dyDescent="0.2">
      <c r="A239" s="2"/>
      <c r="B239" s="2" t="s">
        <v>604</v>
      </c>
      <c r="C239" s="2"/>
      <c r="D239" s="2"/>
    </row>
    <row r="240" spans="1:5" x14ac:dyDescent="0.2">
      <c r="A240" s="2"/>
      <c r="B240" s="2" t="s">
        <v>426</v>
      </c>
      <c r="C240" s="2"/>
      <c r="D240" s="2"/>
    </row>
    <row r="241" spans="1:4" x14ac:dyDescent="0.2">
      <c r="A241" s="2"/>
      <c r="B241" s="2" t="s">
        <v>133</v>
      </c>
      <c r="C241" s="2"/>
      <c r="D241" s="2"/>
    </row>
    <row r="242" spans="1:4" x14ac:dyDescent="0.2">
      <c r="A242" s="2"/>
      <c r="B242" s="2" t="s">
        <v>348</v>
      </c>
      <c r="C242" s="2"/>
      <c r="D242" s="2"/>
    </row>
    <row r="243" spans="1:4" x14ac:dyDescent="0.2">
      <c r="A243" s="2"/>
      <c r="B243" s="2" t="s">
        <v>388</v>
      </c>
      <c r="C243" s="2"/>
      <c r="D243" s="2"/>
    </row>
    <row r="244" spans="1:4" x14ac:dyDescent="0.2">
      <c r="A244" s="2"/>
      <c r="B244" s="2" t="s">
        <v>603</v>
      </c>
      <c r="C244" s="2"/>
      <c r="D244" s="2"/>
    </row>
    <row r="245" spans="1:4" x14ac:dyDescent="0.2">
      <c r="A245" s="2"/>
      <c r="B245" s="2" t="s">
        <v>404</v>
      </c>
      <c r="C245" s="2"/>
      <c r="D245" s="2"/>
    </row>
    <row r="246" spans="1:4" x14ac:dyDescent="0.2">
      <c r="A246" s="2"/>
      <c r="B246" s="2" t="s">
        <v>390</v>
      </c>
      <c r="C246" s="2" t="s">
        <v>986</v>
      </c>
      <c r="D246" s="2"/>
    </row>
    <row r="247" spans="1:4" x14ac:dyDescent="0.2">
      <c r="A247" s="2"/>
      <c r="B247" s="2" t="s">
        <v>984</v>
      </c>
      <c r="C247" s="2" t="s">
        <v>764</v>
      </c>
      <c r="D247" s="2" t="s">
        <v>762</v>
      </c>
    </row>
    <row r="248" spans="1:4" x14ac:dyDescent="0.2">
      <c r="A248" s="2"/>
      <c r="B248" s="2" t="s">
        <v>761</v>
      </c>
      <c r="C248" s="2"/>
      <c r="D248" s="2"/>
    </row>
    <row r="249" spans="1:4" x14ac:dyDescent="0.2">
      <c r="A249" s="2"/>
      <c r="B249" s="2" t="s">
        <v>416</v>
      </c>
      <c r="C249" s="2"/>
      <c r="D249" s="2" t="s">
        <v>850</v>
      </c>
    </row>
    <row r="250" spans="1:4" x14ac:dyDescent="0.2">
      <c r="A250" s="2"/>
      <c r="B250" s="2" t="s">
        <v>849</v>
      </c>
      <c r="C250" s="2"/>
      <c r="D250" s="2"/>
    </row>
    <row r="251" spans="1:4" x14ac:dyDescent="0.2">
      <c r="A251" s="2"/>
      <c r="B251" s="2" t="s">
        <v>310</v>
      </c>
      <c r="C251" s="2"/>
      <c r="D251" s="2"/>
    </row>
    <row r="252" spans="1:4" x14ac:dyDescent="0.2">
      <c r="A252" s="2"/>
      <c r="B252" s="2" t="s">
        <v>224</v>
      </c>
      <c r="C252" s="2"/>
      <c r="D252" s="2" t="s">
        <v>579</v>
      </c>
    </row>
    <row r="253" spans="1:4" x14ac:dyDescent="0.2">
      <c r="A253" s="2"/>
      <c r="B253" s="2" t="s">
        <v>574</v>
      </c>
      <c r="C253" s="2"/>
      <c r="D253" s="2" t="s">
        <v>578</v>
      </c>
    </row>
    <row r="254" spans="1:4" x14ac:dyDescent="0.2">
      <c r="A254" s="2"/>
      <c r="B254" s="2" t="s">
        <v>577</v>
      </c>
      <c r="C254" s="2"/>
      <c r="D254" s="2"/>
    </row>
    <row r="255" spans="1:4" x14ac:dyDescent="0.2">
      <c r="A255" s="2"/>
      <c r="B255" s="2" t="s">
        <v>651</v>
      </c>
      <c r="C255" s="2"/>
      <c r="D255" s="2"/>
    </row>
    <row r="256" spans="1:4" x14ac:dyDescent="0.2">
      <c r="A256" s="2"/>
      <c r="B256" s="2" t="s">
        <v>414</v>
      </c>
      <c r="C256" s="2"/>
      <c r="D256" s="2"/>
    </row>
    <row r="257" spans="1:4" x14ac:dyDescent="0.2">
      <c r="A257" s="2"/>
      <c r="B257" s="2" t="s">
        <v>645</v>
      </c>
      <c r="C257" s="15" t="s">
        <v>902</v>
      </c>
      <c r="D257" s="2" t="s">
        <v>223</v>
      </c>
    </row>
    <row r="258" spans="1:4" x14ac:dyDescent="0.2">
      <c r="A258" s="2"/>
      <c r="B258" s="2" t="s">
        <v>901</v>
      </c>
      <c r="C258" s="15"/>
      <c r="D258" s="2"/>
    </row>
    <row r="259" spans="1:4" x14ac:dyDescent="0.2">
      <c r="A259" s="2"/>
      <c r="B259" s="2" t="s">
        <v>228</v>
      </c>
      <c r="C259" s="15"/>
      <c r="D259" s="2"/>
    </row>
    <row r="260" spans="1:4" x14ac:dyDescent="0.2">
      <c r="A260" s="2"/>
      <c r="B260" s="2" t="s">
        <v>1116</v>
      </c>
      <c r="C260" s="15" t="s">
        <v>449</v>
      </c>
      <c r="D260" s="2" t="s">
        <v>1065</v>
      </c>
    </row>
    <row r="261" spans="1:4" x14ac:dyDescent="0.2">
      <c r="A261" s="2"/>
      <c r="B261" s="297" t="s">
        <v>1048</v>
      </c>
      <c r="C261" s="15" t="s">
        <v>1131</v>
      </c>
      <c r="D261" s="15" t="s">
        <v>1177</v>
      </c>
    </row>
    <row r="262" spans="1:4" x14ac:dyDescent="0.2">
      <c r="A262" s="2"/>
      <c r="B262" s="297" t="s">
        <v>1130</v>
      </c>
      <c r="C262" s="15"/>
      <c r="D262" s="2" t="s">
        <v>1064</v>
      </c>
    </row>
    <row r="263" spans="1:4" x14ac:dyDescent="0.2">
      <c r="A263" s="2"/>
      <c r="B263" s="297" t="s">
        <v>1028</v>
      </c>
      <c r="C263" s="15"/>
      <c r="D263" s="2"/>
    </row>
    <row r="264" spans="1:4" x14ac:dyDescent="0.2">
      <c r="A264" s="2"/>
      <c r="B264" s="297" t="s">
        <v>1224</v>
      </c>
      <c r="C264" s="15"/>
      <c r="D264" s="2"/>
    </row>
    <row r="265" spans="1:4" x14ac:dyDescent="0.2">
      <c r="A265" s="2"/>
      <c r="B265" s="297" t="s">
        <v>1248</v>
      </c>
      <c r="C265" s="15"/>
      <c r="D265" s="2" t="s">
        <v>1354</v>
      </c>
    </row>
    <row r="266" spans="1:4" x14ac:dyDescent="0.2">
      <c r="A266" s="2"/>
      <c r="B266" s="2" t="s">
        <v>1254</v>
      </c>
      <c r="C266" s="15" t="s">
        <v>1057</v>
      </c>
      <c r="D266" s="2" t="s">
        <v>1056</v>
      </c>
    </row>
    <row r="267" spans="1:4" x14ac:dyDescent="0.2">
      <c r="A267" s="2"/>
      <c r="B267" s="297" t="s">
        <v>1353</v>
      </c>
      <c r="C267" s="15"/>
      <c r="D267" s="2"/>
    </row>
    <row r="268" spans="1:4" x14ac:dyDescent="0.2">
      <c r="A268" s="2"/>
      <c r="B268" s="297" t="s">
        <v>1250</v>
      </c>
      <c r="C268" s="15"/>
      <c r="D268" s="2"/>
    </row>
    <row r="269" spans="1:4" x14ac:dyDescent="0.2">
      <c r="A269" s="2"/>
      <c r="B269" s="297" t="s">
        <v>1251</v>
      </c>
      <c r="C269" s="2"/>
      <c r="D269" s="2" t="s">
        <v>98</v>
      </c>
    </row>
    <row r="270" spans="1:4" x14ac:dyDescent="0.2">
      <c r="A270" s="2"/>
      <c r="B270" s="297" t="s">
        <v>1541</v>
      </c>
      <c r="C270" s="2"/>
      <c r="D270" s="2" t="s">
        <v>1542</v>
      </c>
    </row>
    <row r="271" spans="1:4" x14ac:dyDescent="0.2">
      <c r="A271" s="2"/>
      <c r="B271" s="2" t="s">
        <v>896</v>
      </c>
      <c r="C271" s="2"/>
      <c r="D271" s="2" t="s">
        <v>1035</v>
      </c>
    </row>
    <row r="272" spans="1:4" x14ac:dyDescent="0.2">
      <c r="A272" s="2"/>
      <c r="B272" s="2" t="s">
        <v>990</v>
      </c>
      <c r="C272" s="2" t="s">
        <v>98</v>
      </c>
      <c r="D272" s="2" t="s">
        <v>720</v>
      </c>
    </row>
    <row r="273" spans="1:4" x14ac:dyDescent="0.2">
      <c r="A273" s="2"/>
      <c r="B273" s="2" t="s">
        <v>1249</v>
      </c>
      <c r="C273" s="2" t="s">
        <v>98</v>
      </c>
      <c r="D273" s="2" t="s">
        <v>898</v>
      </c>
    </row>
    <row r="274" spans="1:4" x14ac:dyDescent="0.2">
      <c r="A274" s="2"/>
      <c r="B274" s="2" t="s">
        <v>803</v>
      </c>
      <c r="C274" s="2" t="s">
        <v>98</v>
      </c>
      <c r="D274" s="2" t="s">
        <v>98</v>
      </c>
    </row>
    <row r="275" spans="1:4" x14ac:dyDescent="0.2">
      <c r="A275" s="2"/>
      <c r="B275" s="2" t="s">
        <v>897</v>
      </c>
      <c r="C275" s="2" t="s">
        <v>1229</v>
      </c>
      <c r="D275" s="2" t="s">
        <v>1230</v>
      </c>
    </row>
    <row r="276" spans="1:4" x14ac:dyDescent="0.2">
      <c r="A276" s="2"/>
      <c r="B276" s="2" t="s">
        <v>891</v>
      </c>
      <c r="C276" s="2"/>
      <c r="D276" s="2" t="s">
        <v>1042</v>
      </c>
    </row>
    <row r="277" spans="1:4" x14ac:dyDescent="0.2">
      <c r="A277" s="2"/>
      <c r="B277" s="2" t="s">
        <v>1041</v>
      </c>
      <c r="C277" s="2"/>
      <c r="D277" s="2"/>
    </row>
    <row r="278" spans="1:4" x14ac:dyDescent="0.2">
      <c r="A278" s="2"/>
      <c r="B278" s="2" t="s">
        <v>713</v>
      </c>
      <c r="C278" s="2"/>
      <c r="D278" s="2" t="s">
        <v>420</v>
      </c>
    </row>
    <row r="279" spans="1:4" x14ac:dyDescent="0.2">
      <c r="A279" s="2"/>
      <c r="B279" s="2" t="s">
        <v>418</v>
      </c>
      <c r="C279" s="2"/>
      <c r="D279" s="2" t="s">
        <v>1025</v>
      </c>
    </row>
    <row r="280" spans="1:4" x14ac:dyDescent="0.2">
      <c r="A280" s="2"/>
      <c r="B280" s="2" t="s">
        <v>980</v>
      </c>
      <c r="C280" s="2"/>
      <c r="D280" s="2"/>
    </row>
    <row r="281" spans="1:4" x14ac:dyDescent="0.2">
      <c r="A281" s="2"/>
      <c r="B281" s="2" t="s">
        <v>1072</v>
      </c>
      <c r="C281" s="2"/>
      <c r="D281" s="2"/>
    </row>
    <row r="282" spans="1:4" x14ac:dyDescent="0.2">
      <c r="A282" s="2"/>
      <c r="B282" s="2" t="s">
        <v>597</v>
      </c>
      <c r="C282" s="2"/>
      <c r="D282" s="2"/>
    </row>
    <row r="283" spans="1:4" x14ac:dyDescent="0.2">
      <c r="A283" s="2"/>
      <c r="B283" s="2" t="s">
        <v>618</v>
      </c>
      <c r="C283" s="2"/>
      <c r="D283" s="2"/>
    </row>
    <row r="284" spans="1:4" x14ac:dyDescent="0.2">
      <c r="A284" s="2"/>
      <c r="B284" s="2" t="s">
        <v>327</v>
      </c>
      <c r="C284" s="2"/>
      <c r="D284" s="2"/>
    </row>
    <row r="285" spans="1:4" x14ac:dyDescent="0.2">
      <c r="A285" s="2"/>
      <c r="B285" s="2" t="s">
        <v>673</v>
      </c>
      <c r="C285" s="2"/>
      <c r="D285" s="2"/>
    </row>
    <row r="286" spans="1:4" x14ac:dyDescent="0.2">
      <c r="A286" s="2"/>
      <c r="B286" s="2" t="s">
        <v>615</v>
      </c>
      <c r="C286" s="2"/>
      <c r="D286" s="2"/>
    </row>
    <row r="287" spans="1:4" x14ac:dyDescent="0.2">
      <c r="A287" s="2"/>
      <c r="B287" s="2" t="s">
        <v>652</v>
      </c>
      <c r="C287" s="2"/>
      <c r="D287" s="2"/>
    </row>
    <row r="288" spans="1:4" x14ac:dyDescent="0.2">
      <c r="A288" s="2"/>
      <c r="B288" s="2" t="s">
        <v>640</v>
      </c>
      <c r="C288" s="2"/>
      <c r="D288" s="2"/>
    </row>
    <row r="289" spans="1:4" x14ac:dyDescent="0.2">
      <c r="A289" s="2"/>
      <c r="B289" s="2" t="s">
        <v>988</v>
      </c>
      <c r="C289" s="2"/>
      <c r="D289" s="2"/>
    </row>
    <row r="290" spans="1:4" x14ac:dyDescent="0.2">
      <c r="A290" s="2"/>
      <c r="B290" s="2" t="s">
        <v>1235</v>
      </c>
      <c r="C290" s="2"/>
      <c r="D290" s="2"/>
    </row>
    <row r="291" spans="1:4" x14ac:dyDescent="0.2">
      <c r="A291" s="2"/>
      <c r="B291" s="2" t="s">
        <v>654</v>
      </c>
      <c r="C291" s="2"/>
      <c r="D291" s="2"/>
    </row>
    <row r="292" spans="1:4" x14ac:dyDescent="0.2">
      <c r="A292" s="2"/>
      <c r="B292" s="2" t="s">
        <v>723</v>
      </c>
      <c r="C292" s="2"/>
      <c r="D292" s="2"/>
    </row>
    <row r="293" spans="1:4" x14ac:dyDescent="0.2">
      <c r="A293" s="2"/>
      <c r="B293" s="2" t="s">
        <v>401</v>
      </c>
      <c r="C293" s="2"/>
      <c r="D293" s="2"/>
    </row>
    <row r="294" spans="1:4" x14ac:dyDescent="0.2">
      <c r="A294" s="2"/>
      <c r="B294" s="2" t="s">
        <v>634</v>
      </c>
      <c r="C294" s="2"/>
      <c r="D294" s="2" t="s">
        <v>1016</v>
      </c>
    </row>
    <row r="295" spans="1:4" x14ac:dyDescent="0.2">
      <c r="A295" s="2"/>
      <c r="B295" s="2" t="s">
        <v>1015</v>
      </c>
      <c r="C295" s="2"/>
      <c r="D295" s="2" t="s">
        <v>484</v>
      </c>
    </row>
    <row r="296" spans="1:4" x14ac:dyDescent="0.2">
      <c r="A296" s="2"/>
      <c r="B296" s="2" t="s">
        <v>328</v>
      </c>
      <c r="C296" s="2"/>
      <c r="D296" s="2"/>
    </row>
    <row r="297" spans="1:4" x14ac:dyDescent="0.2">
      <c r="A297" s="2"/>
      <c r="B297" s="2" t="s">
        <v>719</v>
      </c>
      <c r="C297" s="2"/>
      <c r="D297" s="2" t="s">
        <v>1176</v>
      </c>
    </row>
    <row r="298" spans="1:4" x14ac:dyDescent="0.2">
      <c r="A298" s="2"/>
      <c r="B298" s="2" t="s">
        <v>1078</v>
      </c>
      <c r="C298" s="2"/>
      <c r="D298" s="2"/>
    </row>
    <row r="299" spans="1:4" x14ac:dyDescent="0.2">
      <c r="A299" s="2"/>
      <c r="B299" s="2" t="s">
        <v>1091</v>
      </c>
      <c r="C299" s="2" t="s">
        <v>1156</v>
      </c>
      <c r="D299" s="2" t="s">
        <v>1157</v>
      </c>
    </row>
    <row r="300" spans="1:4" x14ac:dyDescent="0.2">
      <c r="A300" s="2"/>
      <c r="B300" s="2" t="s">
        <v>1155</v>
      </c>
      <c r="C300" s="2"/>
      <c r="D300" s="2" t="s">
        <v>918</v>
      </c>
    </row>
    <row r="301" spans="1:4" x14ac:dyDescent="0.2">
      <c r="A301" s="2"/>
      <c r="B301" s="2" t="s">
        <v>677</v>
      </c>
      <c r="C301" s="2"/>
      <c r="D301" s="2"/>
    </row>
    <row r="302" spans="1:4" x14ac:dyDescent="0.2">
      <c r="A302" s="2"/>
      <c r="B302" s="2" t="s">
        <v>607</v>
      </c>
      <c r="C302" s="2"/>
      <c r="D302" s="2"/>
    </row>
    <row r="303" spans="1:4" x14ac:dyDescent="0.2">
      <c r="A303" s="2"/>
      <c r="B303" s="2" t="s">
        <v>632</v>
      </c>
      <c r="C303" s="2"/>
      <c r="D303" s="2"/>
    </row>
    <row r="304" spans="1:4" x14ac:dyDescent="0.2">
      <c r="A304" s="2"/>
      <c r="B304" s="2" t="s">
        <v>656</v>
      </c>
      <c r="C304" s="2" t="s">
        <v>1164</v>
      </c>
      <c r="D304" s="2" t="s">
        <v>223</v>
      </c>
    </row>
    <row r="305" spans="1:4" x14ac:dyDescent="0.2">
      <c r="A305" s="2"/>
      <c r="B305" s="2" t="s">
        <v>1077</v>
      </c>
      <c r="C305" s="2"/>
      <c r="D305" s="2"/>
    </row>
    <row r="306" spans="1:4" x14ac:dyDescent="0.2">
      <c r="A306" s="2"/>
      <c r="B306" s="2" t="s">
        <v>760</v>
      </c>
      <c r="C306" s="2" t="s">
        <v>1135</v>
      </c>
      <c r="D306" s="2" t="s">
        <v>1247</v>
      </c>
    </row>
    <row r="307" spans="1:4" x14ac:dyDescent="0.2">
      <c r="A307" s="2"/>
      <c r="B307" s="2" t="s">
        <v>1124</v>
      </c>
      <c r="C307" s="2" t="s">
        <v>1460</v>
      </c>
      <c r="D307" s="2" t="s">
        <v>1498</v>
      </c>
    </row>
    <row r="308" spans="1:4" x14ac:dyDescent="0.2">
      <c r="A308" s="2"/>
      <c r="B308" s="2" t="s">
        <v>1459</v>
      </c>
      <c r="C308" s="2"/>
      <c r="D308" s="2"/>
    </row>
    <row r="309" spans="1:4" x14ac:dyDescent="0.2">
      <c r="A309" s="2"/>
      <c r="B309" s="2" t="s">
        <v>1033</v>
      </c>
      <c r="C309" s="2"/>
      <c r="D309" s="2"/>
    </row>
    <row r="310" spans="1:4" x14ac:dyDescent="0.2">
      <c r="A310" s="2"/>
      <c r="B310" s="2" t="s">
        <v>555</v>
      </c>
      <c r="C310" s="2"/>
      <c r="D310" s="2" t="s">
        <v>1211</v>
      </c>
    </row>
    <row r="311" spans="1:4" x14ac:dyDescent="0.2">
      <c r="A311" s="2"/>
      <c r="B311" s="2" t="s">
        <v>1210</v>
      </c>
      <c r="C311" s="2"/>
      <c r="D311" s="2"/>
    </row>
    <row r="312" spans="1:4" x14ac:dyDescent="0.2">
      <c r="A312" s="2"/>
      <c r="B312" s="2" t="s">
        <v>670</v>
      </c>
      <c r="C312" s="2"/>
      <c r="D312" s="2" t="s">
        <v>794</v>
      </c>
    </row>
    <row r="313" spans="1:4" x14ac:dyDescent="0.2">
      <c r="A313" s="2"/>
      <c r="B313" s="2" t="s">
        <v>793</v>
      </c>
      <c r="C313" s="2"/>
      <c r="D313" s="2"/>
    </row>
    <row r="314" spans="1:4" x14ac:dyDescent="0.2">
      <c r="A314" s="2"/>
      <c r="B314" s="2" t="s">
        <v>707</v>
      </c>
      <c r="C314" s="2"/>
      <c r="D314" s="2"/>
    </row>
    <row r="315" spans="1:4" x14ac:dyDescent="0.2">
      <c r="A315" s="2"/>
      <c r="B315" s="2" t="s">
        <v>613</v>
      </c>
      <c r="C315" s="2"/>
      <c r="D315" s="2"/>
    </row>
    <row r="316" spans="1:4" x14ac:dyDescent="0.2">
      <c r="A316" s="2"/>
      <c r="B316" s="2" t="s">
        <v>326</v>
      </c>
      <c r="C316" s="2"/>
      <c r="D316" s="2"/>
    </row>
    <row r="317" spans="1:4" x14ac:dyDescent="0.2">
      <c r="A317" s="2"/>
      <c r="B317" s="2" t="s">
        <v>434</v>
      </c>
      <c r="C317" s="138"/>
      <c r="D317" s="2"/>
    </row>
    <row r="318" spans="1:4" x14ac:dyDescent="0.2">
      <c r="A318" s="2"/>
      <c r="B318" s="2" t="s">
        <v>325</v>
      </c>
      <c r="C318" s="2"/>
      <c r="D318" s="2"/>
    </row>
    <row r="319" spans="1:4" x14ac:dyDescent="0.2">
      <c r="A319" s="2"/>
      <c r="B319" s="2" t="s">
        <v>359</v>
      </c>
      <c r="C319" s="2"/>
      <c r="D319" s="2"/>
    </row>
    <row r="320" spans="1:4" x14ac:dyDescent="0.2">
      <c r="A320" s="2"/>
      <c r="B320" s="2" t="s">
        <v>363</v>
      </c>
      <c r="C320" s="2"/>
      <c r="D320" s="2"/>
    </row>
    <row r="321" spans="1:4" x14ac:dyDescent="0.2">
      <c r="A321" s="2"/>
      <c r="B321" s="2" t="s">
        <v>543</v>
      </c>
      <c r="C321" s="2"/>
      <c r="D321" s="2"/>
    </row>
    <row r="322" spans="1:4" x14ac:dyDescent="0.2">
      <c r="A322" s="2"/>
      <c r="B322" s="2" t="s">
        <v>1110</v>
      </c>
      <c r="C322" s="2"/>
      <c r="D322" s="2"/>
    </row>
    <row r="323" spans="1:4" x14ac:dyDescent="0.2">
      <c r="A323" s="2"/>
      <c r="B323" s="2" t="s">
        <v>549</v>
      </c>
      <c r="C323" s="2"/>
      <c r="D323" s="2"/>
    </row>
    <row r="324" spans="1:4" x14ac:dyDescent="0.2">
      <c r="A324" s="2"/>
      <c r="B324" s="2" t="s">
        <v>516</v>
      </c>
      <c r="C324" s="2"/>
      <c r="D324" s="2"/>
    </row>
    <row r="325" spans="1:4" x14ac:dyDescent="0.2">
      <c r="A325" s="2"/>
      <c r="B325" s="2" t="s">
        <v>1163</v>
      </c>
      <c r="C325" s="2" t="s">
        <v>968</v>
      </c>
      <c r="D325" s="2" t="s">
        <v>969</v>
      </c>
    </row>
    <row r="326" spans="1:4" x14ac:dyDescent="0.2">
      <c r="A326" s="2"/>
      <c r="B326" s="2" t="s">
        <v>967</v>
      </c>
      <c r="C326" s="2"/>
      <c r="D326" s="2"/>
    </row>
    <row r="327" spans="1:4" x14ac:dyDescent="0.2">
      <c r="A327" s="2"/>
      <c r="B327" s="2" t="s">
        <v>316</v>
      </c>
      <c r="C327" s="2"/>
      <c r="D327" s="2"/>
    </row>
    <row r="328" spans="1:4" x14ac:dyDescent="0.2">
      <c r="A328" s="2"/>
      <c r="B328" s="2" t="s">
        <v>982</v>
      </c>
      <c r="C328" s="2"/>
      <c r="D328" s="2"/>
    </row>
    <row r="329" spans="1:4" x14ac:dyDescent="0.2">
      <c r="A329" s="2"/>
      <c r="B329" s="2" t="s">
        <v>981</v>
      </c>
      <c r="C329" s="2"/>
      <c r="D329" s="2"/>
    </row>
    <row r="330" spans="1:4" x14ac:dyDescent="0.2">
      <c r="A330" s="2"/>
      <c r="B330" s="2" t="s">
        <v>392</v>
      </c>
      <c r="C330" s="2"/>
      <c r="D330" s="2"/>
    </row>
    <row r="331" spans="1:4" x14ac:dyDescent="0.2">
      <c r="A331" s="2"/>
      <c r="B331" s="2" t="s">
        <v>346</v>
      </c>
      <c r="C331" s="2"/>
      <c r="D331" s="2"/>
    </row>
    <row r="332" spans="1:4" x14ac:dyDescent="0.2">
      <c r="B332" s="2" t="s">
        <v>799</v>
      </c>
      <c r="C332" s="2"/>
      <c r="D332" s="2" t="s">
        <v>1098</v>
      </c>
    </row>
    <row r="333" spans="1:4" x14ac:dyDescent="0.2">
      <c r="B333" s="2" t="s">
        <v>1097</v>
      </c>
      <c r="C333" s="2"/>
      <c r="D333" s="2"/>
    </row>
    <row r="334" spans="1:4" x14ac:dyDescent="0.2">
      <c r="B334" s="2" t="s">
        <v>616</v>
      </c>
      <c r="C334" s="2"/>
      <c r="D334" s="2"/>
    </row>
    <row r="335" spans="1:4" x14ac:dyDescent="0.2">
      <c r="B335" s="2" t="s">
        <v>1031</v>
      </c>
      <c r="C335" s="2"/>
      <c r="D335" s="2"/>
    </row>
    <row r="336" spans="1:4" x14ac:dyDescent="0.2">
      <c r="B336" s="2" t="s">
        <v>959</v>
      </c>
      <c r="C336" s="2"/>
      <c r="D336" s="2"/>
    </row>
    <row r="337" spans="1:4" x14ac:dyDescent="0.2">
      <c r="B337" s="2" t="s">
        <v>960</v>
      </c>
      <c r="D337" s="2" t="s">
        <v>1160</v>
      </c>
    </row>
    <row r="338" spans="1:4" x14ac:dyDescent="0.2">
      <c r="A338" s="2"/>
      <c r="B338" s="2" t="s">
        <v>1234</v>
      </c>
      <c r="C338" s="2"/>
      <c r="D338" s="2" t="s">
        <v>1228</v>
      </c>
    </row>
    <row r="339" spans="1:4" x14ac:dyDescent="0.2">
      <c r="B339" s="2" t="s">
        <v>1227</v>
      </c>
      <c r="C339" s="2" t="s">
        <v>841</v>
      </c>
      <c r="D339" s="2" t="s">
        <v>1093</v>
      </c>
    </row>
    <row r="340" spans="1:4" x14ac:dyDescent="0.2">
      <c r="B340" s="2" t="s">
        <v>1094</v>
      </c>
      <c r="C340" s="2"/>
      <c r="D340" s="2"/>
    </row>
    <row r="341" spans="1:4" x14ac:dyDescent="0.2">
      <c r="B341" s="2" t="s">
        <v>611</v>
      </c>
      <c r="C341" s="2"/>
      <c r="D341" s="2" t="s">
        <v>970</v>
      </c>
    </row>
    <row r="342" spans="1:4" x14ac:dyDescent="0.2">
      <c r="B342" s="2" t="s">
        <v>961</v>
      </c>
      <c r="C342" s="2"/>
    </row>
    <row r="343" spans="1:4" x14ac:dyDescent="0.2">
      <c r="B343" s="2" t="s">
        <v>740</v>
      </c>
      <c r="C343" s="2"/>
      <c r="D343" s="2"/>
    </row>
    <row r="344" spans="1:4" x14ac:dyDescent="0.2">
      <c r="A344" s="2"/>
      <c r="B344" s="2" t="s">
        <v>572</v>
      </c>
      <c r="C344" s="2"/>
      <c r="D344" s="2" t="s">
        <v>702</v>
      </c>
    </row>
    <row r="345" spans="1:4" x14ac:dyDescent="0.2">
      <c r="A345" s="2"/>
      <c r="B345" s="2" t="s">
        <v>701</v>
      </c>
      <c r="C345" s="2"/>
      <c r="D345" s="2"/>
    </row>
    <row r="346" spans="1:4" x14ac:dyDescent="0.2">
      <c r="A346" s="2"/>
      <c r="B346" s="2" t="s">
        <v>729</v>
      </c>
      <c r="C346" s="2"/>
      <c r="D346" s="2" t="s">
        <v>1137</v>
      </c>
    </row>
    <row r="347" spans="1:4" x14ac:dyDescent="0.2">
      <c r="A347" s="2"/>
      <c r="B347" s="2" t="s">
        <v>1119</v>
      </c>
      <c r="C347" s="2"/>
      <c r="D347" s="2" t="s">
        <v>1101</v>
      </c>
    </row>
    <row r="348" spans="1:4" x14ac:dyDescent="0.2">
      <c r="A348" s="2"/>
      <c r="B348" s="2" t="s">
        <v>1100</v>
      </c>
      <c r="C348" s="2"/>
      <c r="D348" s="2"/>
    </row>
    <row r="349" spans="1:4" x14ac:dyDescent="0.2">
      <c r="A349" s="2"/>
      <c r="B349" s="2" t="s">
        <v>667</v>
      </c>
      <c r="C349" s="2"/>
      <c r="D349" s="2"/>
    </row>
    <row r="350" spans="1:4" x14ac:dyDescent="0.2">
      <c r="A350" s="2"/>
      <c r="B350" s="2" t="s">
        <v>822</v>
      </c>
      <c r="C350" s="2"/>
      <c r="D350" s="2" t="s">
        <v>226</v>
      </c>
    </row>
    <row r="351" spans="1:4" x14ac:dyDescent="0.2">
      <c r="A351" s="2"/>
      <c r="B351" s="2" t="s">
        <v>227</v>
      </c>
      <c r="C351" s="2"/>
      <c r="D351" s="2"/>
    </row>
    <row r="352" spans="1:4" x14ac:dyDescent="0.2">
      <c r="A352" s="2"/>
      <c r="B352" s="2" t="s">
        <v>393</v>
      </c>
      <c r="C352" s="2"/>
      <c r="D352" s="2"/>
    </row>
    <row r="353" spans="1:4" x14ac:dyDescent="0.2">
      <c r="A353" s="2"/>
      <c r="B353" s="2" t="s">
        <v>599</v>
      </c>
    </row>
    <row r="354" spans="1:4" x14ac:dyDescent="0.2">
      <c r="A354" s="2"/>
      <c r="B354" s="2" t="s">
        <v>102</v>
      </c>
      <c r="C354" s="2"/>
      <c r="D354" s="2" t="s">
        <v>838</v>
      </c>
    </row>
    <row r="355" spans="1:4" x14ac:dyDescent="0.2">
      <c r="A355" s="2"/>
      <c r="B355" s="2" t="s">
        <v>698</v>
      </c>
      <c r="D355" s="2" t="s">
        <v>128</v>
      </c>
    </row>
    <row r="356" spans="1:4" x14ac:dyDescent="0.2">
      <c r="A356" s="2"/>
      <c r="B356" s="2" t="s">
        <v>82</v>
      </c>
      <c r="D356" s="2"/>
    </row>
    <row r="357" spans="1:4" x14ac:dyDescent="0.2">
      <c r="A357" s="2"/>
      <c r="B357" s="2" t="s">
        <v>1099</v>
      </c>
      <c r="D357" s="2" t="s">
        <v>1360</v>
      </c>
    </row>
    <row r="358" spans="1:4" x14ac:dyDescent="0.2">
      <c r="A358" s="2"/>
      <c r="B358" s="2" t="s">
        <v>1359</v>
      </c>
      <c r="C358" s="2"/>
      <c r="D358" s="2" t="s">
        <v>1499</v>
      </c>
    </row>
    <row r="359" spans="1:4" x14ac:dyDescent="0.2">
      <c r="A359" s="2"/>
      <c r="B359" s="2" t="s">
        <v>965</v>
      </c>
      <c r="C359" s="2" t="s">
        <v>878</v>
      </c>
      <c r="D359" s="2" t="s">
        <v>879</v>
      </c>
    </row>
    <row r="360" spans="1:4" x14ac:dyDescent="0.2">
      <c r="A360" s="2"/>
      <c r="B360" s="2" t="s">
        <v>881</v>
      </c>
      <c r="C360" s="2"/>
      <c r="D360" s="2"/>
    </row>
    <row r="361" spans="1:4" x14ac:dyDescent="0.2">
      <c r="A361" s="2"/>
      <c r="B361" s="2" t="s">
        <v>142</v>
      </c>
      <c r="C361" s="2" t="s">
        <v>947</v>
      </c>
      <c r="D361" s="2"/>
    </row>
    <row r="362" spans="1:4" x14ac:dyDescent="0.2">
      <c r="A362" s="2"/>
      <c r="B362" s="2" t="s">
        <v>99</v>
      </c>
      <c r="C362" s="2"/>
      <c r="D362" s="2" t="s">
        <v>737</v>
      </c>
    </row>
    <row r="363" spans="1:4" x14ac:dyDescent="0.2">
      <c r="A363" s="2"/>
      <c r="B363" s="2" t="s">
        <v>100</v>
      </c>
      <c r="C363" s="2"/>
      <c r="D363" s="2"/>
    </row>
    <row r="364" spans="1:4" x14ac:dyDescent="0.2">
      <c r="A364" s="2"/>
      <c r="B364" s="2" t="s">
        <v>676</v>
      </c>
      <c r="C364" s="2"/>
      <c r="D364" s="2"/>
    </row>
    <row r="365" spans="1:4" x14ac:dyDescent="0.2">
      <c r="A365" s="2"/>
      <c r="B365" s="2" t="s">
        <v>342</v>
      </c>
      <c r="C365" s="2" t="s">
        <v>1373</v>
      </c>
      <c r="D365" s="2" t="s">
        <v>1375</v>
      </c>
    </row>
    <row r="366" spans="1:4" x14ac:dyDescent="0.2">
      <c r="A366" s="2"/>
      <c r="B366" s="2" t="s">
        <v>1069</v>
      </c>
      <c r="C366" s="2" t="s">
        <v>1373</v>
      </c>
      <c r="D366" s="2" t="s">
        <v>1458</v>
      </c>
    </row>
    <row r="367" spans="1:4" x14ac:dyDescent="0.2">
      <c r="A367" s="2"/>
      <c r="B367" s="2" t="s">
        <v>1207</v>
      </c>
      <c r="C367" s="2"/>
      <c r="D367" s="2" t="s">
        <v>845</v>
      </c>
    </row>
    <row r="368" spans="1:4" x14ac:dyDescent="0.2">
      <c r="A368" s="2"/>
      <c r="B368" s="2" t="s">
        <v>1457</v>
      </c>
      <c r="C368" s="2"/>
      <c r="D368" s="2" t="s">
        <v>1208</v>
      </c>
    </row>
    <row r="369" spans="1:4" x14ac:dyDescent="0.2">
      <c r="A369" s="2"/>
      <c r="B369" s="2" t="s">
        <v>844</v>
      </c>
      <c r="C369" s="2"/>
      <c r="D369" s="2"/>
    </row>
    <row r="370" spans="1:4" x14ac:dyDescent="0.2">
      <c r="A370" s="2"/>
      <c r="B370" s="2" t="s">
        <v>1212</v>
      </c>
      <c r="C370" s="2"/>
      <c r="D370" s="2"/>
    </row>
    <row r="371" spans="1:4" x14ac:dyDescent="0.2">
      <c r="A371" s="2"/>
      <c r="B371" s="2" t="s">
        <v>674</v>
      </c>
      <c r="C371" s="2"/>
      <c r="D371" s="2"/>
    </row>
    <row r="372" spans="1:4" x14ac:dyDescent="0.2">
      <c r="A372" s="2"/>
      <c r="B372" s="2" t="s">
        <v>671</v>
      </c>
      <c r="D372" s="2" t="s">
        <v>925</v>
      </c>
    </row>
    <row r="373" spans="1:4" x14ac:dyDescent="0.2">
      <c r="A373" s="2"/>
      <c r="B373" s="2" t="s">
        <v>924</v>
      </c>
      <c r="C373" s="2"/>
      <c r="D373" s="2"/>
    </row>
    <row r="374" spans="1:4" x14ac:dyDescent="0.2">
      <c r="A374" s="2"/>
      <c r="B374" s="2" t="s">
        <v>317</v>
      </c>
      <c r="C374" s="2"/>
      <c r="D374" s="2"/>
    </row>
    <row r="375" spans="1:4" x14ac:dyDescent="0.2">
      <c r="A375" s="2"/>
      <c r="B375" s="2" t="s">
        <v>511</v>
      </c>
      <c r="D375" s="2" t="s">
        <v>699</v>
      </c>
    </row>
    <row r="376" spans="1:4" x14ac:dyDescent="0.2">
      <c r="A376" s="2"/>
      <c r="B376" s="2" t="s">
        <v>668</v>
      </c>
      <c r="C376" s="2"/>
      <c r="D376" s="2" t="s">
        <v>705</v>
      </c>
    </row>
    <row r="377" spans="1:4" x14ac:dyDescent="0.2">
      <c r="A377" s="2"/>
      <c r="B377" s="2" t="s">
        <v>609</v>
      </c>
      <c r="C377" s="2"/>
    </row>
    <row r="378" spans="1:4" x14ac:dyDescent="0.2">
      <c r="A378" s="2"/>
      <c r="B378" s="2" t="s">
        <v>669</v>
      </c>
      <c r="C378" s="2"/>
      <c r="D378" s="2"/>
    </row>
    <row r="379" spans="1:4" x14ac:dyDescent="0.2">
      <c r="B379" s="2" t="s">
        <v>669</v>
      </c>
      <c r="C379" s="2" t="s">
        <v>694</v>
      </c>
      <c r="D379" s="2" t="s">
        <v>695</v>
      </c>
    </row>
    <row r="380" spans="1:4" x14ac:dyDescent="0.2">
      <c r="B380" s="2" t="s">
        <v>96</v>
      </c>
      <c r="C380" s="2"/>
      <c r="D380" s="2"/>
    </row>
    <row r="381" spans="1:4" x14ac:dyDescent="0.2">
      <c r="B381" s="2" t="s">
        <v>697</v>
      </c>
      <c r="C381" s="2"/>
      <c r="D381" s="2" t="s">
        <v>712</v>
      </c>
    </row>
    <row r="382" spans="1:4" x14ac:dyDescent="0.2">
      <c r="B382" s="2" t="s">
        <v>1076</v>
      </c>
      <c r="C382" s="2"/>
      <c r="D382" s="2" t="s">
        <v>1183</v>
      </c>
    </row>
    <row r="383" spans="1:4" x14ac:dyDescent="0.2">
      <c r="B383" s="2" t="s">
        <v>1092</v>
      </c>
      <c r="C383" s="2"/>
      <c r="D383" s="2" t="s">
        <v>129</v>
      </c>
    </row>
    <row r="384" spans="1:4" x14ac:dyDescent="0.2">
      <c r="A384" s="2"/>
      <c r="B384" s="2" t="s">
        <v>95</v>
      </c>
      <c r="C384" s="2"/>
      <c r="D384" s="2" t="s">
        <v>690</v>
      </c>
    </row>
    <row r="385" spans="1:4" x14ac:dyDescent="0.2">
      <c r="A385" s="2"/>
      <c r="B385" s="2" t="s">
        <v>103</v>
      </c>
      <c r="C385" s="2" t="s">
        <v>137</v>
      </c>
      <c r="D385" s="2" t="s">
        <v>136</v>
      </c>
    </row>
    <row r="386" spans="1:4" x14ac:dyDescent="0.2">
      <c r="B386" s="2" t="s">
        <v>678</v>
      </c>
      <c r="C386" s="2"/>
      <c r="D386" s="2" t="s">
        <v>98</v>
      </c>
    </row>
    <row r="387" spans="1:4" x14ac:dyDescent="0.2">
      <c r="A387" s="2"/>
      <c r="B387" s="2" t="s">
        <v>116</v>
      </c>
      <c r="C387" s="2" t="s">
        <v>941</v>
      </c>
      <c r="D387" s="2" t="s">
        <v>958</v>
      </c>
    </row>
    <row r="388" spans="1:4" x14ac:dyDescent="0.2">
      <c r="A388" s="2"/>
      <c r="B388" s="2" t="s">
        <v>864</v>
      </c>
      <c r="C388" s="2"/>
      <c r="D388" s="2" t="s">
        <v>98</v>
      </c>
    </row>
    <row r="389" spans="1:4" x14ac:dyDescent="0.2">
      <c r="A389" s="2"/>
      <c r="B389" s="2" t="s">
        <v>873</v>
      </c>
      <c r="C389" s="2"/>
      <c r="D389" s="2" t="s">
        <v>1455</v>
      </c>
    </row>
    <row r="390" spans="1:4" x14ac:dyDescent="0.2">
      <c r="A390" s="2"/>
      <c r="B390" s="2" t="s">
        <v>1371</v>
      </c>
      <c r="C390" s="2"/>
      <c r="D390" s="2" t="s">
        <v>1540</v>
      </c>
    </row>
    <row r="391" spans="1:4" x14ac:dyDescent="0.2">
      <c r="A391" s="2"/>
      <c r="B391" s="2" t="s">
        <v>1127</v>
      </c>
      <c r="C391" s="2"/>
      <c r="D391" s="2"/>
    </row>
    <row r="392" spans="1:4" x14ac:dyDescent="0.2">
      <c r="A392" s="2"/>
      <c r="B392" s="2" t="s">
        <v>1149</v>
      </c>
      <c r="C392" s="2"/>
      <c r="D392" s="2"/>
    </row>
    <row r="393" spans="1:4" x14ac:dyDescent="0.2">
      <c r="A393" s="2"/>
      <c r="B393" s="2" t="s">
        <v>140</v>
      </c>
      <c r="C393" s="2"/>
      <c r="D393" s="2"/>
    </row>
    <row r="394" spans="1:4" x14ac:dyDescent="0.2">
      <c r="A394" s="2"/>
      <c r="B394" s="2" t="s">
        <v>389</v>
      </c>
      <c r="C394" s="2"/>
      <c r="D394" s="2"/>
    </row>
    <row r="395" spans="1:4" x14ac:dyDescent="0.2">
      <c r="A395" s="2"/>
      <c r="B395" s="2" t="s">
        <v>529</v>
      </c>
      <c r="C395" s="2"/>
      <c r="D395" s="2"/>
    </row>
    <row r="396" spans="1:4" x14ac:dyDescent="0.2">
      <c r="A396" s="2"/>
      <c r="B396" s="2" t="s">
        <v>789</v>
      </c>
      <c r="C396" s="2" t="s">
        <v>441</v>
      </c>
      <c r="D396" s="2" t="s">
        <v>1071</v>
      </c>
    </row>
    <row r="397" spans="1:4" x14ac:dyDescent="0.2">
      <c r="B397" s="2" t="s">
        <v>1113</v>
      </c>
      <c r="C397" s="2"/>
      <c r="D397" s="2"/>
    </row>
    <row r="398" spans="1:4" x14ac:dyDescent="0.2">
      <c r="B398" s="2" t="s">
        <v>807</v>
      </c>
      <c r="C398" s="2"/>
      <c r="D398" s="2"/>
    </row>
    <row r="399" spans="1:4" x14ac:dyDescent="0.2">
      <c r="A399" s="2"/>
      <c r="B399" s="2" t="s">
        <v>541</v>
      </c>
      <c r="C399" s="2"/>
      <c r="D399" s="2"/>
    </row>
    <row r="400" spans="1:4" x14ac:dyDescent="0.2">
      <c r="B400" s="2" t="s">
        <v>554</v>
      </c>
      <c r="C400" s="2"/>
      <c r="D400" s="2"/>
    </row>
    <row r="401" spans="1:4" x14ac:dyDescent="0.2">
      <c r="A401" s="2"/>
      <c r="B401" s="2" t="s">
        <v>580</v>
      </c>
      <c r="C401" s="2"/>
      <c r="D401" s="2"/>
    </row>
    <row r="402" spans="1:4" x14ac:dyDescent="0.2">
      <c r="A402" s="2"/>
      <c r="B402" s="2" t="s">
        <v>550</v>
      </c>
      <c r="C402" s="2"/>
      <c r="D402" s="2"/>
    </row>
    <row r="403" spans="1:4" x14ac:dyDescent="0.2">
      <c r="A403" s="2"/>
      <c r="B403" s="2" t="s">
        <v>552</v>
      </c>
      <c r="C403" s="2" t="s">
        <v>1003</v>
      </c>
      <c r="D403" s="2" t="s">
        <v>1010</v>
      </c>
    </row>
    <row r="404" spans="1:4" x14ac:dyDescent="0.2">
      <c r="A404" s="2"/>
      <c r="B404" s="2" t="s">
        <v>1009</v>
      </c>
      <c r="C404" s="2"/>
      <c r="D404" s="2"/>
    </row>
    <row r="405" spans="1:4" x14ac:dyDescent="0.2">
      <c r="B405" s="2" t="s">
        <v>540</v>
      </c>
      <c r="C405" s="2"/>
      <c r="D405" s="2"/>
    </row>
    <row r="406" spans="1:4" x14ac:dyDescent="0.2">
      <c r="A406" s="2"/>
      <c r="B406" s="2" t="s">
        <v>340</v>
      </c>
      <c r="C406" s="99"/>
      <c r="D406" s="2"/>
    </row>
    <row r="407" spans="1:4" x14ac:dyDescent="0.2">
      <c r="A407" s="2"/>
      <c r="B407" s="2" t="s">
        <v>405</v>
      </c>
      <c r="C407" s="99"/>
      <c r="D407" s="2"/>
    </row>
    <row r="408" spans="1:4" x14ac:dyDescent="0.2">
      <c r="A408" s="2"/>
      <c r="B408" s="2" t="s">
        <v>501</v>
      </c>
      <c r="C408" s="99"/>
    </row>
    <row r="409" spans="1:4" x14ac:dyDescent="0.2">
      <c r="A409" s="2"/>
      <c r="B409" s="2" t="s">
        <v>605</v>
      </c>
      <c r="C409" s="2"/>
      <c r="D409" s="2"/>
    </row>
    <row r="410" spans="1:4" x14ac:dyDescent="0.2">
      <c r="B410" s="2" t="s">
        <v>759</v>
      </c>
      <c r="C410" s="2" t="s">
        <v>800</v>
      </c>
      <c r="D410" s="2" t="s">
        <v>802</v>
      </c>
    </row>
    <row r="411" spans="1:4" x14ac:dyDescent="0.2">
      <c r="A411" s="2"/>
      <c r="B411" s="2" t="s">
        <v>598</v>
      </c>
      <c r="D411" s="2" t="s">
        <v>1158</v>
      </c>
    </row>
    <row r="412" spans="1:4" x14ac:dyDescent="0.2">
      <c r="A412" s="2"/>
      <c r="B412" s="2" t="s">
        <v>350</v>
      </c>
      <c r="C412" s="2"/>
      <c r="D412" s="2"/>
    </row>
    <row r="413" spans="1:4" x14ac:dyDescent="0.2">
      <c r="B413" s="2" t="s">
        <v>410</v>
      </c>
      <c r="C413" s="2" t="s">
        <v>1134</v>
      </c>
      <c r="D413" s="2" t="s">
        <v>876</v>
      </c>
    </row>
    <row r="414" spans="1:4" x14ac:dyDescent="0.2">
      <c r="A414" s="2"/>
      <c r="B414" s="2" t="s">
        <v>369</v>
      </c>
      <c r="C414" s="2"/>
      <c r="D414" s="2"/>
    </row>
    <row r="415" spans="1:4" x14ac:dyDescent="0.2">
      <c r="A415" s="2"/>
      <c r="B415" s="2" t="s">
        <v>626</v>
      </c>
      <c r="C415" s="2"/>
      <c r="D415" s="2"/>
    </row>
    <row r="416" spans="1:4" x14ac:dyDescent="0.2">
      <c r="A416" s="2"/>
      <c r="B416" s="2" t="s">
        <v>584</v>
      </c>
      <c r="C416" s="2"/>
      <c r="D416" s="2"/>
    </row>
    <row r="417" spans="1:4" x14ac:dyDescent="0.2">
      <c r="A417" s="2"/>
      <c r="B417" s="2" t="s">
        <v>402</v>
      </c>
      <c r="C417" s="2" t="s">
        <v>407</v>
      </c>
      <c r="D417" s="2" t="s">
        <v>407</v>
      </c>
    </row>
    <row r="418" spans="1:4" x14ac:dyDescent="0.2">
      <c r="B418" s="2" t="s">
        <v>408</v>
      </c>
      <c r="C418" s="2"/>
      <c r="D418" s="2"/>
    </row>
    <row r="419" spans="1:4" x14ac:dyDescent="0.2">
      <c r="B419" s="2" t="s">
        <v>507</v>
      </c>
      <c r="C419" s="2"/>
      <c r="D419" s="2"/>
    </row>
    <row r="420" spans="1:4" x14ac:dyDescent="0.2">
      <c r="B420" s="2" t="s">
        <v>575</v>
      </c>
      <c r="C420" s="2"/>
      <c r="D420" s="2"/>
    </row>
    <row r="421" spans="1:4" x14ac:dyDescent="0.2">
      <c r="B421" s="2" t="s">
        <v>591</v>
      </c>
      <c r="C421" s="2"/>
      <c r="D421" s="2"/>
    </row>
    <row r="422" spans="1:4" x14ac:dyDescent="0.2">
      <c r="B422" s="2" t="s">
        <v>374</v>
      </c>
      <c r="C422" s="2"/>
      <c r="D422" s="2"/>
    </row>
    <row r="423" spans="1:4" x14ac:dyDescent="0.2">
      <c r="A423" s="2"/>
      <c r="B423" s="2" t="s">
        <v>527</v>
      </c>
      <c r="C423" s="2"/>
      <c r="D423" s="2"/>
    </row>
    <row r="424" spans="1:4" x14ac:dyDescent="0.2">
      <c r="B424" s="2" t="s">
        <v>430</v>
      </c>
      <c r="C424" s="2"/>
      <c r="D424" s="2"/>
    </row>
    <row r="425" spans="1:4" ht="14.25" customHeight="1" x14ac:dyDescent="0.2">
      <c r="B425" s="2" t="s">
        <v>657</v>
      </c>
      <c r="C425" s="2" t="s">
        <v>441</v>
      </c>
      <c r="D425" s="2" t="s">
        <v>1111</v>
      </c>
    </row>
    <row r="426" spans="1:4" x14ac:dyDescent="0.2">
      <c r="B426" s="2" t="s">
        <v>1112</v>
      </c>
      <c r="C426" s="2"/>
      <c r="D426" s="2"/>
    </row>
    <row r="427" spans="1:4" x14ac:dyDescent="0.2">
      <c r="A427" s="2"/>
      <c r="B427" s="2" t="s">
        <v>874</v>
      </c>
      <c r="C427" s="2"/>
      <c r="D427" s="2"/>
    </row>
    <row r="428" spans="1:4" x14ac:dyDescent="0.2">
      <c r="B428" s="2" t="s">
        <v>621</v>
      </c>
      <c r="C428" s="2"/>
      <c r="D428" s="2"/>
    </row>
    <row r="429" spans="1:4" x14ac:dyDescent="0.2">
      <c r="A429" s="2"/>
      <c r="B429" s="2" t="s">
        <v>620</v>
      </c>
      <c r="C429" s="2"/>
      <c r="D429" s="2"/>
    </row>
    <row r="430" spans="1:4" x14ac:dyDescent="0.2">
      <c r="A430" s="2"/>
      <c r="B430" s="2" t="s">
        <v>622</v>
      </c>
      <c r="C430" s="2"/>
      <c r="D430" s="2"/>
    </row>
    <row r="431" spans="1:4" x14ac:dyDescent="0.2">
      <c r="A431" s="2"/>
      <c r="B431" s="2" t="s">
        <v>641</v>
      </c>
      <c r="C431" s="2" t="s">
        <v>168</v>
      </c>
      <c r="D431" s="2" t="s">
        <v>1231</v>
      </c>
    </row>
    <row r="432" spans="1:4" x14ac:dyDescent="0.2">
      <c r="A432" s="2"/>
      <c r="B432" s="2" t="s">
        <v>1232</v>
      </c>
      <c r="C432" s="2" t="s">
        <v>441</v>
      </c>
      <c r="D432" s="2" t="s">
        <v>1178</v>
      </c>
    </row>
    <row r="433" spans="1:4" x14ac:dyDescent="0.2">
      <c r="A433" s="2"/>
      <c r="B433" s="2" t="s">
        <v>1180</v>
      </c>
      <c r="C433" t="s">
        <v>441</v>
      </c>
      <c r="D433" t="s">
        <v>1178</v>
      </c>
    </row>
    <row r="434" spans="1:4" x14ac:dyDescent="0.2">
      <c r="A434" s="2"/>
      <c r="B434" t="s">
        <v>1222</v>
      </c>
      <c r="C434" s="2" t="s">
        <v>1054</v>
      </c>
      <c r="D434" s="2" t="s">
        <v>1055</v>
      </c>
    </row>
    <row r="435" spans="1:4" x14ac:dyDescent="0.2">
      <c r="B435" s="2" t="s">
        <v>942</v>
      </c>
      <c r="C435" s="2"/>
      <c r="D435" s="2" t="s">
        <v>1173</v>
      </c>
    </row>
    <row r="436" spans="1:4" x14ac:dyDescent="0.2">
      <c r="B436" s="2" t="s">
        <v>847</v>
      </c>
      <c r="C436" s="2"/>
      <c r="D436" s="2" t="s">
        <v>1214</v>
      </c>
    </row>
    <row r="437" spans="1:4" x14ac:dyDescent="0.2">
      <c r="A437" s="2"/>
      <c r="B437" s="2" t="s">
        <v>989</v>
      </c>
      <c r="C437" s="2"/>
      <c r="D437" s="2"/>
    </row>
    <row r="438" spans="1:4" x14ac:dyDescent="0.2">
      <c r="A438" s="2"/>
      <c r="B438" s="2" t="s">
        <v>708</v>
      </c>
      <c r="C438" s="2"/>
      <c r="D438" s="2"/>
    </row>
    <row r="439" spans="1:4" x14ac:dyDescent="0.2">
      <c r="A439" s="2"/>
      <c r="B439" s="2" t="s">
        <v>612</v>
      </c>
      <c r="C439" s="2"/>
      <c r="D439" s="2"/>
    </row>
    <row r="440" spans="1:4" x14ac:dyDescent="0.2">
      <c r="A440" s="2"/>
      <c r="B440" s="2" t="s">
        <v>318</v>
      </c>
      <c r="C440" s="2"/>
      <c r="D440" s="2" t="s">
        <v>703</v>
      </c>
    </row>
    <row r="441" spans="1:4" x14ac:dyDescent="0.2">
      <c r="A441" s="2"/>
      <c r="B441" s="2" t="s">
        <v>682</v>
      </c>
      <c r="C441" s="2"/>
      <c r="D441" s="2" t="s">
        <v>887</v>
      </c>
    </row>
    <row r="442" spans="1:4" x14ac:dyDescent="0.2">
      <c r="A442" s="2"/>
      <c r="B442" s="2" t="s">
        <v>1080</v>
      </c>
      <c r="C442" s="2"/>
      <c r="D442" s="2"/>
    </row>
    <row r="443" spans="1:4" x14ac:dyDescent="0.2">
      <c r="A443" s="2"/>
      <c r="B443" s="2" t="s">
        <v>397</v>
      </c>
      <c r="C443" s="2"/>
      <c r="D443" s="2"/>
    </row>
    <row r="444" spans="1:4" x14ac:dyDescent="0.2">
      <c r="A444" s="2"/>
      <c r="B444" s="2" t="s">
        <v>995</v>
      </c>
      <c r="C444" s="2"/>
      <c r="D444" s="2" t="s">
        <v>1447</v>
      </c>
    </row>
    <row r="445" spans="1:4" x14ac:dyDescent="0.2">
      <c r="A445" s="2"/>
      <c r="B445" s="2" t="s">
        <v>1213</v>
      </c>
      <c r="C445" s="2" t="s">
        <v>962</v>
      </c>
      <c r="D445" s="2" t="s">
        <v>1202</v>
      </c>
    </row>
    <row r="446" spans="1:4" x14ac:dyDescent="0.2">
      <c r="A446" s="2"/>
      <c r="B446" s="2" t="s">
        <v>1184</v>
      </c>
      <c r="C446" s="2"/>
      <c r="D446" s="2" t="s">
        <v>946</v>
      </c>
    </row>
    <row r="447" spans="1:4" x14ac:dyDescent="0.2">
      <c r="A447" s="2"/>
      <c r="B447" s="2" t="s">
        <v>945</v>
      </c>
      <c r="C447" s="2"/>
      <c r="D447" s="2" t="s">
        <v>954</v>
      </c>
    </row>
    <row r="448" spans="1:4" x14ac:dyDescent="0.2">
      <c r="A448" s="2"/>
      <c r="B448" s="2" t="s">
        <v>953</v>
      </c>
      <c r="C448" s="2"/>
      <c r="D448" s="2" t="s">
        <v>649</v>
      </c>
    </row>
    <row r="449" spans="1:4" x14ac:dyDescent="0.2">
      <c r="A449" s="2"/>
      <c r="B449" s="2" t="s">
        <v>648</v>
      </c>
      <c r="C449" s="2"/>
      <c r="D449" s="2" t="s">
        <v>650</v>
      </c>
    </row>
    <row r="450" spans="1:4" x14ac:dyDescent="0.2">
      <c r="A450" s="2"/>
      <c r="B450" s="2" t="s">
        <v>375</v>
      </c>
      <c r="C450" s="2"/>
      <c r="D450" s="2"/>
    </row>
    <row r="451" spans="1:4" x14ac:dyDescent="0.2">
      <c r="A451" s="2"/>
      <c r="B451" s="2" t="s">
        <v>696</v>
      </c>
      <c r="C451" s="2" t="s">
        <v>499</v>
      </c>
      <c r="D451" s="2"/>
    </row>
    <row r="452" spans="1:4" x14ac:dyDescent="0.2">
      <c r="A452" s="2"/>
      <c r="B452" s="2" t="s">
        <v>115</v>
      </c>
      <c r="C452" s="2" t="s">
        <v>492</v>
      </c>
      <c r="D452" s="2"/>
    </row>
    <row r="453" spans="1:4" x14ac:dyDescent="0.2">
      <c r="A453" s="2"/>
      <c r="B453" s="2" t="s">
        <v>491</v>
      </c>
      <c r="C453" s="2" t="s">
        <v>517</v>
      </c>
      <c r="D453" s="2" t="s">
        <v>518</v>
      </c>
    </row>
    <row r="454" spans="1:4" x14ac:dyDescent="0.2">
      <c r="A454" s="2"/>
      <c r="B454" s="2" t="s">
        <v>519</v>
      </c>
      <c r="C454" s="2" t="s">
        <v>500</v>
      </c>
      <c r="D454" s="2"/>
    </row>
    <row r="455" spans="1:4" x14ac:dyDescent="0.2">
      <c r="A455" s="2"/>
      <c r="B455" s="2" t="s">
        <v>481</v>
      </c>
      <c r="C455" s="2" t="s">
        <v>506</v>
      </c>
      <c r="D455" s="2"/>
    </row>
    <row r="456" spans="1:4" x14ac:dyDescent="0.2">
      <c r="B456" s="2" t="s">
        <v>505</v>
      </c>
      <c r="C456" s="2" t="s">
        <v>521</v>
      </c>
      <c r="D456" s="2"/>
    </row>
    <row r="457" spans="1:4" x14ac:dyDescent="0.2">
      <c r="A457" s="2"/>
      <c r="B457" s="2" t="s">
        <v>520</v>
      </c>
      <c r="C457" s="138">
        <v>51527472</v>
      </c>
      <c r="D457" s="2"/>
    </row>
    <row r="458" spans="1:4" x14ac:dyDescent="0.2">
      <c r="A458" s="2"/>
      <c r="B458" s="2" t="s">
        <v>498</v>
      </c>
      <c r="C458" s="138">
        <v>51527473</v>
      </c>
      <c r="D458" s="2"/>
    </row>
    <row r="459" spans="1:4" x14ac:dyDescent="0.2">
      <c r="A459" s="2"/>
      <c r="B459" s="2" t="s">
        <v>496</v>
      </c>
      <c r="C459" s="2" t="s">
        <v>493</v>
      </c>
      <c r="D459" s="2"/>
    </row>
    <row r="460" spans="1:4" x14ac:dyDescent="0.2">
      <c r="A460" s="2"/>
      <c r="B460" s="2" t="s">
        <v>486</v>
      </c>
      <c r="C460" s="2" t="s">
        <v>494</v>
      </c>
      <c r="D460" s="2"/>
    </row>
    <row r="461" spans="1:4" x14ac:dyDescent="0.2">
      <c r="A461" s="2"/>
      <c r="B461" s="2" t="s">
        <v>487</v>
      </c>
      <c r="C461" s="2" t="s">
        <v>497</v>
      </c>
      <c r="D461" s="2"/>
    </row>
    <row r="462" spans="1:4" x14ac:dyDescent="0.2">
      <c r="A462" s="2"/>
      <c r="B462" s="2" t="s">
        <v>495</v>
      </c>
      <c r="C462" s="2"/>
      <c r="D462" s="2"/>
    </row>
    <row r="463" spans="1:4" x14ac:dyDescent="0.2">
      <c r="A463" s="2"/>
      <c r="B463" s="2" t="s">
        <v>736</v>
      </c>
      <c r="D463" s="2" t="s">
        <v>117</v>
      </c>
    </row>
    <row r="464" spans="1:4" x14ac:dyDescent="0.2">
      <c r="A464" s="2"/>
      <c r="B464" s="2" t="s">
        <v>371</v>
      </c>
      <c r="D464" s="2"/>
    </row>
    <row r="465" spans="1:4" x14ac:dyDescent="0.2">
      <c r="A465" s="2"/>
      <c r="B465" s="2" t="s">
        <v>450</v>
      </c>
      <c r="D465" s="2"/>
    </row>
    <row r="466" spans="1:4" x14ac:dyDescent="0.2">
      <c r="A466" s="2"/>
      <c r="B466" s="2" t="s">
        <v>602</v>
      </c>
      <c r="C466" s="2"/>
      <c r="D466" s="2"/>
    </row>
    <row r="467" spans="1:4" x14ac:dyDescent="0.2">
      <c r="A467" s="2"/>
      <c r="B467" s="2" t="s">
        <v>773</v>
      </c>
      <c r="C467" s="2"/>
      <c r="D467" s="2" t="s">
        <v>1233</v>
      </c>
    </row>
    <row r="468" spans="1:4" x14ac:dyDescent="0.2">
      <c r="A468" s="2"/>
      <c r="B468" s="2" t="s">
        <v>1206</v>
      </c>
      <c r="C468" s="2"/>
      <c r="D468" s="2" t="s">
        <v>943</v>
      </c>
    </row>
    <row r="469" spans="1:4" x14ac:dyDescent="0.2">
      <c r="A469" s="2"/>
      <c r="B469" s="2" t="s">
        <v>141</v>
      </c>
      <c r="C469" s="2"/>
    </row>
    <row r="470" spans="1:4" x14ac:dyDescent="0.2">
      <c r="A470" s="2"/>
      <c r="B470" s="2" t="s">
        <v>93</v>
      </c>
      <c r="C470" s="2"/>
    </row>
    <row r="471" spans="1:4" x14ac:dyDescent="0.2">
      <c r="A471" s="2"/>
      <c r="B471" s="2" t="s">
        <v>91</v>
      </c>
      <c r="C471" s="2"/>
    </row>
    <row r="472" spans="1:4" x14ac:dyDescent="0.2">
      <c r="A472" s="2"/>
      <c r="B472" s="2" t="s">
        <v>1037</v>
      </c>
      <c r="C472" s="2"/>
      <c r="D472" s="2" t="s">
        <v>424</v>
      </c>
    </row>
    <row r="473" spans="1:4" x14ac:dyDescent="0.2">
      <c r="A473" s="2"/>
      <c r="B473" s="2" t="s">
        <v>89</v>
      </c>
      <c r="C473" s="2"/>
    </row>
    <row r="474" spans="1:4" x14ac:dyDescent="0.2">
      <c r="A474" s="2"/>
      <c r="B474" s="2" t="s">
        <v>90</v>
      </c>
      <c r="C474" s="2"/>
      <c r="D474" s="2"/>
    </row>
    <row r="475" spans="1:4" x14ac:dyDescent="0.2">
      <c r="A475" s="2"/>
      <c r="B475" s="2" t="s">
        <v>536</v>
      </c>
      <c r="C475" s="2"/>
      <c r="D475" s="2"/>
    </row>
    <row r="476" spans="1:4" x14ac:dyDescent="0.2">
      <c r="A476" s="2"/>
      <c r="B476" s="2" t="s">
        <v>624</v>
      </c>
      <c r="C476" s="2"/>
      <c r="D476" s="2"/>
    </row>
    <row r="477" spans="1:4" x14ac:dyDescent="0.2">
      <c r="A477" s="2"/>
      <c r="B477" s="2" t="s">
        <v>758</v>
      </c>
      <c r="C477" s="2"/>
      <c r="D477" s="2"/>
    </row>
    <row r="478" spans="1:4" x14ac:dyDescent="0.2">
      <c r="A478" s="2"/>
      <c r="B478" s="2" t="s">
        <v>1120</v>
      </c>
      <c r="C478" s="2"/>
      <c r="D478" s="2"/>
    </row>
    <row r="479" spans="1:4" x14ac:dyDescent="0.2">
      <c r="A479" s="2"/>
      <c r="B479" s="2" t="s">
        <v>750</v>
      </c>
      <c r="C479" s="2"/>
      <c r="D479" s="2"/>
    </row>
    <row r="480" spans="1:4" x14ac:dyDescent="0.2">
      <c r="A480" s="2"/>
      <c r="B480" s="2" t="s">
        <v>1067</v>
      </c>
      <c r="C480" s="2"/>
      <c r="D480" s="2"/>
    </row>
    <row r="481" spans="1:4" x14ac:dyDescent="0.2">
      <c r="A481" s="2"/>
      <c r="B481" s="2" t="s">
        <v>892</v>
      </c>
      <c r="C481" s="2"/>
      <c r="D481" s="2"/>
    </row>
    <row r="482" spans="1:4" x14ac:dyDescent="0.2">
      <c r="A482" s="2"/>
      <c r="B482" s="2" t="s">
        <v>1226</v>
      </c>
      <c r="C482" s="2"/>
      <c r="D482" s="2"/>
    </row>
    <row r="483" spans="1:4" x14ac:dyDescent="0.2">
      <c r="A483" s="2"/>
      <c r="B483" s="2" t="s">
        <v>909</v>
      </c>
      <c r="C483" s="2"/>
      <c r="D483" s="2" t="s">
        <v>788</v>
      </c>
    </row>
    <row r="484" spans="1:4" x14ac:dyDescent="0.2">
      <c r="A484" s="2"/>
      <c r="B484" s="2" t="s">
        <v>522</v>
      </c>
      <c r="C484" s="2"/>
    </row>
    <row r="485" spans="1:4" x14ac:dyDescent="0.2">
      <c r="A485" s="2"/>
      <c r="B485" s="2" t="s">
        <v>354</v>
      </c>
      <c r="C485" s="2"/>
    </row>
    <row r="486" spans="1:4" x14ac:dyDescent="0.2">
      <c r="A486" s="2"/>
      <c r="B486" s="2" t="s">
        <v>749</v>
      </c>
      <c r="C486" s="2"/>
    </row>
    <row r="487" spans="1:4" x14ac:dyDescent="0.2">
      <c r="A487" s="2"/>
      <c r="B487" s="2" t="s">
        <v>639</v>
      </c>
      <c r="C487" s="2"/>
    </row>
    <row r="488" spans="1:4" x14ac:dyDescent="0.2">
      <c r="A488" s="2"/>
      <c r="B488" s="2" t="s">
        <v>638</v>
      </c>
      <c r="C488" s="2"/>
    </row>
    <row r="489" spans="1:4" x14ac:dyDescent="0.2">
      <c r="A489" s="2"/>
      <c r="B489" s="2" t="s">
        <v>875</v>
      </c>
      <c r="C489" s="2"/>
    </row>
    <row r="490" spans="1:4" x14ac:dyDescent="0.2">
      <c r="B490" s="2" t="s">
        <v>637</v>
      </c>
      <c r="C490" s="2"/>
    </row>
    <row r="491" spans="1:4" x14ac:dyDescent="0.2">
      <c r="B491" s="2" t="s">
        <v>633</v>
      </c>
      <c r="C491" s="2"/>
    </row>
    <row r="492" spans="1:4" x14ac:dyDescent="0.2">
      <c r="B492" s="2" t="s">
        <v>1543</v>
      </c>
      <c r="C492" s="2"/>
    </row>
    <row r="493" spans="1:4" x14ac:dyDescent="0.2">
      <c r="A493" s="2"/>
      <c r="B493" s="2" t="s">
        <v>882</v>
      </c>
      <c r="C493" s="2"/>
    </row>
    <row r="494" spans="1:4" x14ac:dyDescent="0.2">
      <c r="A494" s="2"/>
      <c r="B494" s="2" t="s">
        <v>846</v>
      </c>
      <c r="C494" s="2"/>
      <c r="D494" s="2"/>
    </row>
    <row r="495" spans="1:4" x14ac:dyDescent="0.2">
      <c r="A495" s="2"/>
      <c r="B495" s="2" t="s">
        <v>544</v>
      </c>
      <c r="C495" s="2"/>
      <c r="D495" s="2" t="s">
        <v>890</v>
      </c>
    </row>
    <row r="496" spans="1:4" x14ac:dyDescent="0.2">
      <c r="A496" s="2"/>
      <c r="B496" s="2" t="s">
        <v>889</v>
      </c>
      <c r="C496" s="2" t="s">
        <v>1087</v>
      </c>
      <c r="D496" s="2" t="s">
        <v>1088</v>
      </c>
    </row>
    <row r="497" spans="1:4" x14ac:dyDescent="0.2">
      <c r="A497" s="2"/>
      <c r="B497" s="2" t="s">
        <v>916</v>
      </c>
      <c r="C497" s="2"/>
      <c r="D497" s="2"/>
    </row>
    <row r="498" spans="1:4" x14ac:dyDescent="0.2">
      <c r="A498" s="2"/>
      <c r="B498" s="2" t="s">
        <v>1170</v>
      </c>
      <c r="C498" s="2" t="s">
        <v>962</v>
      </c>
      <c r="D498" s="2" t="s">
        <v>1252</v>
      </c>
    </row>
    <row r="499" spans="1:4" x14ac:dyDescent="0.2">
      <c r="A499" s="2"/>
      <c r="B499" s="2" t="s">
        <v>908</v>
      </c>
      <c r="C499" s="2"/>
      <c r="D499" s="2"/>
    </row>
    <row r="500" spans="1:4" x14ac:dyDescent="0.2">
      <c r="A500" s="2"/>
      <c r="B500" s="2" t="s">
        <v>542</v>
      </c>
      <c r="C500" s="2"/>
      <c r="D500" s="2"/>
    </row>
    <row r="501" spans="1:4" x14ac:dyDescent="0.2">
      <c r="A501" s="2"/>
      <c r="B501" s="2" t="s">
        <v>617</v>
      </c>
      <c r="C501" s="2"/>
      <c r="D501" s="2"/>
    </row>
    <row r="502" spans="1:4" x14ac:dyDescent="0.2">
      <c r="A502" s="2"/>
      <c r="B502" s="2" t="s">
        <v>421</v>
      </c>
      <c r="C502" s="2"/>
      <c r="D502" s="2"/>
    </row>
    <row r="503" spans="1:4" x14ac:dyDescent="0.2">
      <c r="A503" s="2"/>
      <c r="B503" s="2" t="s">
        <v>483</v>
      </c>
      <c r="C503" s="2"/>
      <c r="D503" s="2"/>
    </row>
    <row r="504" spans="1:4" x14ac:dyDescent="0.2">
      <c r="A504" s="2"/>
      <c r="B504" s="2" t="s">
        <v>700</v>
      </c>
      <c r="C504" s="2"/>
      <c r="D504" s="2"/>
    </row>
    <row r="505" spans="1:4" x14ac:dyDescent="0.2">
      <c r="A505" s="2"/>
      <c r="B505" s="2" t="s">
        <v>553</v>
      </c>
      <c r="C505" s="2"/>
      <c r="D505" s="2"/>
    </row>
    <row r="506" spans="1:4" x14ac:dyDescent="0.2">
      <c r="A506" s="2"/>
      <c r="B506" s="2" t="s">
        <v>906</v>
      </c>
      <c r="C506" s="2"/>
      <c r="D506" s="2"/>
    </row>
    <row r="507" spans="1:4" x14ac:dyDescent="0.2">
      <c r="A507" s="2"/>
      <c r="B507" s="2" t="s">
        <v>860</v>
      </c>
      <c r="C507" s="2"/>
      <c r="D507" s="2" t="s">
        <v>840</v>
      </c>
    </row>
    <row r="508" spans="1:4" x14ac:dyDescent="0.2">
      <c r="A508" s="2"/>
      <c r="B508" s="2" t="s">
        <v>839</v>
      </c>
      <c r="C508" s="2"/>
      <c r="D508" s="2"/>
    </row>
    <row r="509" spans="1:4" x14ac:dyDescent="0.2">
      <c r="A509" s="2"/>
      <c r="B509" s="2" t="s">
        <v>983</v>
      </c>
      <c r="C509" s="2"/>
      <c r="D509" s="2"/>
    </row>
    <row r="510" spans="1:4" x14ac:dyDescent="0.2">
      <c r="A510" s="2"/>
      <c r="B510" s="2" t="s">
        <v>895</v>
      </c>
      <c r="C510" s="2"/>
      <c r="D510" s="2"/>
    </row>
    <row r="511" spans="1:4" x14ac:dyDescent="0.2">
      <c r="A511" s="2"/>
      <c r="B511" s="2" t="s">
        <v>623</v>
      </c>
      <c r="C511" s="2" t="s">
        <v>168</v>
      </c>
      <c r="D511" s="2" t="s">
        <v>1084</v>
      </c>
    </row>
    <row r="512" spans="1:4" x14ac:dyDescent="0.2">
      <c r="A512" s="2"/>
      <c r="B512" s="2" t="s">
        <v>1086</v>
      </c>
      <c r="C512" s="2" t="s">
        <v>168</v>
      </c>
      <c r="D512" s="2" t="s">
        <v>1083</v>
      </c>
    </row>
    <row r="513" spans="1:4" x14ac:dyDescent="0.2">
      <c r="A513" s="2"/>
      <c r="B513" s="2" t="s">
        <v>1085</v>
      </c>
      <c r="C513" s="2"/>
      <c r="D513" s="2" t="s">
        <v>308</v>
      </c>
    </row>
    <row r="514" spans="1:4" x14ac:dyDescent="0.2">
      <c r="A514" s="2"/>
      <c r="B514" s="2" t="s">
        <v>335</v>
      </c>
      <c r="C514" s="2"/>
      <c r="D514" s="2"/>
    </row>
    <row r="515" spans="1:4" x14ac:dyDescent="0.2">
      <c r="A515" s="2"/>
      <c r="B515" s="2" t="s">
        <v>1045</v>
      </c>
      <c r="C515" s="2"/>
      <c r="D515" s="2" t="s">
        <v>907</v>
      </c>
    </row>
    <row r="516" spans="1:4" x14ac:dyDescent="0.2">
      <c r="A516" s="2"/>
      <c r="B516" s="2" t="s">
        <v>915</v>
      </c>
      <c r="C516" s="2" t="s">
        <v>1013</v>
      </c>
      <c r="D516" s="2" t="s">
        <v>1014</v>
      </c>
    </row>
    <row r="517" spans="1:4" x14ac:dyDescent="0.2">
      <c r="A517" s="2"/>
      <c r="B517" s="2" t="s">
        <v>1004</v>
      </c>
      <c r="C517" s="2"/>
      <c r="D517" s="2"/>
    </row>
    <row r="518" spans="1:4" x14ac:dyDescent="0.2">
      <c r="A518" s="2"/>
      <c r="B518" s="2" t="s">
        <v>757</v>
      </c>
      <c r="C518" s="2"/>
      <c r="D518" s="2"/>
    </row>
    <row r="519" spans="1:4" x14ac:dyDescent="0.2">
      <c r="A519" s="2"/>
      <c r="B519" s="2" t="s">
        <v>357</v>
      </c>
      <c r="C519" s="2"/>
      <c r="D519" s="2" t="s">
        <v>684</v>
      </c>
    </row>
    <row r="520" spans="1:4" x14ac:dyDescent="0.2">
      <c r="A520" s="2"/>
      <c r="B520" s="2" t="s">
        <v>683</v>
      </c>
      <c r="C520" s="2"/>
      <c r="D520" s="2"/>
    </row>
    <row r="521" spans="1:4" x14ac:dyDescent="0.2">
      <c r="A521" s="2"/>
      <c r="B521" s="2" t="s">
        <v>352</v>
      </c>
      <c r="C521" s="2"/>
      <c r="D521" s="2"/>
    </row>
    <row r="522" spans="1:4" x14ac:dyDescent="0.2">
      <c r="A522" s="2"/>
      <c r="B522" s="2" t="s">
        <v>351</v>
      </c>
      <c r="C522" s="2"/>
    </row>
    <row r="523" spans="1:4" x14ac:dyDescent="0.2">
      <c r="A523" s="2"/>
      <c r="B523" s="2" t="s">
        <v>315</v>
      </c>
      <c r="C523" s="2"/>
      <c r="D523" s="2"/>
    </row>
    <row r="524" spans="1:4" x14ac:dyDescent="0.2">
      <c r="A524" s="2"/>
      <c r="B524" s="2" t="s">
        <v>423</v>
      </c>
      <c r="C524" s="2"/>
      <c r="D524" s="2" t="s">
        <v>308</v>
      </c>
    </row>
    <row r="525" spans="1:4" x14ac:dyDescent="0.2">
      <c r="A525" s="2"/>
      <c r="B525" s="2" t="s">
        <v>307</v>
      </c>
      <c r="C525" s="2"/>
      <c r="D525" s="2"/>
    </row>
    <row r="526" spans="1:4" x14ac:dyDescent="0.2">
      <c r="A526" s="2"/>
      <c r="B526" s="2" t="s">
        <v>339</v>
      </c>
      <c r="C526" s="2"/>
      <c r="D526" s="2" t="s">
        <v>512</v>
      </c>
    </row>
    <row r="527" spans="1:4" x14ac:dyDescent="0.2">
      <c r="A527" s="2"/>
      <c r="B527" s="2" t="s">
        <v>825</v>
      </c>
      <c r="C527" s="2"/>
      <c r="D527" s="2"/>
    </row>
    <row r="528" spans="1:4" x14ac:dyDescent="0.2">
      <c r="A528" s="2"/>
      <c r="B528" s="2" t="s">
        <v>573</v>
      </c>
      <c r="C528" s="2"/>
      <c r="D528" s="2"/>
    </row>
    <row r="529" spans="1:4" x14ac:dyDescent="0.2">
      <c r="A529" s="2"/>
      <c r="B529" s="2" t="s">
        <v>744</v>
      </c>
      <c r="C529" s="2"/>
      <c r="D529" s="2"/>
    </row>
    <row r="530" spans="1:4" x14ac:dyDescent="0.2">
      <c r="A530" s="2"/>
      <c r="B530" s="2" t="s">
        <v>209</v>
      </c>
      <c r="C530" s="2"/>
      <c r="D530" s="2"/>
    </row>
    <row r="531" spans="1:4" x14ac:dyDescent="0.2">
      <c r="A531" s="2"/>
      <c r="B531" s="2" t="s">
        <v>338</v>
      </c>
      <c r="C531" s="2"/>
      <c r="D531" s="2"/>
    </row>
    <row r="532" spans="1:4" x14ac:dyDescent="0.2">
      <c r="A532" s="2"/>
      <c r="B532" s="2" t="s">
        <v>490</v>
      </c>
      <c r="C532" s="2"/>
      <c r="D532" s="2"/>
    </row>
    <row r="533" spans="1:4" x14ac:dyDescent="0.2">
      <c r="A533" s="2"/>
      <c r="B533" s="2" t="s">
        <v>711</v>
      </c>
      <c r="C533" s="2"/>
      <c r="D533" s="2"/>
    </row>
    <row r="534" spans="1:4" x14ac:dyDescent="0.2">
      <c r="A534" s="2"/>
      <c r="B534" s="2" t="s">
        <v>726</v>
      </c>
      <c r="C534" s="2"/>
      <c r="D534" s="2"/>
    </row>
    <row r="535" spans="1:4" x14ac:dyDescent="0.2">
      <c r="A535" s="2"/>
      <c r="B535" s="2" t="s">
        <v>717</v>
      </c>
      <c r="C535" s="2"/>
      <c r="D535" s="2"/>
    </row>
    <row r="536" spans="1:4" x14ac:dyDescent="0.2">
      <c r="A536" s="2"/>
      <c r="B536" s="2" t="s">
        <v>503</v>
      </c>
      <c r="C536" s="2"/>
      <c r="D536" s="2"/>
    </row>
    <row r="537" spans="1:4" x14ac:dyDescent="0.2">
      <c r="A537" s="2"/>
      <c r="B537" s="2" t="s">
        <v>502</v>
      </c>
      <c r="C537" s="2"/>
      <c r="D537" s="2"/>
    </row>
    <row r="538" spans="1:4" x14ac:dyDescent="0.2">
      <c r="A538" s="2"/>
      <c r="B538" s="2" t="s">
        <v>400</v>
      </c>
      <c r="C538" s="2"/>
      <c r="D538" s="2"/>
    </row>
    <row r="539" spans="1:4" x14ac:dyDescent="0.2">
      <c r="A539" s="2"/>
      <c r="B539" s="2" t="s">
        <v>646</v>
      </c>
      <c r="C539" s="2"/>
      <c r="D539" s="2"/>
    </row>
    <row r="540" spans="1:4" x14ac:dyDescent="0.2">
      <c r="A540" s="2"/>
      <c r="B540" s="2" t="s">
        <v>394</v>
      </c>
      <c r="C540" s="2"/>
      <c r="D540" s="2"/>
    </row>
    <row r="541" spans="1:4" x14ac:dyDescent="0.2">
      <c r="A541" s="2"/>
      <c r="B541" s="2" t="s">
        <v>727</v>
      </c>
      <c r="C541" s="2"/>
      <c r="D541" s="2"/>
    </row>
    <row r="542" spans="1:4" x14ac:dyDescent="0.2">
      <c r="A542" s="2"/>
      <c r="B542" s="2" t="s">
        <v>594</v>
      </c>
      <c r="C542" s="2"/>
      <c r="D542" s="2"/>
    </row>
    <row r="543" spans="1:4" x14ac:dyDescent="0.2">
      <c r="A543" s="2"/>
      <c r="B543" s="2" t="s">
        <v>391</v>
      </c>
      <c r="C543" s="2"/>
      <c r="D543" s="2"/>
    </row>
    <row r="544" spans="1:4" x14ac:dyDescent="0.2">
      <c r="A544" s="2"/>
      <c r="B544" s="2" t="s">
        <v>728</v>
      </c>
      <c r="C544" s="2" t="s">
        <v>526</v>
      </c>
      <c r="D544" s="2"/>
    </row>
    <row r="545" spans="1:4" x14ac:dyDescent="0.2">
      <c r="A545" s="2"/>
      <c r="B545" s="2" t="s">
        <v>525</v>
      </c>
      <c r="C545" s="2"/>
      <c r="D545" s="2"/>
    </row>
    <row r="546" spans="1:4" x14ac:dyDescent="0.2">
      <c r="A546" s="2"/>
      <c r="B546" s="2" t="s">
        <v>489</v>
      </c>
      <c r="C546" s="2"/>
      <c r="D546" s="2"/>
    </row>
    <row r="547" spans="1:4" x14ac:dyDescent="0.2">
      <c r="A547" s="2"/>
      <c r="B547" s="2" t="s">
        <v>763</v>
      </c>
      <c r="C547" s="2"/>
      <c r="D547" s="2"/>
    </row>
    <row r="548" spans="1:4" x14ac:dyDescent="0.2">
      <c r="A548" s="2"/>
      <c r="B548" s="2" t="s">
        <v>532</v>
      </c>
      <c r="C548" s="2"/>
      <c r="D548" s="2"/>
    </row>
    <row r="549" spans="1:4" x14ac:dyDescent="0.2">
      <c r="A549" s="2"/>
      <c r="B549" s="2" t="s">
        <v>743</v>
      </c>
      <c r="C549" s="2"/>
      <c r="D549" s="2"/>
    </row>
    <row r="550" spans="1:4" x14ac:dyDescent="0.2">
      <c r="A550" s="2"/>
      <c r="B550" s="2" t="s">
        <v>403</v>
      </c>
      <c r="C550" s="2"/>
      <c r="D550" s="2"/>
    </row>
    <row r="551" spans="1:4" x14ac:dyDescent="0.2">
      <c r="A551" s="2"/>
      <c r="B551" s="2" t="s">
        <v>356</v>
      </c>
      <c r="C551" s="2"/>
      <c r="D551" s="2"/>
    </row>
    <row r="552" spans="1:4" x14ac:dyDescent="0.2">
      <c r="A552" s="2"/>
      <c r="B552" s="2" t="s">
        <v>589</v>
      </c>
      <c r="C552" s="2"/>
      <c r="D552" s="2"/>
    </row>
    <row r="553" spans="1:4" x14ac:dyDescent="0.2">
      <c r="A553" s="2"/>
      <c r="B553" s="2" t="s">
        <v>590</v>
      </c>
      <c r="C553" s="2"/>
      <c r="D553" s="2"/>
    </row>
    <row r="554" spans="1:4" x14ac:dyDescent="0.2">
      <c r="A554" s="2"/>
      <c r="B554" s="2" t="s">
        <v>528</v>
      </c>
      <c r="C554" s="2"/>
      <c r="D554" s="2"/>
    </row>
    <row r="555" spans="1:4" x14ac:dyDescent="0.2">
      <c r="A555" s="2"/>
      <c r="B555" s="2" t="s">
        <v>985</v>
      </c>
      <c r="C555" s="2"/>
      <c r="D555" s="2"/>
    </row>
    <row r="556" spans="1:4" x14ac:dyDescent="0.2">
      <c r="A556" s="2"/>
      <c r="B556" s="2" t="s">
        <v>754</v>
      </c>
      <c r="C556" s="2"/>
      <c r="D556" s="2"/>
    </row>
    <row r="557" spans="1:4" x14ac:dyDescent="0.2">
      <c r="A557" s="2"/>
      <c r="B557" s="2" t="s">
        <v>630</v>
      </c>
      <c r="C557" s="2"/>
      <c r="D557" s="2"/>
    </row>
    <row r="558" spans="1:4" x14ac:dyDescent="0.2">
      <c r="A558" s="2"/>
      <c r="B558" s="2" t="s">
        <v>631</v>
      </c>
      <c r="C558" s="2"/>
      <c r="D558" s="2"/>
    </row>
    <row r="559" spans="1:4" x14ac:dyDescent="0.2">
      <c r="A559" s="2"/>
      <c r="B559" s="2" t="s">
        <v>714</v>
      </c>
      <c r="C559" s="2"/>
      <c r="D559" s="2"/>
    </row>
    <row r="560" spans="1:4" x14ac:dyDescent="0.2">
      <c r="A560" s="2"/>
      <c r="B560" s="2" t="s">
        <v>675</v>
      </c>
      <c r="C560" s="2"/>
      <c r="D560" s="2"/>
    </row>
    <row r="561" spans="1:4" x14ac:dyDescent="0.2">
      <c r="A561" s="2"/>
      <c r="B561" s="2" t="s">
        <v>715</v>
      </c>
      <c r="C561" s="2"/>
      <c r="D561" s="2"/>
    </row>
    <row r="562" spans="1:4" x14ac:dyDescent="0.2">
      <c r="A562" s="2"/>
      <c r="B562" s="2" t="s">
        <v>644</v>
      </c>
      <c r="C562" s="2"/>
      <c r="D562" s="2"/>
    </row>
    <row r="563" spans="1:4" x14ac:dyDescent="0.2">
      <c r="A563" s="2"/>
      <c r="B563" s="2" t="s">
        <v>774</v>
      </c>
      <c r="C563" s="2"/>
      <c r="D563" s="2"/>
    </row>
    <row r="564" spans="1:4" x14ac:dyDescent="0.2">
      <c r="A564" s="2"/>
      <c r="B564" s="2" t="s">
        <v>926</v>
      </c>
      <c r="C564" s="2"/>
      <c r="D564" s="2"/>
    </row>
    <row r="565" spans="1:4" x14ac:dyDescent="0.2">
      <c r="A565" s="2"/>
      <c r="B565" s="2" t="s">
        <v>655</v>
      </c>
      <c r="C565" s="2"/>
      <c r="D565" s="2"/>
    </row>
    <row r="566" spans="1:4" x14ac:dyDescent="0.2">
      <c r="A566" s="2"/>
      <c r="B566" s="2" t="s">
        <v>716</v>
      </c>
      <c r="C566" s="2"/>
      <c r="D566" s="2"/>
    </row>
    <row r="567" spans="1:4" x14ac:dyDescent="0.2">
      <c r="A567" s="2"/>
      <c r="B567" s="2" t="s">
        <v>629</v>
      </c>
      <c r="C567" s="2"/>
      <c r="D567" s="2"/>
    </row>
    <row r="568" spans="1:4" x14ac:dyDescent="0.2">
      <c r="A568" s="2"/>
      <c r="B568" s="2" t="s">
        <v>738</v>
      </c>
      <c r="C568" s="2"/>
      <c r="D568" s="2"/>
    </row>
    <row r="569" spans="1:4" x14ac:dyDescent="0.2">
      <c r="A569" s="2"/>
      <c r="B569" s="2" t="s">
        <v>755</v>
      </c>
      <c r="C569" s="2"/>
      <c r="D569" s="2"/>
    </row>
    <row r="570" spans="1:4" x14ac:dyDescent="0.2">
      <c r="A570" s="2"/>
      <c r="B570" s="2" t="s">
        <v>796</v>
      </c>
      <c r="C570" s="2"/>
      <c r="D570" s="2"/>
    </row>
    <row r="571" spans="1:4" x14ac:dyDescent="0.2">
      <c r="A571" s="2"/>
      <c r="B571" s="2" t="s">
        <v>1039</v>
      </c>
      <c r="C571" s="2"/>
      <c r="D571" s="2"/>
    </row>
    <row r="572" spans="1:4" x14ac:dyDescent="0.2">
      <c r="A572" s="2"/>
      <c r="B572" s="2" t="s">
        <v>766</v>
      </c>
      <c r="C572" s="2"/>
      <c r="D572" s="2"/>
    </row>
    <row r="573" spans="1:4" x14ac:dyDescent="0.2">
      <c r="A573" s="2"/>
      <c r="B573" s="2" t="s">
        <v>742</v>
      </c>
      <c r="C573" s="2"/>
      <c r="D573" s="2"/>
    </row>
    <row r="574" spans="1:4" x14ac:dyDescent="0.2">
      <c r="A574" s="2"/>
      <c r="B574" s="2" t="s">
        <v>722</v>
      </c>
      <c r="D574" s="2"/>
    </row>
    <row r="575" spans="1:4" x14ac:dyDescent="0.2">
      <c r="A575" s="2"/>
      <c r="B575" s="2" t="s">
        <v>1564</v>
      </c>
      <c r="D575" s="2"/>
    </row>
    <row r="576" spans="1:4" x14ac:dyDescent="0.2">
      <c r="A576" s="2"/>
      <c r="B576" s="2" t="s">
        <v>746</v>
      </c>
      <c r="D576" s="2"/>
    </row>
    <row r="577" spans="1:4" x14ac:dyDescent="0.2">
      <c r="A577" s="2"/>
      <c r="B577" s="2" t="s">
        <v>745</v>
      </c>
      <c r="C577" s="2"/>
    </row>
    <row r="578" spans="1:4" x14ac:dyDescent="0.2">
      <c r="A578" s="2"/>
      <c r="B578" s="2" t="s">
        <v>587</v>
      </c>
      <c r="C578" s="2"/>
      <c r="D578" s="2"/>
    </row>
    <row r="579" spans="1:4" x14ac:dyDescent="0.2">
      <c r="A579" s="2"/>
      <c r="B579" s="2" t="s">
        <v>343</v>
      </c>
      <c r="C579" s="2"/>
      <c r="D579" s="2"/>
    </row>
    <row r="580" spans="1:4" x14ac:dyDescent="0.2">
      <c r="A580" s="2"/>
      <c r="B580" s="2" t="s">
        <v>488</v>
      </c>
      <c r="C580" s="2"/>
      <c r="D580" s="2"/>
    </row>
    <row r="581" spans="1:4" x14ac:dyDescent="0.2">
      <c r="A581" s="2"/>
      <c r="B581" s="2" t="s">
        <v>1241</v>
      </c>
      <c r="C581" s="2"/>
      <c r="D581" s="2"/>
    </row>
    <row r="582" spans="1:4" x14ac:dyDescent="0.2">
      <c r="A582" s="2"/>
      <c r="B582" s="2" t="s">
        <v>790</v>
      </c>
      <c r="C582" s="2"/>
      <c r="D582" s="2"/>
    </row>
    <row r="583" spans="1:4" x14ac:dyDescent="0.2">
      <c r="A583" s="2"/>
      <c r="B583" s="2" t="s">
        <v>944</v>
      </c>
    </row>
    <row r="584" spans="1:4" x14ac:dyDescent="0.2">
      <c r="A584" s="2"/>
      <c r="B584" s="2" t="s">
        <v>647</v>
      </c>
      <c r="C584" s="2"/>
      <c r="D584" s="2" t="s">
        <v>619</v>
      </c>
    </row>
    <row r="585" spans="1:4" x14ac:dyDescent="0.2">
      <c r="A585" s="2"/>
      <c r="B585" s="2" t="s">
        <v>425</v>
      </c>
      <c r="C585" s="2"/>
      <c r="D585" s="2"/>
    </row>
    <row r="586" spans="1:4" x14ac:dyDescent="0.2">
      <c r="A586" s="2"/>
      <c r="B586" s="2" t="s">
        <v>614</v>
      </c>
      <c r="C586" s="2"/>
      <c r="D586" s="2"/>
    </row>
    <row r="587" spans="1:4" x14ac:dyDescent="0.2">
      <c r="A587" s="2"/>
      <c r="B587" s="2" t="s">
        <v>341</v>
      </c>
      <c r="C587" s="2"/>
      <c r="D587" s="2"/>
    </row>
    <row r="588" spans="1:4" x14ac:dyDescent="0.2">
      <c r="A588" s="2"/>
      <c r="B588" s="2" t="s">
        <v>205</v>
      </c>
      <c r="C588" s="2"/>
      <c r="D588" s="2"/>
    </row>
    <row r="589" spans="1:4" x14ac:dyDescent="0.2">
      <c r="A589" s="2"/>
      <c r="B589" s="2" t="s">
        <v>336</v>
      </c>
      <c r="C589" s="2"/>
      <c r="D589" s="2"/>
    </row>
    <row r="590" spans="1:4" x14ac:dyDescent="0.2">
      <c r="A590" s="2"/>
      <c r="B590" s="2" t="s">
        <v>1169</v>
      </c>
      <c r="C590" s="2"/>
      <c r="D590" s="2"/>
    </row>
    <row r="591" spans="1:4" x14ac:dyDescent="0.2">
      <c r="A591" s="2"/>
      <c r="B591" s="2" t="s">
        <v>964</v>
      </c>
    </row>
    <row r="592" spans="1:4" x14ac:dyDescent="0.2">
      <c r="A592" s="2"/>
      <c r="C592" s="2"/>
      <c r="D592" s="2"/>
    </row>
    <row r="593" spans="1:4" x14ac:dyDescent="0.2">
      <c r="A593" s="2"/>
      <c r="B593" s="2"/>
      <c r="C593" s="365"/>
      <c r="D593" s="365"/>
    </row>
    <row r="594" spans="1:4" x14ac:dyDescent="0.2">
      <c r="B594" s="365"/>
      <c r="C594" s="221"/>
      <c r="D594" s="221"/>
    </row>
    <row r="595" spans="1:4" ht="12.75" customHeight="1" x14ac:dyDescent="0.2">
      <c r="B595" s="220" t="s">
        <v>748</v>
      </c>
    </row>
    <row r="596" spans="1:4" ht="12.75" customHeight="1" x14ac:dyDescent="0.2">
      <c r="B596" s="216" t="s">
        <v>8</v>
      </c>
      <c r="C596" s="525" t="s">
        <v>1001</v>
      </c>
    </row>
    <row r="597" spans="1:4" x14ac:dyDescent="0.2">
      <c r="B597" s="217"/>
      <c r="C597" s="526"/>
      <c r="D597" s="366" t="s">
        <v>1150</v>
      </c>
    </row>
    <row r="598" spans="1:4" x14ac:dyDescent="0.2">
      <c r="B598" s="218" t="s">
        <v>979</v>
      </c>
      <c r="C598" s="526"/>
    </row>
    <row r="599" spans="1:4" x14ac:dyDescent="0.2">
      <c r="B599" s="218" t="s">
        <v>1242</v>
      </c>
      <c r="C599" s="526"/>
    </row>
    <row r="600" spans="1:4" x14ac:dyDescent="0.2">
      <c r="B600" s="218" t="s">
        <v>1253</v>
      </c>
      <c r="C600" s="526"/>
    </row>
    <row r="601" spans="1:4" x14ac:dyDescent="0.2">
      <c r="B601" s="218"/>
      <c r="C601" s="526"/>
      <c r="D601" t="s">
        <v>1240</v>
      </c>
    </row>
    <row r="602" spans="1:4" x14ac:dyDescent="0.2">
      <c r="B602" s="218" t="s">
        <v>1237</v>
      </c>
      <c r="C602" s="526"/>
      <c r="D602" s="366" t="s">
        <v>1151</v>
      </c>
    </row>
    <row r="603" spans="1:4" x14ac:dyDescent="0.2">
      <c r="B603" s="218" t="s">
        <v>1126</v>
      </c>
      <c r="C603" s="526"/>
      <c r="D603" s="366" t="s">
        <v>1152</v>
      </c>
    </row>
    <row r="604" spans="1:4" x14ac:dyDescent="0.2">
      <c r="B604" s="218" t="s">
        <v>1132</v>
      </c>
      <c r="C604" s="527"/>
    </row>
    <row r="605" spans="1:4" x14ac:dyDescent="0.2">
      <c r="B605" s="219"/>
    </row>
    <row r="610" spans="2:11" x14ac:dyDescent="0.2">
      <c r="B610" s="29"/>
      <c r="C610" s="29"/>
    </row>
    <row r="611" spans="2:11" x14ac:dyDescent="0.2">
      <c r="C611" s="37"/>
      <c r="J611" s="29" t="s">
        <v>188</v>
      </c>
      <c r="K611" s="29" t="s">
        <v>189</v>
      </c>
    </row>
    <row r="612" spans="2:11" x14ac:dyDescent="0.2">
      <c r="C612" s="30"/>
      <c r="J612" t="s">
        <v>235</v>
      </c>
      <c r="K612" s="37" t="s">
        <v>236</v>
      </c>
    </row>
    <row r="613" spans="2:11" x14ac:dyDescent="0.2">
      <c r="C613" s="30"/>
      <c r="J613" t="s">
        <v>110</v>
      </c>
      <c r="K613" s="30" t="s">
        <v>190</v>
      </c>
    </row>
    <row r="614" spans="2:11" x14ac:dyDescent="0.2">
      <c r="C614" s="30"/>
      <c r="J614" t="s">
        <v>58</v>
      </c>
      <c r="K614" s="30" t="s">
        <v>191</v>
      </c>
    </row>
    <row r="615" spans="2:11" x14ac:dyDescent="0.2">
      <c r="C615" s="30"/>
      <c r="J615" t="s">
        <v>108</v>
      </c>
      <c r="K615" s="30" t="s">
        <v>192</v>
      </c>
    </row>
    <row r="616" spans="2:11" x14ac:dyDescent="0.2">
      <c r="C616" s="30"/>
      <c r="J616" t="s">
        <v>66</v>
      </c>
      <c r="K616" s="30" t="s">
        <v>193</v>
      </c>
    </row>
    <row r="617" spans="2:11" x14ac:dyDescent="0.2">
      <c r="C617" s="30"/>
      <c r="J617" t="s">
        <v>63</v>
      </c>
      <c r="K617" s="30" t="s">
        <v>867</v>
      </c>
    </row>
    <row r="618" spans="2:11" x14ac:dyDescent="0.2">
      <c r="C618" s="30"/>
      <c r="J618" t="s">
        <v>1243</v>
      </c>
      <c r="K618" s="30" t="s">
        <v>1442</v>
      </c>
    </row>
    <row r="619" spans="2:11" x14ac:dyDescent="0.2">
      <c r="C619" s="30"/>
      <c r="J619" t="s">
        <v>62</v>
      </c>
      <c r="K619" s="30" t="s">
        <v>234</v>
      </c>
    </row>
    <row r="620" spans="2:11" x14ac:dyDescent="0.2">
      <c r="C620" s="30"/>
      <c r="J620" t="s">
        <v>672</v>
      </c>
      <c r="K620" s="30" t="s">
        <v>963</v>
      </c>
    </row>
    <row r="621" spans="2:11" x14ac:dyDescent="0.2">
      <c r="C621" s="30"/>
      <c r="J621" t="s">
        <v>22</v>
      </c>
      <c r="K621" s="30" t="s">
        <v>194</v>
      </c>
    </row>
    <row r="622" spans="2:11" x14ac:dyDescent="0.2">
      <c r="C622" s="30"/>
      <c r="J622" t="s">
        <v>334</v>
      </c>
      <c r="K622" s="30" t="s">
        <v>546</v>
      </c>
    </row>
    <row r="623" spans="2:11" x14ac:dyDescent="0.2">
      <c r="C623" s="30"/>
      <c r="J623" t="s">
        <v>951</v>
      </c>
      <c r="K623" s="30" t="s">
        <v>952</v>
      </c>
    </row>
    <row r="624" spans="2:11" x14ac:dyDescent="0.2">
      <c r="C624" s="30"/>
      <c r="J624" t="s">
        <v>53</v>
      </c>
      <c r="K624" s="30" t="s">
        <v>195</v>
      </c>
    </row>
    <row r="625" spans="3:11" x14ac:dyDescent="0.2">
      <c r="C625" s="30"/>
      <c r="J625" t="s">
        <v>56</v>
      </c>
      <c r="K625" s="30" t="s">
        <v>196</v>
      </c>
    </row>
    <row r="626" spans="3:11" x14ac:dyDescent="0.2">
      <c r="C626" s="30"/>
      <c r="J626" t="s">
        <v>35</v>
      </c>
      <c r="K626" s="30" t="s">
        <v>197</v>
      </c>
    </row>
    <row r="627" spans="3:11" x14ac:dyDescent="0.2">
      <c r="C627" s="30"/>
      <c r="J627" t="s">
        <v>118</v>
      </c>
      <c r="K627" s="30" t="s">
        <v>198</v>
      </c>
    </row>
    <row r="628" spans="3:11" x14ac:dyDescent="0.2">
      <c r="C628" s="30"/>
      <c r="J628" t="s">
        <v>1351</v>
      </c>
      <c r="K628" s="30" t="s">
        <v>1352</v>
      </c>
    </row>
    <row r="629" spans="3:11" x14ac:dyDescent="0.2">
      <c r="C629" s="30"/>
      <c r="J629" t="s">
        <v>43</v>
      </c>
      <c r="K629" s="30" t="s">
        <v>314</v>
      </c>
    </row>
    <row r="630" spans="3:11" x14ac:dyDescent="0.2">
      <c r="C630" s="30"/>
      <c r="J630" t="s">
        <v>785</v>
      </c>
      <c r="K630" s="30" t="s">
        <v>1068</v>
      </c>
    </row>
    <row r="631" spans="3:11" x14ac:dyDescent="0.2">
      <c r="C631" s="30"/>
      <c r="J631" t="s">
        <v>55</v>
      </c>
      <c r="K631" s="30" t="s">
        <v>199</v>
      </c>
    </row>
    <row r="632" spans="3:11" x14ac:dyDescent="0.2">
      <c r="C632" s="30"/>
      <c r="J632" t="s">
        <v>105</v>
      </c>
      <c r="K632" s="30" t="s">
        <v>200</v>
      </c>
    </row>
    <row r="633" spans="3:11" x14ac:dyDescent="0.2">
      <c r="C633" s="30"/>
      <c r="J633" t="s">
        <v>61</v>
      </c>
      <c r="K633" s="30" t="s">
        <v>201</v>
      </c>
    </row>
    <row r="634" spans="3:11" x14ac:dyDescent="0.2">
      <c r="J634" t="s">
        <v>48</v>
      </c>
      <c r="K634" s="30" t="s">
        <v>202</v>
      </c>
    </row>
  </sheetData>
  <autoFilter ref="B1:B633" xr:uid="{00000000-0009-0000-0000-00001B000000}"/>
  <sortState xmlns:xlrd2="http://schemas.microsoft.com/office/spreadsheetml/2017/richdata2" ref="B1:F591">
    <sortCondition ref="B2:B591"/>
  </sortState>
  <mergeCells count="1">
    <mergeCell ref="C596:C604"/>
  </mergeCells>
  <phoneticPr fontId="82" type="noConversion"/>
  <conditionalFormatting sqref="AR16">
    <cfRule type="containsText" dxfId="102" priority="155" operator="containsText" text="Arizona">
      <formula>NOT(ISERROR(SEARCH("Arizona",AR16)))</formula>
    </cfRule>
    <cfRule type="containsText" dxfId="101" priority="156" operator="containsText" text="Kingman">
      <formula>NOT(ISERROR(SEARCH("Kingman",AR16)))</formula>
    </cfRule>
    <cfRule type="containsText" dxfId="100" priority="157" operator="containsText" text="Las Vegas">
      <formula>NOT(ISERROR(SEARCH("Las Vegas",AR16)))</formula>
    </cfRule>
    <cfRule type="containsText" dxfId="99" priority="158" operator="containsText" text="Denver">
      <formula>NOT(ISERROR(SEARCH("Denver",AR16)))</formula>
    </cfRule>
    <cfRule type="containsText" dxfId="98" priority="159" operator="containsText" text="WPB">
      <formula>NOT(ISERROR(SEARCH("WPB",AR16)))</formula>
    </cfRule>
    <cfRule type="containsText" dxfId="97" priority="160" operator="containsText" text="Cold">
      <formula>NOT(ISERROR(SEARCH("Cold",AR16)))</formula>
    </cfRule>
    <cfRule type="containsText" dxfId="96" priority="161" operator="containsText" text="Alaska">
      <formula>NOT(ISERROR(SEARCH("Alaska",AR16)))</formula>
    </cfRule>
    <cfRule type="containsText" dxfId="95" priority="162" operator="containsText" text="MLP">
      <formula>NOT(ISERROR(SEARCH("MLP",AR16)))</formula>
    </cfRule>
    <cfRule type="containsText" dxfId="94" priority="163" operator="containsText" text="Customer">
      <formula>NOT(ISERROR(SEARCH("Customer",AR16)))</formula>
    </cfRule>
    <cfRule type="containsText" dxfId="93" priority="164" operator="containsText" text="Field Follow">
      <formula>NOT(ISERROR(SEARCH("Field Follow",AR16)))</formula>
    </cfRule>
    <cfRule type="containsText" dxfId="92" priority="165" operator="containsText" text="NCL">
      <formula>NOT(ISERROR(SEARCH("NCL",AR16)))</formula>
    </cfRule>
  </conditionalFormatting>
  <conditionalFormatting sqref="AR16">
    <cfRule type="containsText" dxfId="91" priority="144" operator="containsText" text="Arizona">
      <formula>NOT(ISERROR(SEARCH("Arizona",AR16)))</formula>
    </cfRule>
    <cfRule type="containsText" dxfId="90" priority="145" operator="containsText" text="Kingman">
      <formula>NOT(ISERROR(SEARCH("Kingman",AR16)))</formula>
    </cfRule>
    <cfRule type="containsText" dxfId="89" priority="146" operator="containsText" text="Las Vegas">
      <formula>NOT(ISERROR(SEARCH("Las Vegas",AR16)))</formula>
    </cfRule>
    <cfRule type="containsText" dxfId="88" priority="147" operator="containsText" text="Denver">
      <formula>NOT(ISERROR(SEARCH("Denver",AR16)))</formula>
    </cfRule>
    <cfRule type="containsText" dxfId="87" priority="148" operator="containsText" text="WPB">
      <formula>NOT(ISERROR(SEARCH("WPB",AR16)))</formula>
    </cfRule>
    <cfRule type="containsText" dxfId="86" priority="149" operator="containsText" text="Cold">
      <formula>NOT(ISERROR(SEARCH("Cold",AR16)))</formula>
    </cfRule>
    <cfRule type="containsText" dxfId="85" priority="150" operator="containsText" text="Alaska">
      <formula>NOT(ISERROR(SEARCH("Alaska",AR16)))</formula>
    </cfRule>
    <cfRule type="containsText" dxfId="84" priority="151" operator="containsText" text="MLP">
      <formula>NOT(ISERROR(SEARCH("MLP",AR16)))</formula>
    </cfRule>
    <cfRule type="containsText" dxfId="83" priority="152" operator="containsText" text="Customer">
      <formula>NOT(ISERROR(SEARCH("Customer",AR16)))</formula>
    </cfRule>
    <cfRule type="containsText" dxfId="82" priority="153" operator="containsText" text="Field Follow">
      <formula>NOT(ISERROR(SEARCH("Field Follow",AR16)))</formula>
    </cfRule>
    <cfRule type="containsText" dxfId="81" priority="154" operator="containsText" text="NCL">
      <formula>NOT(ISERROR(SEARCH("NCL",AR16)))</formula>
    </cfRule>
  </conditionalFormatting>
  <conditionalFormatting sqref="AR16">
    <cfRule type="containsText" dxfId="80" priority="133" operator="containsText" text="Arizona">
      <formula>NOT(ISERROR(SEARCH("Arizona",AR16)))</formula>
    </cfRule>
    <cfRule type="containsText" dxfId="79" priority="134" operator="containsText" text="Kingman">
      <formula>NOT(ISERROR(SEARCH("Kingman",AR16)))</formula>
    </cfRule>
    <cfRule type="containsText" dxfId="78" priority="135" operator="containsText" text="Las Vegas">
      <formula>NOT(ISERROR(SEARCH("Las Vegas",AR16)))</formula>
    </cfRule>
    <cfRule type="containsText" dxfId="77" priority="136" operator="containsText" text="Denver">
      <formula>NOT(ISERROR(SEARCH("Denver",AR16)))</formula>
    </cfRule>
    <cfRule type="containsText" dxfId="76" priority="137" operator="containsText" text="WPB">
      <formula>NOT(ISERROR(SEARCH("WPB",AR16)))</formula>
    </cfRule>
    <cfRule type="containsText" dxfId="75" priority="138" operator="containsText" text="Cold">
      <formula>NOT(ISERROR(SEARCH("Cold",AR16)))</formula>
    </cfRule>
    <cfRule type="containsText" dxfId="74" priority="139" operator="containsText" text="Alaska">
      <formula>NOT(ISERROR(SEARCH("Alaska",AR16)))</formula>
    </cfRule>
    <cfRule type="containsText" dxfId="73" priority="140" operator="containsText" text="MLP">
      <formula>NOT(ISERROR(SEARCH("MLP",AR16)))</formula>
    </cfRule>
    <cfRule type="containsText" dxfId="72" priority="141" operator="containsText" text="Customer">
      <formula>NOT(ISERROR(SEARCH("Customer",AR16)))</formula>
    </cfRule>
    <cfRule type="containsText" dxfId="71" priority="142" operator="containsText" text="Field Follow">
      <formula>NOT(ISERROR(SEARCH("Field Follow",AR16)))</formula>
    </cfRule>
    <cfRule type="containsText" dxfId="70" priority="143" operator="containsText" text="NCL">
      <formula>NOT(ISERROR(SEARCH("NCL",AR16)))</formula>
    </cfRule>
  </conditionalFormatting>
  <conditionalFormatting sqref="AR17">
    <cfRule type="containsText" dxfId="69" priority="122" operator="containsText" text="Arizona">
      <formula>NOT(ISERROR(SEARCH("Arizona",AR17)))</formula>
    </cfRule>
    <cfRule type="containsText" dxfId="68" priority="123" operator="containsText" text="Kingman">
      <formula>NOT(ISERROR(SEARCH("Kingman",AR17)))</formula>
    </cfRule>
    <cfRule type="containsText" dxfId="67" priority="124" operator="containsText" text="Las Vegas">
      <formula>NOT(ISERROR(SEARCH("Las Vegas",AR17)))</formula>
    </cfRule>
    <cfRule type="containsText" dxfId="66" priority="125" operator="containsText" text="Denver">
      <formula>NOT(ISERROR(SEARCH("Denver",AR17)))</formula>
    </cfRule>
    <cfRule type="containsText" dxfId="65" priority="126" operator="containsText" text="WPB">
      <formula>NOT(ISERROR(SEARCH("WPB",AR17)))</formula>
    </cfRule>
    <cfRule type="containsText" dxfId="64" priority="127" operator="containsText" text="Cold">
      <formula>NOT(ISERROR(SEARCH("Cold",AR17)))</formula>
    </cfRule>
    <cfRule type="containsText" dxfId="63" priority="128" operator="containsText" text="Alaska">
      <formula>NOT(ISERROR(SEARCH("Alaska",AR17)))</formula>
    </cfRule>
    <cfRule type="containsText" dxfId="62" priority="129" operator="containsText" text="MLP">
      <formula>NOT(ISERROR(SEARCH("MLP",AR17)))</formula>
    </cfRule>
    <cfRule type="containsText" dxfId="61" priority="130" operator="containsText" text="Customer">
      <formula>NOT(ISERROR(SEARCH("Customer",AR17)))</formula>
    </cfRule>
    <cfRule type="containsText" dxfId="60" priority="131" operator="containsText" text="Field Follow">
      <formula>NOT(ISERROR(SEARCH("Field Follow",AR17)))</formula>
    </cfRule>
    <cfRule type="containsText" dxfId="59" priority="132" operator="containsText" text="NCL">
      <formula>NOT(ISERROR(SEARCH("NCL",AR17)))</formula>
    </cfRule>
  </conditionalFormatting>
  <conditionalFormatting sqref="AR17">
    <cfRule type="containsText" dxfId="58" priority="111" operator="containsText" text="Arizona">
      <formula>NOT(ISERROR(SEARCH("Arizona",AR17)))</formula>
    </cfRule>
    <cfRule type="containsText" dxfId="57" priority="112" operator="containsText" text="Kingman">
      <formula>NOT(ISERROR(SEARCH("Kingman",AR17)))</formula>
    </cfRule>
    <cfRule type="containsText" dxfId="56" priority="113" operator="containsText" text="Las Vegas">
      <formula>NOT(ISERROR(SEARCH("Las Vegas",AR17)))</formula>
    </cfRule>
    <cfRule type="containsText" dxfId="55" priority="114" operator="containsText" text="Denver">
      <formula>NOT(ISERROR(SEARCH("Denver",AR17)))</formula>
    </cfRule>
    <cfRule type="containsText" dxfId="54" priority="115" operator="containsText" text="WPB">
      <formula>NOT(ISERROR(SEARCH("WPB",AR17)))</formula>
    </cfRule>
    <cfRule type="containsText" dxfId="53" priority="116" operator="containsText" text="Cold">
      <formula>NOT(ISERROR(SEARCH("Cold",AR17)))</formula>
    </cfRule>
    <cfRule type="containsText" dxfId="52" priority="117" operator="containsText" text="Alaska">
      <formula>NOT(ISERROR(SEARCH("Alaska",AR17)))</formula>
    </cfRule>
    <cfRule type="containsText" dxfId="51" priority="118" operator="containsText" text="MLP">
      <formula>NOT(ISERROR(SEARCH("MLP",AR17)))</formula>
    </cfRule>
    <cfRule type="containsText" dxfId="50" priority="119" operator="containsText" text="Customer">
      <formula>NOT(ISERROR(SEARCH("Customer",AR17)))</formula>
    </cfRule>
    <cfRule type="containsText" dxfId="49" priority="120" operator="containsText" text="Field Follow">
      <formula>NOT(ISERROR(SEARCH("Field Follow",AR17)))</formula>
    </cfRule>
    <cfRule type="containsText" dxfId="48" priority="121" operator="containsText" text="NCL">
      <formula>NOT(ISERROR(SEARCH("NCL",AR17)))</formula>
    </cfRule>
  </conditionalFormatting>
  <conditionalFormatting sqref="AR17">
    <cfRule type="containsText" dxfId="47" priority="100" operator="containsText" text="Arizona">
      <formula>NOT(ISERROR(SEARCH("Arizona",AR17)))</formula>
    </cfRule>
    <cfRule type="containsText" dxfId="46" priority="101" operator="containsText" text="Kingman">
      <formula>NOT(ISERROR(SEARCH("Kingman",AR17)))</formula>
    </cfRule>
    <cfRule type="containsText" dxfId="45" priority="102" operator="containsText" text="Las Vegas">
      <formula>NOT(ISERROR(SEARCH("Las Vegas",AR17)))</formula>
    </cfRule>
    <cfRule type="containsText" dxfId="44" priority="103" operator="containsText" text="Denver">
      <formula>NOT(ISERROR(SEARCH("Denver",AR17)))</formula>
    </cfRule>
    <cfRule type="containsText" dxfId="43" priority="104" operator="containsText" text="WPB">
      <formula>NOT(ISERROR(SEARCH("WPB",AR17)))</formula>
    </cfRule>
    <cfRule type="containsText" dxfId="42" priority="105" operator="containsText" text="Cold">
      <formula>NOT(ISERROR(SEARCH("Cold",AR17)))</formula>
    </cfRule>
    <cfRule type="containsText" dxfId="41" priority="106" operator="containsText" text="Alaska">
      <formula>NOT(ISERROR(SEARCH("Alaska",AR17)))</formula>
    </cfRule>
    <cfRule type="containsText" dxfId="40" priority="107" operator="containsText" text="MLP">
      <formula>NOT(ISERROR(SEARCH("MLP",AR17)))</formula>
    </cfRule>
    <cfRule type="containsText" dxfId="39" priority="108" operator="containsText" text="Customer">
      <formula>NOT(ISERROR(SEARCH("Customer",AR17)))</formula>
    </cfRule>
    <cfRule type="containsText" dxfId="38" priority="109" operator="containsText" text="Field Follow">
      <formula>NOT(ISERROR(SEARCH("Field Follow",AR17)))</formula>
    </cfRule>
    <cfRule type="containsText" dxfId="37" priority="110" operator="containsText" text="NCL">
      <formula>NOT(ISERROR(SEARCH("NCL",AR17)))</formula>
    </cfRule>
  </conditionalFormatting>
  <conditionalFormatting sqref="AR15">
    <cfRule type="containsText" dxfId="36" priority="23" operator="containsText" text="Arizona">
      <formula>NOT(ISERROR(SEARCH("Arizona",AR15)))</formula>
    </cfRule>
    <cfRule type="containsText" dxfId="35" priority="24" operator="containsText" text="Kingman">
      <formula>NOT(ISERROR(SEARCH("Kingman",AR15)))</formula>
    </cfRule>
    <cfRule type="containsText" dxfId="34" priority="25" operator="containsText" text="Las Vegas">
      <formula>NOT(ISERROR(SEARCH("Las Vegas",AR15)))</formula>
    </cfRule>
    <cfRule type="containsText" dxfId="33" priority="26" operator="containsText" text="Denver">
      <formula>NOT(ISERROR(SEARCH("Denver",AR15)))</formula>
    </cfRule>
    <cfRule type="containsText" dxfId="32" priority="27" operator="containsText" text="WPB">
      <formula>NOT(ISERROR(SEARCH("WPB",AR15)))</formula>
    </cfRule>
    <cfRule type="containsText" dxfId="31" priority="28" operator="containsText" text="Cold">
      <formula>NOT(ISERROR(SEARCH("Cold",AR15)))</formula>
    </cfRule>
    <cfRule type="containsText" dxfId="30" priority="29" operator="containsText" text="Alaska">
      <formula>NOT(ISERROR(SEARCH("Alaska",AR15)))</formula>
    </cfRule>
    <cfRule type="containsText" dxfId="29" priority="30" operator="containsText" text="MLP">
      <formula>NOT(ISERROR(SEARCH("MLP",AR15)))</formula>
    </cfRule>
    <cfRule type="containsText" dxfId="28" priority="31" operator="containsText" text="Customer">
      <formula>NOT(ISERROR(SEARCH("Customer",AR15)))</formula>
    </cfRule>
    <cfRule type="containsText" dxfId="27" priority="32" operator="containsText" text="Field Follow">
      <formula>NOT(ISERROR(SEARCH("Field Follow",AR15)))</formula>
    </cfRule>
    <cfRule type="containsText" dxfId="26" priority="33" operator="containsText" text="NCL">
      <formula>NOT(ISERROR(SEARCH("NCL",AR15)))</formula>
    </cfRule>
  </conditionalFormatting>
  <conditionalFormatting sqref="AR15">
    <cfRule type="containsText" dxfId="25" priority="12" operator="containsText" text="Arizona">
      <formula>NOT(ISERROR(SEARCH("Arizona",AR15)))</formula>
    </cfRule>
    <cfRule type="containsText" dxfId="24" priority="13" operator="containsText" text="Kingman">
      <formula>NOT(ISERROR(SEARCH("Kingman",AR15)))</formula>
    </cfRule>
    <cfRule type="containsText" dxfId="23" priority="14" operator="containsText" text="Las Vegas">
      <formula>NOT(ISERROR(SEARCH("Las Vegas",AR15)))</formula>
    </cfRule>
    <cfRule type="containsText" dxfId="22" priority="15" operator="containsText" text="Denver">
      <formula>NOT(ISERROR(SEARCH("Denver",AR15)))</formula>
    </cfRule>
    <cfRule type="containsText" dxfId="21" priority="16" operator="containsText" text="WPB">
      <formula>NOT(ISERROR(SEARCH("WPB",AR15)))</formula>
    </cfRule>
    <cfRule type="containsText" dxfId="20" priority="17" operator="containsText" text="Cold">
      <formula>NOT(ISERROR(SEARCH("Cold",AR15)))</formula>
    </cfRule>
    <cfRule type="containsText" dxfId="19" priority="18" operator="containsText" text="Alaska">
      <formula>NOT(ISERROR(SEARCH("Alaska",AR15)))</formula>
    </cfRule>
    <cfRule type="containsText" dxfId="18" priority="19" operator="containsText" text="MLP">
      <formula>NOT(ISERROR(SEARCH("MLP",AR15)))</formula>
    </cfRule>
    <cfRule type="containsText" dxfId="17" priority="20" operator="containsText" text="Customer">
      <formula>NOT(ISERROR(SEARCH("Customer",AR15)))</formula>
    </cfRule>
    <cfRule type="containsText" dxfId="16" priority="21" operator="containsText" text="Field Follow">
      <formula>NOT(ISERROR(SEARCH("Field Follow",AR15)))</formula>
    </cfRule>
    <cfRule type="containsText" dxfId="15" priority="22" operator="containsText" text="NCL">
      <formula>NOT(ISERROR(SEARCH("NCL",AR15)))</formula>
    </cfRule>
  </conditionalFormatting>
  <conditionalFormatting sqref="AR15">
    <cfRule type="containsText" dxfId="14" priority="1" operator="containsText" text="Arizona">
      <formula>NOT(ISERROR(SEARCH("Arizona",AR15)))</formula>
    </cfRule>
    <cfRule type="containsText" dxfId="13" priority="2" operator="containsText" text="Kingman">
      <formula>NOT(ISERROR(SEARCH("Kingman",AR15)))</formula>
    </cfRule>
    <cfRule type="containsText" dxfId="12" priority="3" operator="containsText" text="Las Vegas">
      <formula>NOT(ISERROR(SEARCH("Las Vegas",AR15)))</formula>
    </cfRule>
    <cfRule type="containsText" dxfId="11" priority="4" operator="containsText" text="Denver">
      <formula>NOT(ISERROR(SEARCH("Denver",AR15)))</formula>
    </cfRule>
    <cfRule type="containsText" dxfId="10" priority="5" operator="containsText" text="WPB">
      <formula>NOT(ISERROR(SEARCH("WPB",AR15)))</formula>
    </cfRule>
    <cfRule type="containsText" dxfId="9" priority="6" operator="containsText" text="Cold">
      <formula>NOT(ISERROR(SEARCH("Cold",AR15)))</formula>
    </cfRule>
    <cfRule type="containsText" dxfId="8" priority="7" operator="containsText" text="Alaska">
      <formula>NOT(ISERROR(SEARCH("Alaska",AR15)))</formula>
    </cfRule>
    <cfRule type="containsText" dxfId="7" priority="8" operator="containsText" text="MLP">
      <formula>NOT(ISERROR(SEARCH("MLP",AR15)))</formula>
    </cfRule>
    <cfRule type="containsText" dxfId="6" priority="9" operator="containsText" text="Customer">
      <formula>NOT(ISERROR(SEARCH("Customer",AR15)))</formula>
    </cfRule>
    <cfRule type="containsText" dxfId="5" priority="10" operator="containsText" text="Field Follow">
      <formula>NOT(ISERROR(SEARCH("Field Follow",AR15)))</formula>
    </cfRule>
    <cfRule type="containsText" dxfId="4" priority="11" operator="containsText" text="NCL">
      <formula>NOT(ISERROR(SEARCH("NCL",AR15)))</formula>
    </cfRule>
  </conditionalFormatting>
  <hyperlinks>
    <hyperlink ref="K628" r:id="rId1" xr:uid="{F53901B6-6F39-44D9-8D31-E03A530F8AEE}"/>
    <hyperlink ref="K630" r:id="rId2" xr:uid="{8E6896EA-58EA-4902-B6A5-4D7621CC1B42}"/>
    <hyperlink ref="K623" r:id="rId3" xr:uid="{5DC60768-98A6-497D-922F-C40722EC9B0A}"/>
    <hyperlink ref="K622" r:id="rId4" xr:uid="{56BDC614-9200-44A8-A31D-DC7680618BE4}"/>
    <hyperlink ref="K629" r:id="rId5" xr:uid="{2FC3A917-9BF9-433B-9313-FE8705199ECB}"/>
    <hyperlink ref="K633" r:id="rId6" xr:uid="{DC5EEDF9-DCE0-48D2-84AF-81F22479B57A}"/>
    <hyperlink ref="K632" r:id="rId7" xr:uid="{6953E533-A5CF-4D05-9D84-584FD8864326}"/>
    <hyperlink ref="K631" r:id="rId8" xr:uid="{302D1FFE-40C6-4B8A-B12C-055BEC692B47}"/>
    <hyperlink ref="K626" r:id="rId9" xr:uid="{4020484E-E1F9-45AE-ACCC-A117A639C296}"/>
    <hyperlink ref="K624" r:id="rId10" xr:uid="{8343635C-AE45-4225-A5C4-F21421FE0A33}"/>
    <hyperlink ref="K621" r:id="rId11" xr:uid="{5826080A-0E75-4E18-AC06-9BB74820F6EB}"/>
    <hyperlink ref="K620" r:id="rId12" xr:uid="{82C4E67E-1EAC-434E-B889-1145EE5A043D}"/>
    <hyperlink ref="K619" r:id="rId13" xr:uid="{D9F0C0CE-B32F-4051-8ED3-EE0C7870295A}"/>
    <hyperlink ref="K627" r:id="rId14" xr:uid="{CD48588B-609F-470C-B34F-1874A1E953FE}"/>
    <hyperlink ref="K634" r:id="rId15" xr:uid="{4BD9CF92-E5D7-46B1-A6E7-D22475F4C5D5}"/>
    <hyperlink ref="K625" r:id="rId16" xr:uid="{D0DCAC73-678D-4768-9AA0-33D8CD273EB2}"/>
    <hyperlink ref="K618" r:id="rId17" xr:uid="{24EB01E8-E6D4-4F24-A630-1AA5F5685FC4}"/>
    <hyperlink ref="K617" r:id="rId18" xr:uid="{BBDF3960-1FEA-46C3-9C93-EEFC96DA239B}"/>
    <hyperlink ref="K613" r:id="rId19" display="jerome.buda@navistar.com" xr:uid="{E029AFCE-DCDF-441F-92B2-EC765095D4FE}"/>
    <hyperlink ref="K614" r:id="rId20" xr:uid="{8014E4D1-0580-4BBF-B76A-408890EC2296}"/>
    <hyperlink ref="K616" r:id="rId21" xr:uid="{7A8A238E-748C-4307-9FBF-8D3A5ABB2022}"/>
    <hyperlink ref="K615" r:id="rId22" xr:uid="{8F334433-83FA-43E2-BDFF-91DFC1296BB6}"/>
  </hyperlinks>
  <printOptions gridLines="1"/>
  <pageMargins left="0.7" right="0.7" top="0.75" bottom="0.75" header="0.3" footer="0.3"/>
  <pageSetup orientation="landscape" r:id="rId23"/>
  <tableParts count="1">
    <tablePart r:id="rId24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98"/>
  <dimension ref="B1:P116"/>
  <sheetViews>
    <sheetView workbookViewId="0">
      <pane ySplit="1" topLeftCell="A44" activePane="bottomLeft" state="frozen"/>
      <selection activeCell="A3" sqref="A3"/>
      <selection pane="bottomLeft" activeCell="C48" sqref="C48"/>
    </sheetView>
  </sheetViews>
  <sheetFormatPr defaultRowHeight="12.75" x14ac:dyDescent="0.2"/>
  <cols>
    <col min="3" max="3" width="20.28515625" bestFit="1" customWidth="1"/>
    <col min="4" max="4" width="13.28515625" customWidth="1"/>
    <col min="5" max="5" width="10" customWidth="1"/>
    <col min="6" max="6" width="11.28515625" customWidth="1"/>
  </cols>
  <sheetData>
    <row r="1" spans="2:16" s="1" customFormat="1" x14ac:dyDescent="0.2">
      <c r="C1" s="1" t="s">
        <v>39</v>
      </c>
      <c r="D1" s="1" t="s">
        <v>38</v>
      </c>
      <c r="E1" s="1" t="s">
        <v>40</v>
      </c>
      <c r="F1" s="1" t="s">
        <v>41</v>
      </c>
      <c r="I1" s="1" t="s">
        <v>187</v>
      </c>
      <c r="L1" s="1" t="s">
        <v>319</v>
      </c>
      <c r="P1" s="1" t="s">
        <v>767</v>
      </c>
    </row>
    <row r="2" spans="2:16" x14ac:dyDescent="0.2">
      <c r="B2" s="2" t="s">
        <v>52</v>
      </c>
      <c r="C2" s="2" t="s">
        <v>508</v>
      </c>
      <c r="I2" s="2" t="s">
        <v>186</v>
      </c>
      <c r="L2" s="2" t="s">
        <v>320</v>
      </c>
    </row>
    <row r="3" spans="2:16" x14ac:dyDescent="0.2">
      <c r="B3" s="2"/>
      <c r="C3" s="2" t="s">
        <v>225</v>
      </c>
      <c r="I3" s="2" t="s">
        <v>185</v>
      </c>
      <c r="L3" s="2" t="s">
        <v>321</v>
      </c>
    </row>
    <row r="4" spans="2:16" x14ac:dyDescent="0.2">
      <c r="B4" s="2"/>
      <c r="C4" s="2" t="s">
        <v>417</v>
      </c>
      <c r="L4" s="2" t="s">
        <v>322</v>
      </c>
    </row>
    <row r="5" spans="2:16" x14ac:dyDescent="0.2">
      <c r="B5" s="2"/>
      <c r="C5" s="2" t="s">
        <v>114</v>
      </c>
      <c r="L5" s="2" t="s">
        <v>323</v>
      </c>
    </row>
    <row r="6" spans="2:16" x14ac:dyDescent="0.2">
      <c r="B6" s="2"/>
      <c r="C6" s="2" t="s">
        <v>380</v>
      </c>
      <c r="D6" s="2" t="s">
        <v>33</v>
      </c>
      <c r="E6" s="2" t="s">
        <v>32</v>
      </c>
      <c r="F6" s="2" t="s">
        <v>54</v>
      </c>
      <c r="L6" s="2"/>
    </row>
    <row r="7" spans="2:16" x14ac:dyDescent="0.2">
      <c r="B7" s="2"/>
      <c r="C7" s="2" t="s">
        <v>110</v>
      </c>
      <c r="D7" s="2" t="s">
        <v>46</v>
      </c>
      <c r="E7" s="2" t="s">
        <v>15</v>
      </c>
      <c r="F7" s="2" t="s">
        <v>54</v>
      </c>
      <c r="L7" s="2"/>
    </row>
    <row r="8" spans="2:16" x14ac:dyDescent="0.2">
      <c r="C8" s="2" t="s">
        <v>108</v>
      </c>
      <c r="D8" s="2" t="s">
        <v>109</v>
      </c>
      <c r="E8" s="2" t="s">
        <v>15</v>
      </c>
      <c r="F8" s="2" t="s">
        <v>54</v>
      </c>
      <c r="I8" s="1" t="s">
        <v>480</v>
      </c>
    </row>
    <row r="9" spans="2:16" x14ac:dyDescent="0.2">
      <c r="B9" s="2"/>
      <c r="C9" s="2" t="s">
        <v>1017</v>
      </c>
      <c r="D9" s="2" t="s">
        <v>1018</v>
      </c>
      <c r="E9" s="2" t="s">
        <v>32</v>
      </c>
      <c r="F9" s="2" t="s">
        <v>23</v>
      </c>
      <c r="I9" s="2" t="s">
        <v>478</v>
      </c>
      <c r="L9" s="2"/>
    </row>
    <row r="10" spans="2:16" x14ac:dyDescent="0.2">
      <c r="B10" s="2"/>
      <c r="C10" s="2" t="s">
        <v>1243</v>
      </c>
      <c r="D10" s="2" t="s">
        <v>1063</v>
      </c>
      <c r="E10" s="2" t="s">
        <v>32</v>
      </c>
      <c r="F10" s="2" t="s">
        <v>1244</v>
      </c>
      <c r="I10" s="2"/>
      <c r="L10" s="2"/>
    </row>
    <row r="11" spans="2:16" x14ac:dyDescent="0.2">
      <c r="B11" s="2"/>
      <c r="C11" s="2" t="s">
        <v>1026</v>
      </c>
      <c r="D11" s="2" t="s">
        <v>1027</v>
      </c>
      <c r="E11" s="2" t="s">
        <v>32</v>
      </c>
      <c r="F11" s="2" t="s">
        <v>23</v>
      </c>
      <c r="I11" s="2" t="s">
        <v>479</v>
      </c>
    </row>
    <row r="12" spans="2:16" x14ac:dyDescent="0.2">
      <c r="B12" s="2"/>
      <c r="C12" t="s">
        <v>31</v>
      </c>
      <c r="D12" t="s">
        <v>30</v>
      </c>
      <c r="E12" t="s">
        <v>32</v>
      </c>
      <c r="F12" t="s">
        <v>23</v>
      </c>
    </row>
    <row r="13" spans="2:16" x14ac:dyDescent="0.2">
      <c r="C13" t="s">
        <v>22</v>
      </c>
      <c r="D13" t="s">
        <v>21</v>
      </c>
      <c r="E13" t="s">
        <v>15</v>
      </c>
      <c r="F13" t="s">
        <v>23</v>
      </c>
    </row>
    <row r="14" spans="2:16" x14ac:dyDescent="0.2">
      <c r="C14" s="2" t="s">
        <v>112</v>
      </c>
      <c r="D14" s="2" t="s">
        <v>113</v>
      </c>
      <c r="E14" s="2" t="s">
        <v>32</v>
      </c>
      <c r="F14" s="2" t="s">
        <v>23</v>
      </c>
    </row>
    <row r="15" spans="2:16" x14ac:dyDescent="0.2">
      <c r="C15" s="2" t="s">
        <v>334</v>
      </c>
      <c r="D15" s="2" t="s">
        <v>337</v>
      </c>
    </row>
    <row r="16" spans="2:16" x14ac:dyDescent="0.2">
      <c r="C16" s="2" t="s">
        <v>1154</v>
      </c>
      <c r="D16" s="2" t="s">
        <v>1153</v>
      </c>
      <c r="E16" t="s">
        <v>15</v>
      </c>
      <c r="F16" t="s">
        <v>429</v>
      </c>
    </row>
    <row r="17" spans="2:6" x14ac:dyDescent="0.2">
      <c r="C17" s="2" t="s">
        <v>53</v>
      </c>
      <c r="D17" s="2" t="s">
        <v>13</v>
      </c>
      <c r="E17" s="2" t="s">
        <v>15</v>
      </c>
      <c r="F17" s="2" t="s">
        <v>54</v>
      </c>
    </row>
    <row r="18" spans="2:6" x14ac:dyDescent="0.2">
      <c r="C18" s="2" t="s">
        <v>233</v>
      </c>
      <c r="D18" s="2"/>
      <c r="E18" s="2"/>
      <c r="F18" s="2"/>
    </row>
    <row r="19" spans="2:6" x14ac:dyDescent="0.2">
      <c r="C19" t="s">
        <v>35</v>
      </c>
      <c r="D19" t="s">
        <v>34</v>
      </c>
      <c r="E19" t="s">
        <v>32</v>
      </c>
      <c r="F19" t="s">
        <v>36</v>
      </c>
    </row>
    <row r="20" spans="2:6" x14ac:dyDescent="0.2">
      <c r="C20" s="2" t="s">
        <v>118</v>
      </c>
      <c r="D20" s="2" t="s">
        <v>107</v>
      </c>
      <c r="E20" s="2" t="s">
        <v>15</v>
      </c>
      <c r="F20" s="2" t="s">
        <v>54</v>
      </c>
    </row>
    <row r="21" spans="2:6" x14ac:dyDescent="0.2">
      <c r="C21" s="2" t="s">
        <v>888</v>
      </c>
    </row>
    <row r="22" spans="2:6" x14ac:dyDescent="0.2">
      <c r="C22" t="s">
        <v>785</v>
      </c>
      <c r="D22" t="s">
        <v>786</v>
      </c>
      <c r="E22" t="s">
        <v>32</v>
      </c>
      <c r="F22" t="s">
        <v>36</v>
      </c>
    </row>
    <row r="23" spans="2:6" x14ac:dyDescent="0.2">
      <c r="C23" s="2" t="s">
        <v>105</v>
      </c>
      <c r="D23" s="2" t="s">
        <v>106</v>
      </c>
      <c r="E23" s="2" t="s">
        <v>15</v>
      </c>
      <c r="F23" s="2" t="s">
        <v>54</v>
      </c>
    </row>
    <row r="24" spans="2:6" x14ac:dyDescent="0.2">
      <c r="C24" t="s">
        <v>28</v>
      </c>
      <c r="D24" t="s">
        <v>27</v>
      </c>
      <c r="E24" t="s">
        <v>29</v>
      </c>
      <c r="F24" t="s">
        <v>23</v>
      </c>
    </row>
    <row r="25" spans="2:6" x14ac:dyDescent="0.2">
      <c r="C25" t="s">
        <v>25</v>
      </c>
      <c r="D25" t="s">
        <v>24</v>
      </c>
      <c r="E25" t="s">
        <v>15</v>
      </c>
      <c r="F25" t="s">
        <v>26</v>
      </c>
    </row>
    <row r="26" spans="2:6" x14ac:dyDescent="0.2">
      <c r="C26" t="s">
        <v>48</v>
      </c>
      <c r="D26" t="s">
        <v>47</v>
      </c>
      <c r="E26" s="2" t="s">
        <v>15</v>
      </c>
      <c r="F26" t="s">
        <v>36</v>
      </c>
    </row>
    <row r="27" spans="2:6" x14ac:dyDescent="0.2">
      <c r="C27" s="2" t="s">
        <v>432</v>
      </c>
      <c r="D27" s="2" t="s">
        <v>433</v>
      </c>
      <c r="E27" s="2" t="s">
        <v>15</v>
      </c>
      <c r="F27" s="2" t="s">
        <v>429</v>
      </c>
    </row>
    <row r="28" spans="2:6" x14ac:dyDescent="0.2">
      <c r="C28" s="2" t="s">
        <v>1095</v>
      </c>
      <c r="D28" s="2" t="s">
        <v>1096</v>
      </c>
      <c r="E28" s="2" t="s">
        <v>15</v>
      </c>
      <c r="F28" s="2" t="s">
        <v>854</v>
      </c>
    </row>
    <row r="29" spans="2:6" x14ac:dyDescent="0.2">
      <c r="C29" s="2" t="s">
        <v>852</v>
      </c>
      <c r="D29" s="2" t="s">
        <v>853</v>
      </c>
      <c r="E29" s="2" t="s">
        <v>15</v>
      </c>
      <c r="F29" s="2" t="s">
        <v>854</v>
      </c>
    </row>
    <row r="30" spans="2:6" x14ac:dyDescent="0.2">
      <c r="B30" s="2"/>
      <c r="C30" s="2" t="s">
        <v>428</v>
      </c>
      <c r="D30" s="2" t="s">
        <v>33</v>
      </c>
      <c r="E30" s="2" t="s">
        <v>15</v>
      </c>
      <c r="F30" s="2" t="s">
        <v>429</v>
      </c>
    </row>
    <row r="31" spans="2:6" x14ac:dyDescent="0.2">
      <c r="B31" s="2"/>
      <c r="C31" s="2" t="s">
        <v>855</v>
      </c>
      <c r="D31" s="2" t="s">
        <v>856</v>
      </c>
      <c r="E31" s="2" t="s">
        <v>15</v>
      </c>
      <c r="F31" s="2" t="s">
        <v>854</v>
      </c>
    </row>
    <row r="32" spans="2:6" x14ac:dyDescent="0.2">
      <c r="C32" t="s">
        <v>124</v>
      </c>
    </row>
    <row r="33" spans="2:12" x14ac:dyDescent="0.2">
      <c r="C33" t="s">
        <v>125</v>
      </c>
    </row>
    <row r="34" spans="2:12" x14ac:dyDescent="0.2">
      <c r="B34" t="s">
        <v>37</v>
      </c>
      <c r="C34" s="2" t="s">
        <v>508</v>
      </c>
      <c r="D34" s="2"/>
    </row>
    <row r="35" spans="2:12" x14ac:dyDescent="0.2">
      <c r="C35" s="2" t="s">
        <v>225</v>
      </c>
    </row>
    <row r="36" spans="2:12" x14ac:dyDescent="0.2">
      <c r="B36" s="2"/>
      <c r="C36" s="2" t="s">
        <v>417</v>
      </c>
      <c r="L36" s="2"/>
    </row>
    <row r="37" spans="2:12" x14ac:dyDescent="0.2">
      <c r="B37" s="2"/>
      <c r="C37" s="2" t="s">
        <v>334</v>
      </c>
      <c r="D37" s="2" t="s">
        <v>337</v>
      </c>
      <c r="L37" s="2"/>
    </row>
    <row r="38" spans="2:12" x14ac:dyDescent="0.2">
      <c r="C38" s="2" t="s">
        <v>56</v>
      </c>
      <c r="D38" s="2" t="s">
        <v>14</v>
      </c>
      <c r="E38" s="2" t="s">
        <v>15</v>
      </c>
      <c r="F38" s="2" t="s">
        <v>54</v>
      </c>
    </row>
    <row r="39" spans="2:12" x14ac:dyDescent="0.2">
      <c r="C39" s="2" t="s">
        <v>1059</v>
      </c>
      <c r="D39" s="2" t="s">
        <v>1060</v>
      </c>
      <c r="E39" t="s">
        <v>32</v>
      </c>
      <c r="F39" t="s">
        <v>23</v>
      </c>
    </row>
    <row r="40" spans="2:12" x14ac:dyDescent="0.2">
      <c r="C40" t="s">
        <v>868</v>
      </c>
      <c r="D40" t="s">
        <v>869</v>
      </c>
      <c r="E40" t="s">
        <v>32</v>
      </c>
      <c r="F40" t="s">
        <v>23</v>
      </c>
    </row>
    <row r="41" spans="2:12" x14ac:dyDescent="0.2">
      <c r="C41" s="2" t="s">
        <v>1165</v>
      </c>
      <c r="D41" s="2" t="s">
        <v>1166</v>
      </c>
      <c r="E41" s="2" t="s">
        <v>32</v>
      </c>
      <c r="F41" s="2" t="s">
        <v>23</v>
      </c>
    </row>
    <row r="42" spans="2:12" x14ac:dyDescent="0.2">
      <c r="C42" s="2" t="s">
        <v>1167</v>
      </c>
      <c r="D42" s="2" t="s">
        <v>1168</v>
      </c>
      <c r="E42" s="2" t="s">
        <v>32</v>
      </c>
      <c r="F42" s="2" t="s">
        <v>23</v>
      </c>
    </row>
    <row r="43" spans="2:12" x14ac:dyDescent="0.2">
      <c r="B43" s="2"/>
      <c r="C43" s="2" t="s">
        <v>861</v>
      </c>
      <c r="D43" s="2" t="s">
        <v>862</v>
      </c>
      <c r="E43" s="2" t="s">
        <v>32</v>
      </c>
      <c r="F43" s="2" t="s">
        <v>863</v>
      </c>
    </row>
    <row r="44" spans="2:12" x14ac:dyDescent="0.2">
      <c r="C44" s="2" t="s">
        <v>45</v>
      </c>
      <c r="D44" t="s">
        <v>44</v>
      </c>
      <c r="E44" s="2" t="s">
        <v>32</v>
      </c>
      <c r="F44" t="s">
        <v>23</v>
      </c>
    </row>
    <row r="45" spans="2:12" x14ac:dyDescent="0.2">
      <c r="C45" s="2" t="s">
        <v>81</v>
      </c>
    </row>
    <row r="46" spans="2:12" x14ac:dyDescent="0.2">
      <c r="C46" s="2" t="s">
        <v>80</v>
      </c>
    </row>
    <row r="47" spans="2:12" x14ac:dyDescent="0.2">
      <c r="B47" t="s">
        <v>49</v>
      </c>
      <c r="C47" s="2" t="s">
        <v>145</v>
      </c>
      <c r="D47" s="2" t="s">
        <v>151</v>
      </c>
      <c r="E47" s="2" t="s">
        <v>32</v>
      </c>
      <c r="F47" s="2" t="s">
        <v>23</v>
      </c>
    </row>
    <row r="48" spans="2:12" x14ac:dyDescent="0.2">
      <c r="C48" s="2" t="s">
        <v>1477</v>
      </c>
      <c r="D48" s="2" t="s">
        <v>1478</v>
      </c>
      <c r="E48" s="2" t="s">
        <v>32</v>
      </c>
      <c r="F48" s="2" t="s">
        <v>23</v>
      </c>
    </row>
    <row r="49" spans="2:12" x14ac:dyDescent="0.2">
      <c r="C49" s="2" t="s">
        <v>1062</v>
      </c>
      <c r="D49" s="2" t="s">
        <v>1063</v>
      </c>
      <c r="E49" s="2" t="s">
        <v>32</v>
      </c>
      <c r="F49" s="2" t="s">
        <v>23</v>
      </c>
    </row>
    <row r="50" spans="2:12" x14ac:dyDescent="0.2">
      <c r="C50" s="2" t="s">
        <v>672</v>
      </c>
      <c r="D50" s="2" t="s">
        <v>42</v>
      </c>
      <c r="E50" s="2" t="s">
        <v>32</v>
      </c>
      <c r="F50" s="2" t="s">
        <v>23</v>
      </c>
    </row>
    <row r="51" spans="2:12" x14ac:dyDescent="0.2">
      <c r="C51" s="2" t="s">
        <v>1288</v>
      </c>
      <c r="D51" s="2" t="s">
        <v>1436</v>
      </c>
      <c r="E51" s="2" t="s">
        <v>32</v>
      </c>
      <c r="F51" s="2" t="s">
        <v>54</v>
      </c>
    </row>
    <row r="52" spans="2:12" x14ac:dyDescent="0.2">
      <c r="C52" s="2" t="s">
        <v>1197</v>
      </c>
      <c r="D52" s="2" t="s">
        <v>1166</v>
      </c>
      <c r="E52" t="s">
        <v>32</v>
      </c>
      <c r="F52" t="s">
        <v>23</v>
      </c>
    </row>
    <row r="53" spans="2:12" x14ac:dyDescent="0.2">
      <c r="C53" s="2" t="s">
        <v>1217</v>
      </c>
      <c r="D53" s="2" t="s">
        <v>1218</v>
      </c>
      <c r="E53" t="s">
        <v>32</v>
      </c>
      <c r="F53" s="2" t="s">
        <v>23</v>
      </c>
    </row>
    <row r="54" spans="2:12" x14ac:dyDescent="0.2">
      <c r="B54" s="2"/>
      <c r="C54" t="s">
        <v>43</v>
      </c>
      <c r="D54" t="s">
        <v>42</v>
      </c>
      <c r="E54" s="2" t="s">
        <v>15</v>
      </c>
      <c r="F54" s="2" t="s">
        <v>54</v>
      </c>
    </row>
    <row r="55" spans="2:12" x14ac:dyDescent="0.2">
      <c r="B55" s="2"/>
      <c r="C55" t="s">
        <v>929</v>
      </c>
      <c r="D55" t="s">
        <v>930</v>
      </c>
      <c r="E55" t="s">
        <v>32</v>
      </c>
      <c r="F55" t="s">
        <v>23</v>
      </c>
    </row>
    <row r="56" spans="2:12" x14ac:dyDescent="0.2">
      <c r="C56" s="2" t="s">
        <v>508</v>
      </c>
    </row>
    <row r="57" spans="2:12" x14ac:dyDescent="0.2">
      <c r="C57" s="2" t="s">
        <v>225</v>
      </c>
    </row>
    <row r="58" spans="2:12" x14ac:dyDescent="0.2">
      <c r="B58" s="2"/>
      <c r="C58" s="2" t="s">
        <v>417</v>
      </c>
    </row>
    <row r="59" spans="2:12" x14ac:dyDescent="0.2">
      <c r="C59" s="2" t="s">
        <v>114</v>
      </c>
      <c r="D59" s="2"/>
    </row>
    <row r="60" spans="2:12" x14ac:dyDescent="0.2">
      <c r="B60" s="2" t="s">
        <v>57</v>
      </c>
      <c r="C60" s="2" t="s">
        <v>653</v>
      </c>
      <c r="D60" s="2"/>
    </row>
    <row r="61" spans="2:12" x14ac:dyDescent="0.2">
      <c r="C61" s="2" t="s">
        <v>235</v>
      </c>
      <c r="D61" s="2" t="s">
        <v>311</v>
      </c>
      <c r="L61" s="2"/>
    </row>
    <row r="62" spans="2:12" x14ac:dyDescent="0.2">
      <c r="C62" s="2" t="s">
        <v>58</v>
      </c>
      <c r="D62" s="2" t="s">
        <v>16</v>
      </c>
    </row>
    <row r="63" spans="2:12" x14ac:dyDescent="0.2">
      <c r="C63" s="2" t="s">
        <v>66</v>
      </c>
      <c r="D63" s="2" t="s">
        <v>65</v>
      </c>
    </row>
    <row r="64" spans="2:12" x14ac:dyDescent="0.2">
      <c r="C64" s="2" t="s">
        <v>63</v>
      </c>
      <c r="D64" s="2" t="s">
        <v>64</v>
      </c>
    </row>
    <row r="65" spans="2:4" x14ac:dyDescent="0.2">
      <c r="C65" s="2" t="s">
        <v>225</v>
      </c>
    </row>
    <row r="66" spans="2:4" x14ac:dyDescent="0.2">
      <c r="B66" s="2"/>
      <c r="C66" s="2" t="s">
        <v>72</v>
      </c>
      <c r="D66" s="2" t="s">
        <v>13</v>
      </c>
    </row>
    <row r="67" spans="2:4" x14ac:dyDescent="0.2">
      <c r="B67" s="2"/>
      <c r="C67" s="2" t="s">
        <v>523</v>
      </c>
      <c r="D67" s="2" t="s">
        <v>524</v>
      </c>
    </row>
    <row r="68" spans="2:4" x14ac:dyDescent="0.2">
      <c r="B68" s="2"/>
      <c r="C68" s="2" t="s">
        <v>62</v>
      </c>
      <c r="D68" s="2" t="s">
        <v>18</v>
      </c>
    </row>
    <row r="69" spans="2:4" x14ac:dyDescent="0.2">
      <c r="C69" s="2" t="s">
        <v>73</v>
      </c>
      <c r="D69" s="2" t="s">
        <v>50</v>
      </c>
    </row>
    <row r="70" spans="2:4" x14ac:dyDescent="0.2">
      <c r="C70" s="2" t="s">
        <v>753</v>
      </c>
      <c r="D70" s="2" t="s">
        <v>51</v>
      </c>
    </row>
    <row r="71" spans="2:4" x14ac:dyDescent="0.2">
      <c r="C71" s="2" t="s">
        <v>59</v>
      </c>
      <c r="D71" s="2" t="s">
        <v>18</v>
      </c>
    </row>
    <row r="72" spans="2:4" x14ac:dyDescent="0.2">
      <c r="C72" s="2" t="s">
        <v>581</v>
      </c>
      <c r="D72" s="2" t="s">
        <v>582</v>
      </c>
    </row>
    <row r="73" spans="2:4" x14ac:dyDescent="0.2">
      <c r="C73" s="2" t="s">
        <v>120</v>
      </c>
      <c r="D73" s="2"/>
    </row>
    <row r="74" spans="2:4" x14ac:dyDescent="0.2">
      <c r="C74" s="2" t="s">
        <v>635</v>
      </c>
      <c r="D74" s="2"/>
    </row>
    <row r="75" spans="2:4" x14ac:dyDescent="0.2">
      <c r="C75" s="2" t="s">
        <v>181</v>
      </c>
      <c r="D75" s="2"/>
    </row>
    <row r="76" spans="2:4" x14ac:dyDescent="0.2">
      <c r="C76" s="2" t="s">
        <v>60</v>
      </c>
      <c r="D76" s="2" t="s">
        <v>17</v>
      </c>
    </row>
    <row r="77" spans="2:4" x14ac:dyDescent="0.2">
      <c r="C77" s="2" t="s">
        <v>179</v>
      </c>
      <c r="D77" s="2"/>
    </row>
    <row r="78" spans="2:4" x14ac:dyDescent="0.2">
      <c r="C78" s="2" t="s">
        <v>121</v>
      </c>
      <c r="D78" s="2"/>
    </row>
    <row r="79" spans="2:4" x14ac:dyDescent="0.2">
      <c r="C79" s="2" t="s">
        <v>119</v>
      </c>
      <c r="D79" s="2"/>
    </row>
    <row r="80" spans="2:4" x14ac:dyDescent="0.2">
      <c r="C80" s="2" t="s">
        <v>182</v>
      </c>
      <c r="D80" s="2" t="s">
        <v>67</v>
      </c>
    </row>
    <row r="81" spans="2:12" x14ac:dyDescent="0.2">
      <c r="C81" s="2" t="s">
        <v>61</v>
      </c>
      <c r="D81" s="2" t="s">
        <v>65</v>
      </c>
    </row>
    <row r="82" spans="2:12" x14ac:dyDescent="0.2">
      <c r="B82" s="2" t="s">
        <v>52</v>
      </c>
      <c r="C82" s="2" t="s">
        <v>380</v>
      </c>
      <c r="D82" s="2" t="s">
        <v>33</v>
      </c>
      <c r="E82" s="2" t="s">
        <v>32</v>
      </c>
      <c r="F82" s="2" t="s">
        <v>54</v>
      </c>
    </row>
    <row r="83" spans="2:12" x14ac:dyDescent="0.2">
      <c r="B83" s="2"/>
      <c r="C83" s="2" t="s">
        <v>110</v>
      </c>
      <c r="D83" s="2" t="s">
        <v>46</v>
      </c>
      <c r="E83" s="2" t="s">
        <v>15</v>
      </c>
      <c r="F83" s="2" t="s">
        <v>54</v>
      </c>
    </row>
    <row r="84" spans="2:12" x14ac:dyDescent="0.2">
      <c r="C84" s="2" t="s">
        <v>108</v>
      </c>
      <c r="D84" s="2" t="s">
        <v>109</v>
      </c>
      <c r="E84" s="2" t="s">
        <v>15</v>
      </c>
      <c r="F84" s="2" t="s">
        <v>54</v>
      </c>
    </row>
    <row r="85" spans="2:12" x14ac:dyDescent="0.2">
      <c r="B85" s="2"/>
      <c r="C85" s="2" t="s">
        <v>1017</v>
      </c>
      <c r="D85" s="2" t="s">
        <v>1018</v>
      </c>
      <c r="E85" s="2" t="s">
        <v>32</v>
      </c>
      <c r="F85" s="2" t="s">
        <v>23</v>
      </c>
    </row>
    <row r="86" spans="2:12" x14ac:dyDescent="0.2">
      <c r="B86" s="2"/>
      <c r="C86" s="2" t="s">
        <v>1243</v>
      </c>
      <c r="D86" s="2" t="s">
        <v>1063</v>
      </c>
      <c r="E86" s="2" t="s">
        <v>32</v>
      </c>
      <c r="F86" s="2" t="s">
        <v>1244</v>
      </c>
    </row>
    <row r="87" spans="2:12" x14ac:dyDescent="0.2">
      <c r="B87" s="2"/>
      <c r="C87" s="2" t="s">
        <v>1026</v>
      </c>
      <c r="D87" s="2" t="s">
        <v>1027</v>
      </c>
      <c r="E87" s="2" t="s">
        <v>32</v>
      </c>
      <c r="F87" s="2" t="s">
        <v>23</v>
      </c>
    </row>
    <row r="88" spans="2:12" x14ac:dyDescent="0.2">
      <c r="B88" s="2"/>
      <c r="C88" t="s">
        <v>31</v>
      </c>
      <c r="D88" t="s">
        <v>30</v>
      </c>
      <c r="E88" t="s">
        <v>32</v>
      </c>
      <c r="F88" t="s">
        <v>23</v>
      </c>
    </row>
    <row r="89" spans="2:12" x14ac:dyDescent="0.2">
      <c r="C89" t="s">
        <v>22</v>
      </c>
      <c r="D89" t="s">
        <v>21</v>
      </c>
      <c r="E89" t="s">
        <v>15</v>
      </c>
      <c r="F89" t="s">
        <v>23</v>
      </c>
    </row>
    <row r="90" spans="2:12" x14ac:dyDescent="0.2">
      <c r="C90" s="2" t="s">
        <v>112</v>
      </c>
      <c r="D90" s="2" t="s">
        <v>113</v>
      </c>
      <c r="E90" s="2" t="s">
        <v>32</v>
      </c>
      <c r="F90" s="2" t="s">
        <v>23</v>
      </c>
    </row>
    <row r="91" spans="2:12" x14ac:dyDescent="0.2">
      <c r="C91" s="2" t="s">
        <v>334</v>
      </c>
      <c r="D91" s="2" t="s">
        <v>337</v>
      </c>
    </row>
    <row r="92" spans="2:12" x14ac:dyDescent="0.2">
      <c r="C92" s="2" t="s">
        <v>53</v>
      </c>
      <c r="D92" s="2" t="s">
        <v>13</v>
      </c>
      <c r="E92" s="2" t="s">
        <v>15</v>
      </c>
      <c r="F92" s="2" t="s">
        <v>54</v>
      </c>
      <c r="L92" s="2"/>
    </row>
    <row r="93" spans="2:12" x14ac:dyDescent="0.2">
      <c r="C93" s="2" t="s">
        <v>233</v>
      </c>
      <c r="D93" s="2"/>
      <c r="E93" s="2"/>
      <c r="F93" s="2"/>
    </row>
    <row r="94" spans="2:12" x14ac:dyDescent="0.2">
      <c r="C94" t="s">
        <v>35</v>
      </c>
      <c r="D94" t="s">
        <v>34</v>
      </c>
      <c r="E94" t="s">
        <v>32</v>
      </c>
      <c r="F94" t="s">
        <v>36</v>
      </c>
    </row>
    <row r="95" spans="2:12" x14ac:dyDescent="0.2">
      <c r="C95" s="2" t="s">
        <v>118</v>
      </c>
      <c r="D95" s="2" t="s">
        <v>107</v>
      </c>
      <c r="E95" s="2" t="s">
        <v>15</v>
      </c>
      <c r="F95" s="2" t="s">
        <v>54</v>
      </c>
    </row>
    <row r="96" spans="2:12" x14ac:dyDescent="0.2">
      <c r="C96" s="2" t="s">
        <v>888</v>
      </c>
      <c r="D96" s="2" t="s">
        <v>1138</v>
      </c>
    </row>
    <row r="97" spans="2:6" x14ac:dyDescent="0.2">
      <c r="C97" t="s">
        <v>785</v>
      </c>
      <c r="D97" t="s">
        <v>786</v>
      </c>
      <c r="E97" t="s">
        <v>32</v>
      </c>
      <c r="F97" t="s">
        <v>36</v>
      </c>
    </row>
    <row r="98" spans="2:6" x14ac:dyDescent="0.2">
      <c r="C98" s="2" t="s">
        <v>105</v>
      </c>
      <c r="D98" s="2" t="s">
        <v>106</v>
      </c>
      <c r="E98" s="2" t="s">
        <v>15</v>
      </c>
      <c r="F98" s="2" t="s">
        <v>54</v>
      </c>
    </row>
    <row r="99" spans="2:6" x14ac:dyDescent="0.2">
      <c r="C99" t="s">
        <v>28</v>
      </c>
      <c r="D99" t="s">
        <v>27</v>
      </c>
      <c r="E99" t="s">
        <v>29</v>
      </c>
      <c r="F99" t="s">
        <v>23</v>
      </c>
    </row>
    <row r="100" spans="2:6" x14ac:dyDescent="0.2">
      <c r="C100" t="s">
        <v>25</v>
      </c>
      <c r="D100" t="s">
        <v>24</v>
      </c>
      <c r="E100" t="s">
        <v>15</v>
      </c>
      <c r="F100" t="s">
        <v>26</v>
      </c>
    </row>
    <row r="101" spans="2:6" x14ac:dyDescent="0.2">
      <c r="C101" t="s">
        <v>48</v>
      </c>
      <c r="D101" t="s">
        <v>47</v>
      </c>
      <c r="E101" s="2" t="s">
        <v>15</v>
      </c>
      <c r="F101" t="s">
        <v>36</v>
      </c>
    </row>
    <row r="102" spans="2:6" x14ac:dyDescent="0.2">
      <c r="C102" s="2" t="s">
        <v>432</v>
      </c>
      <c r="D102" s="2" t="s">
        <v>433</v>
      </c>
      <c r="E102" s="2" t="s">
        <v>15</v>
      </c>
      <c r="F102" s="2" t="s">
        <v>429</v>
      </c>
    </row>
    <row r="103" spans="2:6" x14ac:dyDescent="0.2">
      <c r="C103" s="2" t="s">
        <v>852</v>
      </c>
      <c r="D103" s="2" t="s">
        <v>853</v>
      </c>
      <c r="E103" s="2" t="s">
        <v>15</v>
      </c>
      <c r="F103" s="2" t="s">
        <v>854</v>
      </c>
    </row>
    <row r="104" spans="2:6" x14ac:dyDescent="0.2">
      <c r="B104" s="2"/>
      <c r="C104" s="2" t="s">
        <v>428</v>
      </c>
      <c r="D104" s="2" t="s">
        <v>33</v>
      </c>
      <c r="E104" s="2" t="s">
        <v>15</v>
      </c>
      <c r="F104" s="2" t="s">
        <v>429</v>
      </c>
    </row>
    <row r="105" spans="2:6" x14ac:dyDescent="0.2">
      <c r="B105" s="2"/>
      <c r="C105" s="2" t="s">
        <v>855</v>
      </c>
      <c r="D105" s="2" t="s">
        <v>856</v>
      </c>
      <c r="E105" s="2" t="s">
        <v>15</v>
      </c>
      <c r="F105" s="2" t="s">
        <v>854</v>
      </c>
    </row>
    <row r="106" spans="2:6" x14ac:dyDescent="0.2">
      <c r="C106" t="s">
        <v>124</v>
      </c>
    </row>
    <row r="107" spans="2:6" x14ac:dyDescent="0.2">
      <c r="C107" t="s">
        <v>125</v>
      </c>
    </row>
    <row r="108" spans="2:6" x14ac:dyDescent="0.2">
      <c r="B108" t="s">
        <v>37</v>
      </c>
      <c r="C108" s="2" t="s">
        <v>334</v>
      </c>
      <c r="D108" s="2" t="s">
        <v>337</v>
      </c>
    </row>
    <row r="109" spans="2:6" x14ac:dyDescent="0.2">
      <c r="C109" s="2" t="s">
        <v>56</v>
      </c>
      <c r="D109" s="2" t="s">
        <v>14</v>
      </c>
      <c r="E109" s="2" t="s">
        <v>15</v>
      </c>
      <c r="F109" s="2" t="s">
        <v>54</v>
      </c>
    </row>
    <row r="110" spans="2:6" x14ac:dyDescent="0.2">
      <c r="C110" s="2" t="s">
        <v>1059</v>
      </c>
      <c r="D110" s="2" t="s">
        <v>1060</v>
      </c>
      <c r="E110" t="s">
        <v>32</v>
      </c>
      <c r="F110" t="s">
        <v>23</v>
      </c>
    </row>
    <row r="111" spans="2:6" x14ac:dyDescent="0.2">
      <c r="C111" t="s">
        <v>868</v>
      </c>
      <c r="D111" t="s">
        <v>869</v>
      </c>
      <c r="E111" t="s">
        <v>32</v>
      </c>
      <c r="F111" t="s">
        <v>23</v>
      </c>
    </row>
    <row r="112" spans="2:6" x14ac:dyDescent="0.2">
      <c r="C112" s="2" t="s">
        <v>1029</v>
      </c>
      <c r="D112" s="2" t="s">
        <v>1030</v>
      </c>
      <c r="E112" s="2" t="s">
        <v>32</v>
      </c>
      <c r="F112" s="2" t="s">
        <v>23</v>
      </c>
    </row>
    <row r="113" spans="2:6" x14ac:dyDescent="0.2">
      <c r="B113" s="2"/>
      <c r="C113" s="2" t="s">
        <v>861</v>
      </c>
      <c r="D113" s="2" t="s">
        <v>862</v>
      </c>
      <c r="E113" s="2" t="s">
        <v>32</v>
      </c>
      <c r="F113" s="2" t="s">
        <v>863</v>
      </c>
    </row>
    <row r="114" spans="2:6" x14ac:dyDescent="0.2">
      <c r="C114" s="2" t="s">
        <v>45</v>
      </c>
      <c r="D114" t="s">
        <v>44</v>
      </c>
      <c r="E114" s="2" t="s">
        <v>32</v>
      </c>
      <c r="F114" t="s">
        <v>23</v>
      </c>
    </row>
    <row r="115" spans="2:6" x14ac:dyDescent="0.2">
      <c r="C115" s="2" t="s">
        <v>81</v>
      </c>
    </row>
    <row r="116" spans="2:6" x14ac:dyDescent="0.2">
      <c r="C116" s="2" t="s">
        <v>80</v>
      </c>
    </row>
  </sheetData>
  <sortState xmlns:xlrd2="http://schemas.microsoft.com/office/spreadsheetml/2017/richdata2" ref="C34:F46">
    <sortCondition ref="C34:C46"/>
  </sortState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9"/>
  <dimension ref="A1:B30"/>
  <sheetViews>
    <sheetView workbookViewId="0">
      <selection activeCell="A13" sqref="A13"/>
    </sheetView>
  </sheetViews>
  <sheetFormatPr defaultColWidth="9.28515625" defaultRowHeight="12.75" x14ac:dyDescent="0.2"/>
  <cols>
    <col min="1" max="1" width="9.28515625" style="4"/>
    <col min="2" max="2" width="11.28515625" style="4" customWidth="1"/>
    <col min="3" max="16384" width="9.28515625" style="4"/>
  </cols>
  <sheetData>
    <row r="1" spans="1:1" x14ac:dyDescent="0.2">
      <c r="A1" s="5" t="s">
        <v>76</v>
      </c>
    </row>
    <row r="3" spans="1:1" x14ac:dyDescent="0.2">
      <c r="A3" s="6" t="s">
        <v>74</v>
      </c>
    </row>
    <row r="4" spans="1:1" x14ac:dyDescent="0.2">
      <c r="A4" s="6" t="s">
        <v>232</v>
      </c>
    </row>
    <row r="5" spans="1:1" x14ac:dyDescent="0.2">
      <c r="A5" s="6" t="s">
        <v>75</v>
      </c>
    </row>
    <row r="6" spans="1:1" x14ac:dyDescent="0.2">
      <c r="A6" s="6" t="s">
        <v>78</v>
      </c>
    </row>
    <row r="7" spans="1:1" x14ac:dyDescent="0.2">
      <c r="A7" s="6" t="s">
        <v>79</v>
      </c>
    </row>
    <row r="8" spans="1:1" x14ac:dyDescent="0.2">
      <c r="A8" s="6"/>
    </row>
    <row r="9" spans="1:1" x14ac:dyDescent="0.2">
      <c r="A9" s="6" t="s">
        <v>77</v>
      </c>
    </row>
    <row r="10" spans="1:1" x14ac:dyDescent="0.2">
      <c r="A10" s="6" t="s">
        <v>212</v>
      </c>
    </row>
    <row r="11" spans="1:1" x14ac:dyDescent="0.2">
      <c r="A11" s="6" t="s">
        <v>214</v>
      </c>
    </row>
    <row r="12" spans="1:1" x14ac:dyDescent="0.2">
      <c r="A12" s="6" t="s">
        <v>215</v>
      </c>
    </row>
    <row r="13" spans="1:1" x14ac:dyDescent="0.2">
      <c r="A13" s="6" t="s">
        <v>216</v>
      </c>
    </row>
    <row r="14" spans="1:1" x14ac:dyDescent="0.2">
      <c r="A14" s="6" t="s">
        <v>229</v>
      </c>
    </row>
    <row r="15" spans="1:1" x14ac:dyDescent="0.2">
      <c r="A15" s="6" t="s">
        <v>230</v>
      </c>
    </row>
    <row r="16" spans="1:1" x14ac:dyDescent="0.2">
      <c r="A16" s="6" t="s">
        <v>213</v>
      </c>
    </row>
    <row r="17" spans="1:2" x14ac:dyDescent="0.2">
      <c r="A17" s="6" t="s">
        <v>231</v>
      </c>
    </row>
    <row r="19" spans="1:2" x14ac:dyDescent="0.2">
      <c r="A19" s="6" t="s">
        <v>74</v>
      </c>
    </row>
    <row r="20" spans="1:2" x14ac:dyDescent="0.2">
      <c r="A20" s="6" t="s">
        <v>212</v>
      </c>
    </row>
    <row r="21" spans="1:2" x14ac:dyDescent="0.2">
      <c r="A21" s="6" t="s">
        <v>214</v>
      </c>
    </row>
    <row r="22" spans="1:2" x14ac:dyDescent="0.2">
      <c r="A22" s="6" t="s">
        <v>215</v>
      </c>
    </row>
    <row r="23" spans="1:2" x14ac:dyDescent="0.2">
      <c r="A23" s="6" t="s">
        <v>216</v>
      </c>
    </row>
    <row r="24" spans="1:2" x14ac:dyDescent="0.2">
      <c r="A24" s="6" t="s">
        <v>229</v>
      </c>
    </row>
    <row r="25" spans="1:2" x14ac:dyDescent="0.2">
      <c r="A25" s="6" t="s">
        <v>230</v>
      </c>
    </row>
    <row r="26" spans="1:2" x14ac:dyDescent="0.2">
      <c r="A26" s="6" t="s">
        <v>213</v>
      </c>
    </row>
    <row r="27" spans="1:2" x14ac:dyDescent="0.2">
      <c r="A27" s="6" t="s">
        <v>231</v>
      </c>
    </row>
    <row r="30" spans="1:2" x14ac:dyDescent="0.2">
      <c r="B30" s="5" t="s">
        <v>203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UnhideMT">
                <anchor moveWithCells="1" sizeWithCells="1">
                  <from>
                    <xdr:col>1</xdr:col>
                    <xdr:colOff>38100</xdr:colOff>
                    <xdr:row>31</xdr:row>
                    <xdr:rowOff>38100</xdr:rowOff>
                  </from>
                  <to>
                    <xdr:col>2</xdr:col>
                    <xdr:colOff>76200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UnhideTW">
                <anchor moveWithCells="1" sizeWithCells="1">
                  <from>
                    <xdr:col>1</xdr:col>
                    <xdr:colOff>38100</xdr:colOff>
                    <xdr:row>32</xdr:row>
                    <xdr:rowOff>142875</xdr:rowOff>
                  </from>
                  <to>
                    <xdr:col>2</xdr:col>
                    <xdr:colOff>76200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6" name="Button 3">
              <controlPr defaultSize="0" print="0" autoFill="0" autoPict="0" macro="[0]!UnhideWT">
                <anchor moveWithCells="1" sizeWithCells="1">
                  <from>
                    <xdr:col>1</xdr:col>
                    <xdr:colOff>38100</xdr:colOff>
                    <xdr:row>34</xdr:row>
                    <xdr:rowOff>66675</xdr:rowOff>
                  </from>
                  <to>
                    <xdr:col>2</xdr:col>
                    <xdr:colOff>76200</xdr:colOff>
                    <xdr:row>35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8" r:id="rId7" name="Button 4">
              <controlPr defaultSize="0" print="0" autoFill="0" autoPict="0" macro="[0]!UnhideTF">
                <anchor moveWithCells="1" sizeWithCells="1">
                  <from>
                    <xdr:col>1</xdr:col>
                    <xdr:colOff>38100</xdr:colOff>
                    <xdr:row>36</xdr:row>
                    <xdr:rowOff>38100</xdr:rowOff>
                  </from>
                  <to>
                    <xdr:col>2</xdr:col>
                    <xdr:colOff>76200</xdr:colOff>
                    <xdr:row>37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9" r:id="rId8" name="Button 5">
              <controlPr defaultSize="0" print="0" autoFill="0" autoPict="0" macro="[0]!UnhideWeekend">
                <anchor moveWithCells="1" sizeWithCells="1">
                  <from>
                    <xdr:col>1</xdr:col>
                    <xdr:colOff>38100</xdr:colOff>
                    <xdr:row>37</xdr:row>
                    <xdr:rowOff>114300</xdr:rowOff>
                  </from>
                  <to>
                    <xdr:col>2</xdr:col>
                    <xdr:colOff>76200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1" r:id="rId9" name="Button 7">
              <controlPr defaultSize="0" print="0" autoFill="0" autoPict="0" macro="[0]!UnhideProtect">
                <anchor moveWithCells="1" sizeWithCells="1">
                  <from>
                    <xdr:col>3</xdr:col>
                    <xdr:colOff>38100</xdr:colOff>
                    <xdr:row>31</xdr:row>
                    <xdr:rowOff>38100</xdr:rowOff>
                  </from>
                  <to>
                    <xdr:col>4</xdr:col>
                    <xdr:colOff>257175</xdr:colOff>
                    <xdr:row>32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C3854-2C2B-47BB-ACF7-1742ACB5B294}">
  <sheetPr codeName="Sheet28"/>
  <dimension ref="A1:F89"/>
  <sheetViews>
    <sheetView topLeftCell="A48" workbookViewId="0">
      <selection activeCell="A79" sqref="A79:E80"/>
    </sheetView>
  </sheetViews>
  <sheetFormatPr defaultRowHeight="12.75" x14ac:dyDescent="0.2"/>
  <cols>
    <col min="1" max="1" width="67.7109375" customWidth="1"/>
    <col min="2" max="2" width="27" bestFit="1" customWidth="1"/>
    <col min="3" max="3" width="48.7109375" customWidth="1"/>
    <col min="4" max="4" width="62.28515625" customWidth="1"/>
    <col min="5" max="5" width="38.7109375" bestFit="1" customWidth="1"/>
    <col min="6" max="6" width="11.28515625" bestFit="1" customWidth="1"/>
    <col min="7" max="7" width="11.7109375" bestFit="1" customWidth="1"/>
  </cols>
  <sheetData>
    <row r="1" spans="1:6" x14ac:dyDescent="0.2">
      <c r="A1" t="s">
        <v>1264</v>
      </c>
      <c r="B1" t="s">
        <v>1266</v>
      </c>
      <c r="C1" s="413" t="s">
        <v>1265</v>
      </c>
      <c r="D1" t="s">
        <v>1267</v>
      </c>
      <c r="E1" s="2" t="s">
        <v>1269</v>
      </c>
      <c r="F1" t="s">
        <v>1268</v>
      </c>
    </row>
    <row r="2" spans="1:6" x14ac:dyDescent="0.2">
      <c r="A2" t="s">
        <v>1274</v>
      </c>
      <c r="B2" t="s">
        <v>963</v>
      </c>
      <c r="C2" s="413">
        <v>44479</v>
      </c>
      <c r="D2" t="s">
        <v>1126</v>
      </c>
      <c r="E2" t="s">
        <v>182</v>
      </c>
      <c r="F2" s="415" t="str">
        <f>IF(A2="","","Signed off")</f>
        <v>Signed off</v>
      </c>
    </row>
    <row r="3" spans="1:6" x14ac:dyDescent="0.2">
      <c r="A3" t="s">
        <v>1272</v>
      </c>
      <c r="B3" t="s">
        <v>963</v>
      </c>
      <c r="C3" s="413">
        <v>44479</v>
      </c>
      <c r="D3" t="s">
        <v>1242</v>
      </c>
      <c r="E3" t="s">
        <v>121</v>
      </c>
      <c r="F3" s="415" t="str">
        <f>IF(A3="","","Signed off")</f>
        <v>Signed off</v>
      </c>
    </row>
    <row r="4" spans="1:6" x14ac:dyDescent="0.2">
      <c r="A4" t="s">
        <v>1271</v>
      </c>
      <c r="B4" t="s">
        <v>963</v>
      </c>
      <c r="C4" s="413">
        <v>44479</v>
      </c>
      <c r="D4" t="s">
        <v>1132</v>
      </c>
      <c r="E4" t="s">
        <v>635</v>
      </c>
      <c r="F4" s="415" t="str">
        <f t="shared" ref="F4:F5" si="0">IF(A4="","","Signed off")</f>
        <v>Signed off</v>
      </c>
    </row>
    <row r="5" spans="1:6" x14ac:dyDescent="0.2">
      <c r="A5" t="s">
        <v>1270</v>
      </c>
      <c r="B5" t="s">
        <v>963</v>
      </c>
      <c r="C5" s="413">
        <v>44479</v>
      </c>
      <c r="D5" t="s">
        <v>1237</v>
      </c>
      <c r="E5" t="s">
        <v>63</v>
      </c>
      <c r="F5" s="415" t="str">
        <f t="shared" si="0"/>
        <v>Signed off</v>
      </c>
    </row>
    <row r="6" spans="1:6" x14ac:dyDescent="0.2">
      <c r="A6" t="s">
        <v>1273</v>
      </c>
      <c r="B6" t="s">
        <v>963</v>
      </c>
      <c r="C6" s="413">
        <v>44479</v>
      </c>
      <c r="D6" t="s">
        <v>1114</v>
      </c>
      <c r="E6" t="s">
        <v>73</v>
      </c>
      <c r="F6" s="415" t="str">
        <f t="shared" ref="F6:F12" si="1">IF(A6="","","Signed off")</f>
        <v>Signed off</v>
      </c>
    </row>
    <row r="7" spans="1:6" x14ac:dyDescent="0.2">
      <c r="A7" t="s">
        <v>1275</v>
      </c>
      <c r="B7" t="s">
        <v>963</v>
      </c>
      <c r="C7" s="413">
        <v>44479</v>
      </c>
      <c r="D7" t="s">
        <v>1126</v>
      </c>
      <c r="E7" t="s">
        <v>61</v>
      </c>
      <c r="F7" s="415" t="str">
        <f t="shared" si="1"/>
        <v>Signed off</v>
      </c>
    </row>
    <row r="8" spans="1:6" x14ac:dyDescent="0.2">
      <c r="A8" t="s">
        <v>1276</v>
      </c>
      <c r="B8" t="s">
        <v>963</v>
      </c>
      <c r="C8" s="413">
        <v>44479</v>
      </c>
      <c r="D8" t="s">
        <v>1132</v>
      </c>
      <c r="E8" t="s">
        <v>179</v>
      </c>
      <c r="F8" s="415" t="str">
        <f t="shared" si="1"/>
        <v>Signed off</v>
      </c>
    </row>
    <row r="9" spans="1:6" x14ac:dyDescent="0.2">
      <c r="A9" t="s">
        <v>1277</v>
      </c>
      <c r="B9" t="s">
        <v>963</v>
      </c>
      <c r="C9" s="413">
        <v>44479</v>
      </c>
      <c r="D9" t="s">
        <v>1132</v>
      </c>
      <c r="E9" t="s">
        <v>182</v>
      </c>
      <c r="F9" s="415" t="str">
        <f t="shared" si="1"/>
        <v>Signed off</v>
      </c>
    </row>
    <row r="10" spans="1:6" x14ac:dyDescent="0.2">
      <c r="A10" t="s">
        <v>1334</v>
      </c>
      <c r="B10" t="s">
        <v>963</v>
      </c>
      <c r="C10" s="413">
        <v>44270</v>
      </c>
      <c r="D10" t="s">
        <v>1242</v>
      </c>
      <c r="E10" t="s">
        <v>672</v>
      </c>
      <c r="F10" s="415" t="str">
        <f t="shared" si="1"/>
        <v>Signed off</v>
      </c>
    </row>
    <row r="11" spans="1:6" x14ac:dyDescent="0.2">
      <c r="A11" t="s">
        <v>1335</v>
      </c>
      <c r="B11" t="s">
        <v>192</v>
      </c>
      <c r="C11" s="413">
        <v>44270</v>
      </c>
      <c r="D11" t="s">
        <v>1279</v>
      </c>
      <c r="E11" t="s">
        <v>417</v>
      </c>
      <c r="F11" s="415" t="str">
        <f t="shared" si="1"/>
        <v>Signed off</v>
      </c>
    </row>
    <row r="12" spans="1:6" x14ac:dyDescent="0.2">
      <c r="A12" t="s">
        <v>1336</v>
      </c>
      <c r="B12" t="s">
        <v>192</v>
      </c>
      <c r="C12" s="413">
        <v>44270</v>
      </c>
      <c r="D12" t="s">
        <v>1280</v>
      </c>
      <c r="E12" t="s">
        <v>508</v>
      </c>
      <c r="F12" s="415" t="str">
        <f t="shared" si="1"/>
        <v>Signed off</v>
      </c>
    </row>
    <row r="13" spans="1:6" x14ac:dyDescent="0.2">
      <c r="A13" t="s">
        <v>1337</v>
      </c>
      <c r="B13" t="s">
        <v>963</v>
      </c>
      <c r="C13" s="413">
        <v>44270</v>
      </c>
      <c r="D13" t="s">
        <v>1242</v>
      </c>
      <c r="E13" t="s">
        <v>1062</v>
      </c>
      <c r="F13" s="415" t="str">
        <f t="shared" ref="F13:F19" si="2">IF(A13="","","Signed off")</f>
        <v>Signed off</v>
      </c>
    </row>
    <row r="14" spans="1:6" x14ac:dyDescent="0.2">
      <c r="A14" t="s">
        <v>1338</v>
      </c>
      <c r="B14" t="s">
        <v>963</v>
      </c>
      <c r="C14" s="413">
        <v>44270</v>
      </c>
      <c r="D14" t="s">
        <v>979</v>
      </c>
      <c r="E14" t="s">
        <v>225</v>
      </c>
      <c r="F14" s="415" t="str">
        <f t="shared" si="2"/>
        <v>Signed off</v>
      </c>
    </row>
    <row r="15" spans="1:6" x14ac:dyDescent="0.2">
      <c r="A15" t="s">
        <v>1339</v>
      </c>
      <c r="B15" t="s">
        <v>963</v>
      </c>
      <c r="C15" s="413">
        <v>44270</v>
      </c>
      <c r="D15" t="s">
        <v>1082</v>
      </c>
      <c r="E15" t="s">
        <v>145</v>
      </c>
      <c r="F15" s="415" t="str">
        <f t="shared" si="2"/>
        <v>Signed off</v>
      </c>
    </row>
    <row r="16" spans="1:6" x14ac:dyDescent="0.2">
      <c r="A16" t="s">
        <v>1340</v>
      </c>
      <c r="B16" t="s">
        <v>963</v>
      </c>
      <c r="C16" s="413">
        <v>44270</v>
      </c>
      <c r="D16" t="s">
        <v>1237</v>
      </c>
      <c r="E16" t="s">
        <v>1197</v>
      </c>
      <c r="F16" s="415" t="str">
        <f t="shared" si="2"/>
        <v>Signed off</v>
      </c>
    </row>
    <row r="17" spans="1:6" x14ac:dyDescent="0.2">
      <c r="A17" t="s">
        <v>1341</v>
      </c>
      <c r="B17" t="s">
        <v>963</v>
      </c>
      <c r="C17" s="413">
        <v>44270</v>
      </c>
      <c r="D17" t="s">
        <v>1132</v>
      </c>
      <c r="E17" t="s">
        <v>1217</v>
      </c>
      <c r="F17" s="415" t="str">
        <f t="shared" si="2"/>
        <v>Signed off</v>
      </c>
    </row>
    <row r="18" spans="1:6" x14ac:dyDescent="0.2">
      <c r="A18" t="s">
        <v>1342</v>
      </c>
      <c r="B18" t="s">
        <v>963</v>
      </c>
      <c r="C18" s="413">
        <v>44270</v>
      </c>
      <c r="D18" t="s">
        <v>1126</v>
      </c>
      <c r="E18" t="s">
        <v>1217</v>
      </c>
      <c r="F18" s="415" t="str">
        <f t="shared" si="2"/>
        <v>Signed off</v>
      </c>
    </row>
    <row r="19" spans="1:6" x14ac:dyDescent="0.2">
      <c r="A19" t="s">
        <v>1343</v>
      </c>
      <c r="B19" t="s">
        <v>963</v>
      </c>
      <c r="C19" s="413">
        <v>44270</v>
      </c>
      <c r="D19" t="s">
        <v>1132</v>
      </c>
      <c r="E19" t="s">
        <v>929</v>
      </c>
      <c r="F19" s="415" t="str">
        <f t="shared" si="2"/>
        <v>Signed off</v>
      </c>
    </row>
    <row r="20" spans="1:6" x14ac:dyDescent="0.2">
      <c r="A20" t="s">
        <v>1345</v>
      </c>
      <c r="B20" t="s">
        <v>192</v>
      </c>
      <c r="C20" s="413">
        <v>44270</v>
      </c>
      <c r="D20" t="s">
        <v>1242</v>
      </c>
      <c r="E20" t="s">
        <v>112</v>
      </c>
      <c r="F20" s="415" t="str">
        <f t="shared" ref="F20:F26" si="3">IF(A20="","","Signed off")</f>
        <v>Signed off</v>
      </c>
    </row>
    <row r="21" spans="1:6" x14ac:dyDescent="0.2">
      <c r="A21" t="s">
        <v>1346</v>
      </c>
      <c r="B21" t="s">
        <v>192</v>
      </c>
      <c r="C21" s="413">
        <v>44270</v>
      </c>
      <c r="D21" t="s">
        <v>1082</v>
      </c>
      <c r="E21" t="s">
        <v>28</v>
      </c>
      <c r="F21" s="415" t="str">
        <f t="shared" si="3"/>
        <v>Signed off</v>
      </c>
    </row>
    <row r="22" spans="1:6" x14ac:dyDescent="0.2">
      <c r="A22" t="s">
        <v>1347</v>
      </c>
      <c r="B22" t="s">
        <v>192</v>
      </c>
      <c r="C22" s="413">
        <v>44270</v>
      </c>
      <c r="D22" t="s">
        <v>1237</v>
      </c>
      <c r="E22" t="s">
        <v>1017</v>
      </c>
      <c r="F22" s="415" t="str">
        <f t="shared" si="3"/>
        <v>Signed off</v>
      </c>
    </row>
    <row r="23" spans="1:6" x14ac:dyDescent="0.2">
      <c r="A23" t="s">
        <v>1349</v>
      </c>
      <c r="B23" t="s">
        <v>192</v>
      </c>
      <c r="C23" s="413">
        <v>44270</v>
      </c>
      <c r="D23" t="s">
        <v>1279</v>
      </c>
      <c r="E23" t="s">
        <v>1243</v>
      </c>
      <c r="F23" s="415" t="str">
        <f t="shared" si="3"/>
        <v>Signed off</v>
      </c>
    </row>
    <row r="24" spans="1:6" x14ac:dyDescent="0.2">
      <c r="A24" t="s">
        <v>1350</v>
      </c>
      <c r="B24" t="s">
        <v>192</v>
      </c>
      <c r="C24" s="413">
        <v>44270</v>
      </c>
      <c r="D24" t="s">
        <v>1279</v>
      </c>
      <c r="E24" t="s">
        <v>22</v>
      </c>
      <c r="F24" s="415" t="str">
        <f t="shared" si="3"/>
        <v>Signed off</v>
      </c>
    </row>
    <row r="25" spans="1:6" x14ac:dyDescent="0.2">
      <c r="A25" t="s">
        <v>1355</v>
      </c>
      <c r="B25" t="s">
        <v>192</v>
      </c>
      <c r="C25" s="413">
        <v>44270</v>
      </c>
      <c r="D25" t="s">
        <v>1280</v>
      </c>
      <c r="E25" t="s">
        <v>31</v>
      </c>
      <c r="F25" s="415" t="str">
        <f t="shared" si="3"/>
        <v>Signed off</v>
      </c>
    </row>
    <row r="26" spans="1:6" x14ac:dyDescent="0.2">
      <c r="A26" t="s">
        <v>1356</v>
      </c>
      <c r="B26" t="s">
        <v>192</v>
      </c>
      <c r="C26" s="413">
        <v>44270</v>
      </c>
      <c r="D26" t="s">
        <v>1280</v>
      </c>
      <c r="E26" t="s">
        <v>114</v>
      </c>
      <c r="F26" s="415" t="str">
        <f t="shared" si="3"/>
        <v>Signed off</v>
      </c>
    </row>
    <row r="27" spans="1:6" x14ac:dyDescent="0.2">
      <c r="A27" t="s">
        <v>1414</v>
      </c>
      <c r="B27" t="s">
        <v>1352</v>
      </c>
      <c r="C27" s="413">
        <v>44270</v>
      </c>
      <c r="D27" t="s">
        <v>1280</v>
      </c>
      <c r="E27" t="s">
        <v>334</v>
      </c>
      <c r="F27" s="415" t="str">
        <f t="shared" ref="F27:F28" si="4">IF(A27="","","Signed off")</f>
        <v>Signed off</v>
      </c>
    </row>
    <row r="28" spans="1:6" x14ac:dyDescent="0.2">
      <c r="A28" t="s">
        <v>1415</v>
      </c>
      <c r="B28" t="s">
        <v>1352</v>
      </c>
      <c r="C28" s="413">
        <v>44270</v>
      </c>
      <c r="D28" t="s">
        <v>1282</v>
      </c>
      <c r="E28" t="s">
        <v>334</v>
      </c>
      <c r="F28" s="415" t="str">
        <f t="shared" si="4"/>
        <v>Signed off</v>
      </c>
    </row>
    <row r="29" spans="1:6" x14ac:dyDescent="0.2">
      <c r="A29" t="s">
        <v>1417</v>
      </c>
      <c r="B29" t="s">
        <v>1352</v>
      </c>
      <c r="C29" s="413">
        <v>44270</v>
      </c>
      <c r="D29" t="s">
        <v>1253</v>
      </c>
      <c r="E29" t="s">
        <v>1059</v>
      </c>
      <c r="F29" s="415" t="str">
        <f t="shared" ref="F29:F34" si="5">IF(A29="","","Signed off")</f>
        <v>Signed off</v>
      </c>
    </row>
    <row r="30" spans="1:6" x14ac:dyDescent="0.2">
      <c r="A30" t="s">
        <v>1418</v>
      </c>
      <c r="B30" t="s">
        <v>1352</v>
      </c>
      <c r="C30" s="413">
        <v>44270</v>
      </c>
      <c r="D30" t="s">
        <v>1242</v>
      </c>
      <c r="E30" t="s">
        <v>225</v>
      </c>
      <c r="F30" s="415" t="str">
        <f t="shared" si="5"/>
        <v>Signed off</v>
      </c>
    </row>
    <row r="31" spans="1:6" x14ac:dyDescent="0.2">
      <c r="A31" t="s">
        <v>1419</v>
      </c>
      <c r="B31" t="s">
        <v>1352</v>
      </c>
      <c r="C31" s="413">
        <v>44270</v>
      </c>
      <c r="D31" t="s">
        <v>979</v>
      </c>
      <c r="E31" t="s">
        <v>1167</v>
      </c>
      <c r="F31" s="415" t="str">
        <f t="shared" si="5"/>
        <v>Signed off</v>
      </c>
    </row>
    <row r="32" spans="1:6" x14ac:dyDescent="0.2">
      <c r="A32" t="s">
        <v>1420</v>
      </c>
      <c r="B32" t="s">
        <v>1352</v>
      </c>
      <c r="C32" s="413">
        <v>44270</v>
      </c>
      <c r="D32" t="s">
        <v>1082</v>
      </c>
      <c r="E32" t="s">
        <v>225</v>
      </c>
      <c r="F32" s="415" t="str">
        <f t="shared" si="5"/>
        <v>Signed off</v>
      </c>
    </row>
    <row r="33" spans="1:6" x14ac:dyDescent="0.2">
      <c r="A33" t="s">
        <v>1421</v>
      </c>
      <c r="B33" t="s">
        <v>1352</v>
      </c>
      <c r="C33" s="413">
        <v>44270</v>
      </c>
      <c r="D33" t="s">
        <v>1237</v>
      </c>
      <c r="E33" t="s">
        <v>1165</v>
      </c>
      <c r="F33" s="415" t="str">
        <f t="shared" si="5"/>
        <v>Signed off</v>
      </c>
    </row>
    <row r="34" spans="1:6" x14ac:dyDescent="0.2">
      <c r="A34" t="s">
        <v>1422</v>
      </c>
      <c r="B34" t="s">
        <v>1352</v>
      </c>
      <c r="C34" s="413">
        <v>44270</v>
      </c>
      <c r="D34" t="s">
        <v>1132</v>
      </c>
      <c r="E34" t="s">
        <v>861</v>
      </c>
      <c r="F34" s="415" t="str">
        <f t="shared" si="5"/>
        <v>Signed off</v>
      </c>
    </row>
    <row r="35" spans="1:6" x14ac:dyDescent="0.2">
      <c r="A35" t="s">
        <v>1423</v>
      </c>
      <c r="B35" t="s">
        <v>963</v>
      </c>
      <c r="C35" s="413">
        <v>44271</v>
      </c>
      <c r="D35" t="s">
        <v>1253</v>
      </c>
      <c r="E35" t="s">
        <v>1062</v>
      </c>
      <c r="F35" s="415" t="str">
        <f t="shared" ref="F35:F41" si="6">IF(A35="","","Signed off")</f>
        <v>Signed off</v>
      </c>
    </row>
    <row r="36" spans="1:6" x14ac:dyDescent="0.2">
      <c r="A36" t="s">
        <v>1424</v>
      </c>
      <c r="B36" t="s">
        <v>963</v>
      </c>
      <c r="C36" s="413">
        <v>44271</v>
      </c>
      <c r="D36" t="s">
        <v>1242</v>
      </c>
      <c r="E36" t="s">
        <v>145</v>
      </c>
      <c r="F36" s="415" t="str">
        <f t="shared" si="6"/>
        <v>Signed off</v>
      </c>
    </row>
    <row r="37" spans="1:6" x14ac:dyDescent="0.2">
      <c r="A37" t="s">
        <v>1425</v>
      </c>
      <c r="B37" t="s">
        <v>963</v>
      </c>
      <c r="C37" s="413">
        <v>44271</v>
      </c>
      <c r="D37" t="s">
        <v>979</v>
      </c>
      <c r="E37" t="s">
        <v>672</v>
      </c>
      <c r="F37" s="415" t="str">
        <f t="shared" si="6"/>
        <v>Signed off</v>
      </c>
    </row>
    <row r="38" spans="1:6" x14ac:dyDescent="0.2">
      <c r="A38" t="s">
        <v>1426</v>
      </c>
      <c r="B38" t="s">
        <v>963</v>
      </c>
      <c r="C38" s="413">
        <v>44271</v>
      </c>
      <c r="D38" t="s">
        <v>1082</v>
      </c>
      <c r="E38" t="s">
        <v>1217</v>
      </c>
      <c r="F38" s="415" t="str">
        <f t="shared" si="6"/>
        <v>Signed off</v>
      </c>
    </row>
    <row r="39" spans="1:6" x14ac:dyDescent="0.2">
      <c r="A39" t="s">
        <v>1427</v>
      </c>
      <c r="B39" t="s">
        <v>963</v>
      </c>
      <c r="C39" s="413">
        <v>44271</v>
      </c>
      <c r="D39" t="s">
        <v>1132</v>
      </c>
      <c r="E39" t="s">
        <v>1197</v>
      </c>
      <c r="F39" s="415" t="str">
        <f t="shared" si="6"/>
        <v>Signed off</v>
      </c>
    </row>
    <row r="40" spans="1:6" x14ac:dyDescent="0.2">
      <c r="A40" t="s">
        <v>1428</v>
      </c>
      <c r="B40" t="s">
        <v>963</v>
      </c>
      <c r="C40" s="413">
        <v>44271</v>
      </c>
      <c r="D40" t="s">
        <v>1126</v>
      </c>
      <c r="E40" t="s">
        <v>929</v>
      </c>
      <c r="F40" s="415" t="str">
        <f t="shared" si="6"/>
        <v>Signed off</v>
      </c>
    </row>
    <row r="41" spans="1:6" x14ac:dyDescent="0.2">
      <c r="A41" t="s">
        <v>1429</v>
      </c>
      <c r="B41" t="s">
        <v>963</v>
      </c>
      <c r="C41" s="413">
        <v>44271</v>
      </c>
      <c r="D41" t="s">
        <v>1282</v>
      </c>
      <c r="E41" t="s">
        <v>225</v>
      </c>
      <c r="F41" s="415" t="str">
        <f t="shared" si="6"/>
        <v>Signed off</v>
      </c>
    </row>
    <row r="42" spans="1:6" x14ac:dyDescent="0.2">
      <c r="A42" t="s">
        <v>1434</v>
      </c>
      <c r="B42" t="s">
        <v>963</v>
      </c>
      <c r="C42" s="413">
        <v>44271</v>
      </c>
      <c r="D42" t="s">
        <v>1237</v>
      </c>
      <c r="E42" t="s">
        <v>508</v>
      </c>
      <c r="F42" s="415" t="str">
        <f t="shared" ref="F42:F47" si="7">IF(A42="","","Signed off")</f>
        <v>Signed off</v>
      </c>
    </row>
    <row r="43" spans="1:6" x14ac:dyDescent="0.2">
      <c r="A43" t="s">
        <v>1435</v>
      </c>
      <c r="B43" t="s">
        <v>963</v>
      </c>
      <c r="C43" s="413">
        <v>44271</v>
      </c>
      <c r="D43" t="s">
        <v>1237</v>
      </c>
      <c r="E43" t="s">
        <v>225</v>
      </c>
      <c r="F43" s="415" t="str">
        <f t="shared" si="7"/>
        <v>Signed off</v>
      </c>
    </row>
    <row r="44" spans="1:6" x14ac:dyDescent="0.2">
      <c r="A44" t="s">
        <v>1438</v>
      </c>
      <c r="B44" t="s">
        <v>192</v>
      </c>
      <c r="C44" s="413">
        <v>44271</v>
      </c>
      <c r="D44" t="s">
        <v>1253</v>
      </c>
      <c r="E44" t="s">
        <v>112</v>
      </c>
      <c r="F44" s="415" t="str">
        <f t="shared" si="7"/>
        <v>Signed off</v>
      </c>
    </row>
    <row r="45" spans="1:6" x14ac:dyDescent="0.2">
      <c r="A45" t="s">
        <v>1439</v>
      </c>
      <c r="B45" t="s">
        <v>192</v>
      </c>
      <c r="C45" s="413">
        <v>44271</v>
      </c>
      <c r="D45" t="s">
        <v>1237</v>
      </c>
      <c r="E45" t="s">
        <v>31</v>
      </c>
      <c r="F45" s="415" t="str">
        <f t="shared" si="7"/>
        <v>Signed off</v>
      </c>
    </row>
    <row r="46" spans="1:6" x14ac:dyDescent="0.2">
      <c r="A46" t="s">
        <v>1440</v>
      </c>
      <c r="B46" t="s">
        <v>192</v>
      </c>
      <c r="C46" s="413">
        <v>44271</v>
      </c>
      <c r="D46" t="s">
        <v>1126</v>
      </c>
      <c r="E46" t="s">
        <v>1017</v>
      </c>
      <c r="F46" s="415" t="str">
        <f t="shared" si="7"/>
        <v>Signed off</v>
      </c>
    </row>
    <row r="47" spans="1:6" x14ac:dyDescent="0.2">
      <c r="A47" t="s">
        <v>1441</v>
      </c>
      <c r="B47" t="s">
        <v>192</v>
      </c>
      <c r="C47" s="413">
        <v>44271</v>
      </c>
      <c r="D47" t="s">
        <v>1282</v>
      </c>
      <c r="E47" t="s">
        <v>1243</v>
      </c>
      <c r="F47" s="415" t="str">
        <f t="shared" si="7"/>
        <v>Signed off</v>
      </c>
    </row>
    <row r="48" spans="1:6" x14ac:dyDescent="0.2">
      <c r="A48" t="s">
        <v>1473</v>
      </c>
      <c r="B48" t="s">
        <v>1352</v>
      </c>
      <c r="C48" s="413">
        <v>44271</v>
      </c>
      <c r="D48" t="s">
        <v>1242</v>
      </c>
      <c r="E48" t="s">
        <v>1167</v>
      </c>
      <c r="F48" s="415" t="str">
        <f t="shared" ref="F48:F57" si="8">IF(A48="","","Signed off")</f>
        <v>Signed off</v>
      </c>
    </row>
    <row r="49" spans="1:6" x14ac:dyDescent="0.2">
      <c r="A49" t="s">
        <v>1474</v>
      </c>
      <c r="B49" t="s">
        <v>1352</v>
      </c>
      <c r="C49" s="413">
        <v>44271</v>
      </c>
      <c r="D49" t="s">
        <v>1237</v>
      </c>
      <c r="E49" t="s">
        <v>1059</v>
      </c>
      <c r="F49" s="415" t="str">
        <f t="shared" si="8"/>
        <v>Signed off</v>
      </c>
    </row>
    <row r="50" spans="1:6" x14ac:dyDescent="0.2">
      <c r="A50" t="s">
        <v>1475</v>
      </c>
      <c r="B50" t="s">
        <v>1352</v>
      </c>
      <c r="C50" s="413">
        <v>44271</v>
      </c>
      <c r="D50" t="s">
        <v>1132</v>
      </c>
      <c r="E50" t="s">
        <v>1165</v>
      </c>
      <c r="F50" s="415" t="str">
        <f t="shared" si="8"/>
        <v>Signed off</v>
      </c>
    </row>
    <row r="51" spans="1:6" x14ac:dyDescent="0.2">
      <c r="A51" t="s">
        <v>1476</v>
      </c>
      <c r="B51" t="s">
        <v>1352</v>
      </c>
      <c r="C51" s="413">
        <v>44271</v>
      </c>
      <c r="D51" t="s">
        <v>1126</v>
      </c>
      <c r="E51" t="s">
        <v>861</v>
      </c>
      <c r="F51" s="415" t="str">
        <f t="shared" si="8"/>
        <v>Signed off</v>
      </c>
    </row>
    <row r="52" spans="1:6" x14ac:dyDescent="0.2">
      <c r="A52" t="s">
        <v>1479</v>
      </c>
      <c r="B52" t="s">
        <v>963</v>
      </c>
      <c r="C52" s="413">
        <v>44272</v>
      </c>
      <c r="D52" t="s">
        <v>1253</v>
      </c>
      <c r="E52" t="s">
        <v>929</v>
      </c>
      <c r="F52" s="415" t="str">
        <f t="shared" si="8"/>
        <v>Signed off</v>
      </c>
    </row>
    <row r="53" spans="1:6" x14ac:dyDescent="0.2">
      <c r="A53" t="s">
        <v>1480</v>
      </c>
      <c r="B53" t="s">
        <v>963</v>
      </c>
      <c r="C53" s="413">
        <v>44272</v>
      </c>
      <c r="D53" t="s">
        <v>1242</v>
      </c>
      <c r="E53" t="s">
        <v>1197</v>
      </c>
      <c r="F53" s="415" t="str">
        <f t="shared" si="8"/>
        <v>Signed off</v>
      </c>
    </row>
    <row r="54" spans="1:6" x14ac:dyDescent="0.2">
      <c r="A54" t="s">
        <v>1481</v>
      </c>
      <c r="B54" t="s">
        <v>963</v>
      </c>
      <c r="C54" s="413">
        <v>44272</v>
      </c>
      <c r="D54" t="s">
        <v>1082</v>
      </c>
      <c r="E54" t="s">
        <v>1062</v>
      </c>
      <c r="F54" s="415" t="str">
        <f t="shared" si="8"/>
        <v>Signed off</v>
      </c>
    </row>
    <row r="55" spans="1:6" x14ac:dyDescent="0.2">
      <c r="A55" t="s">
        <v>1482</v>
      </c>
      <c r="B55" t="s">
        <v>963</v>
      </c>
      <c r="C55" s="413">
        <v>44272</v>
      </c>
      <c r="D55" t="s">
        <v>1237</v>
      </c>
      <c r="E55" t="s">
        <v>1217</v>
      </c>
      <c r="F55" s="415" t="str">
        <f t="shared" si="8"/>
        <v>Signed off</v>
      </c>
    </row>
    <row r="56" spans="1:6" x14ac:dyDescent="0.2">
      <c r="A56" t="s">
        <v>1483</v>
      </c>
      <c r="B56" t="s">
        <v>963</v>
      </c>
      <c r="C56" s="413">
        <v>44272</v>
      </c>
      <c r="D56" t="s">
        <v>1132</v>
      </c>
      <c r="E56" t="s">
        <v>672</v>
      </c>
      <c r="F56" s="415" t="str">
        <f t="shared" si="8"/>
        <v>Signed off</v>
      </c>
    </row>
    <row r="57" spans="1:6" x14ac:dyDescent="0.2">
      <c r="A57" t="s">
        <v>1484</v>
      </c>
      <c r="B57" t="s">
        <v>963</v>
      </c>
      <c r="C57" s="413">
        <v>44272</v>
      </c>
      <c r="D57" t="s">
        <v>1126</v>
      </c>
      <c r="E57" t="s">
        <v>145</v>
      </c>
      <c r="F57" s="415" t="str">
        <f t="shared" si="8"/>
        <v>Signed off</v>
      </c>
    </row>
    <row r="58" spans="1:6" x14ac:dyDescent="0.2">
      <c r="A58" t="s">
        <v>1485</v>
      </c>
      <c r="B58" t="s">
        <v>1442</v>
      </c>
      <c r="C58" s="413">
        <v>44272</v>
      </c>
      <c r="D58" t="s">
        <v>1253</v>
      </c>
      <c r="E58" t="s">
        <v>1017</v>
      </c>
      <c r="F58" s="415" t="str">
        <f t="shared" ref="F58:F68" si="9">IF(A58="","","Signed off")</f>
        <v>Signed off</v>
      </c>
    </row>
    <row r="59" spans="1:6" x14ac:dyDescent="0.2">
      <c r="A59" t="s">
        <v>1486</v>
      </c>
      <c r="B59" t="s">
        <v>1442</v>
      </c>
      <c r="C59" s="413">
        <v>44272</v>
      </c>
      <c r="D59" t="s">
        <v>1082</v>
      </c>
      <c r="E59" t="s">
        <v>112</v>
      </c>
      <c r="F59" s="415" t="str">
        <f t="shared" si="9"/>
        <v>Signed off</v>
      </c>
    </row>
    <row r="60" spans="1:6" x14ac:dyDescent="0.2">
      <c r="A60" t="s">
        <v>1487</v>
      </c>
      <c r="B60" t="s">
        <v>1442</v>
      </c>
      <c r="C60" s="413">
        <v>44272</v>
      </c>
      <c r="D60" t="s">
        <v>1132</v>
      </c>
      <c r="E60" t="s">
        <v>28</v>
      </c>
      <c r="F60" s="415" t="str">
        <f t="shared" si="9"/>
        <v>Signed off</v>
      </c>
    </row>
    <row r="61" spans="1:6" x14ac:dyDescent="0.2">
      <c r="A61" t="s">
        <v>1488</v>
      </c>
      <c r="B61" t="s">
        <v>1442</v>
      </c>
      <c r="C61" s="413">
        <v>44272</v>
      </c>
      <c r="D61" t="s">
        <v>1280</v>
      </c>
      <c r="E61" t="s">
        <v>1243</v>
      </c>
      <c r="F61" s="415" t="str">
        <f t="shared" si="9"/>
        <v>Signed off</v>
      </c>
    </row>
    <row r="62" spans="1:6" x14ac:dyDescent="0.2">
      <c r="A62" t="s">
        <v>1489</v>
      </c>
      <c r="B62" t="s">
        <v>1442</v>
      </c>
      <c r="C62" s="413">
        <v>44272</v>
      </c>
      <c r="D62" t="s">
        <v>1359</v>
      </c>
      <c r="E62" t="s">
        <v>31</v>
      </c>
      <c r="F62" s="415" t="str">
        <f t="shared" si="9"/>
        <v>Signed off</v>
      </c>
    </row>
    <row r="63" spans="1:6" x14ac:dyDescent="0.2">
      <c r="A63" t="s">
        <v>1512</v>
      </c>
      <c r="B63" t="s">
        <v>1352</v>
      </c>
      <c r="C63" s="413">
        <v>44272</v>
      </c>
      <c r="D63" t="s">
        <v>1253</v>
      </c>
      <c r="E63" t="s">
        <v>1167</v>
      </c>
      <c r="F63" s="415" t="str">
        <f t="shared" si="9"/>
        <v>Signed off</v>
      </c>
    </row>
    <row r="64" spans="1:6" x14ac:dyDescent="0.2">
      <c r="A64" t="s">
        <v>1513</v>
      </c>
      <c r="B64" t="s">
        <v>1352</v>
      </c>
      <c r="C64" s="413">
        <v>44272</v>
      </c>
      <c r="D64" t="s">
        <v>1242</v>
      </c>
      <c r="E64" t="s">
        <v>1165</v>
      </c>
      <c r="F64" s="415" t="str">
        <f t="shared" si="9"/>
        <v>Signed off</v>
      </c>
    </row>
    <row r="65" spans="1:6" x14ac:dyDescent="0.2">
      <c r="A65" t="s">
        <v>1514</v>
      </c>
      <c r="B65" t="s">
        <v>1352</v>
      </c>
      <c r="C65" s="413">
        <v>44272</v>
      </c>
      <c r="D65" t="s">
        <v>1082</v>
      </c>
      <c r="E65" t="s">
        <v>868</v>
      </c>
      <c r="F65" s="415" t="str">
        <f t="shared" si="9"/>
        <v>Signed off</v>
      </c>
    </row>
    <row r="66" spans="1:6" x14ac:dyDescent="0.2">
      <c r="A66" t="s">
        <v>1515</v>
      </c>
      <c r="B66" t="s">
        <v>1352</v>
      </c>
      <c r="C66" s="413">
        <v>44272</v>
      </c>
      <c r="D66" t="s">
        <v>1371</v>
      </c>
      <c r="E66" t="s">
        <v>334</v>
      </c>
      <c r="F66" s="415" t="str">
        <f t="shared" si="9"/>
        <v>Signed off</v>
      </c>
    </row>
    <row r="67" spans="1:6" x14ac:dyDescent="0.2">
      <c r="A67" t="s">
        <v>1516</v>
      </c>
      <c r="B67" t="s">
        <v>1352</v>
      </c>
      <c r="C67" s="413">
        <v>44272</v>
      </c>
      <c r="D67" t="s">
        <v>1359</v>
      </c>
      <c r="E67" t="s">
        <v>225</v>
      </c>
      <c r="F67" s="415" t="str">
        <f t="shared" si="9"/>
        <v>Signed off</v>
      </c>
    </row>
    <row r="68" spans="1:6" x14ac:dyDescent="0.2">
      <c r="A68" t="s">
        <v>1517</v>
      </c>
      <c r="B68" t="s">
        <v>1352</v>
      </c>
      <c r="C68" s="413">
        <v>44272</v>
      </c>
      <c r="D68" t="s">
        <v>1283</v>
      </c>
      <c r="E68" t="s">
        <v>334</v>
      </c>
      <c r="F68" s="415" t="str">
        <f t="shared" si="9"/>
        <v>Signed off</v>
      </c>
    </row>
    <row r="69" spans="1:6" x14ac:dyDescent="0.2">
      <c r="A69" t="s">
        <v>1526</v>
      </c>
      <c r="B69" t="s">
        <v>963</v>
      </c>
      <c r="C69" s="413">
        <v>44273</v>
      </c>
      <c r="D69" t="s">
        <v>1253</v>
      </c>
      <c r="E69" t="s">
        <v>1217</v>
      </c>
      <c r="F69" s="415" t="str">
        <f>IF(A69="","","Signed off")</f>
        <v>Signed off</v>
      </c>
    </row>
    <row r="70" spans="1:6" x14ac:dyDescent="0.2">
      <c r="A70" t="s">
        <v>1527</v>
      </c>
      <c r="B70" t="s">
        <v>963</v>
      </c>
      <c r="C70" s="413">
        <v>44273</v>
      </c>
      <c r="D70" t="s">
        <v>1082</v>
      </c>
      <c r="E70" t="s">
        <v>1197</v>
      </c>
      <c r="F70" s="415" t="str">
        <f t="shared" ref="F70:F73" si="10">IF(A70="","","Signed off")</f>
        <v>Signed off</v>
      </c>
    </row>
    <row r="71" spans="1:6" x14ac:dyDescent="0.2">
      <c r="A71" t="s">
        <v>1528</v>
      </c>
      <c r="B71" t="s">
        <v>963</v>
      </c>
      <c r="C71" s="413">
        <v>44273</v>
      </c>
      <c r="D71" t="s">
        <v>1237</v>
      </c>
      <c r="E71" t="s">
        <v>929</v>
      </c>
      <c r="F71" s="415" t="str">
        <f t="shared" si="10"/>
        <v>Signed off</v>
      </c>
    </row>
    <row r="72" spans="1:6" x14ac:dyDescent="0.2">
      <c r="A72" t="s">
        <v>1529</v>
      </c>
      <c r="B72" t="s">
        <v>963</v>
      </c>
      <c r="C72" s="413">
        <v>44273</v>
      </c>
      <c r="D72" t="s">
        <v>1132</v>
      </c>
      <c r="E72" t="s">
        <v>225</v>
      </c>
      <c r="F72" s="415" t="str">
        <f t="shared" si="10"/>
        <v>Signed off</v>
      </c>
    </row>
    <row r="73" spans="1:6" x14ac:dyDescent="0.2">
      <c r="A73" t="s">
        <v>1530</v>
      </c>
      <c r="B73" t="s">
        <v>963</v>
      </c>
      <c r="C73" s="413">
        <v>44273</v>
      </c>
      <c r="D73" t="s">
        <v>1126</v>
      </c>
      <c r="E73" t="s">
        <v>1062</v>
      </c>
      <c r="F73" s="415" t="str">
        <f t="shared" si="10"/>
        <v>Signed off</v>
      </c>
    </row>
    <row r="74" spans="1:6" x14ac:dyDescent="0.2">
      <c r="A74" t="s">
        <v>1531</v>
      </c>
      <c r="B74" t="s">
        <v>963</v>
      </c>
      <c r="C74" s="413">
        <v>44273</v>
      </c>
      <c r="D74" t="s">
        <v>1283</v>
      </c>
      <c r="E74" t="s">
        <v>225</v>
      </c>
      <c r="F74" s="415" t="str">
        <f t="shared" ref="F74:F80" si="11">IF(A74="","","Signed off")</f>
        <v>Signed off</v>
      </c>
    </row>
    <row r="75" spans="1:6" x14ac:dyDescent="0.2">
      <c r="A75" t="s">
        <v>1532</v>
      </c>
      <c r="B75" t="s">
        <v>192</v>
      </c>
      <c r="C75" s="413">
        <v>44273</v>
      </c>
      <c r="D75" t="s">
        <v>1242</v>
      </c>
      <c r="E75" t="s">
        <v>28</v>
      </c>
      <c r="F75" s="415" t="str">
        <f t="shared" si="11"/>
        <v>Signed off</v>
      </c>
    </row>
    <row r="76" spans="1:6" x14ac:dyDescent="0.2">
      <c r="A76" t="s">
        <v>1533</v>
      </c>
      <c r="B76" t="s">
        <v>192</v>
      </c>
      <c r="C76" s="413">
        <v>44273</v>
      </c>
      <c r="D76" t="s">
        <v>1237</v>
      </c>
      <c r="E76" t="s">
        <v>112</v>
      </c>
      <c r="F76" s="415" t="str">
        <f t="shared" si="11"/>
        <v>Signed off</v>
      </c>
    </row>
    <row r="77" spans="1:6" x14ac:dyDescent="0.2">
      <c r="A77" t="s">
        <v>1534</v>
      </c>
      <c r="B77" t="s">
        <v>192</v>
      </c>
      <c r="C77" s="413">
        <v>44273</v>
      </c>
      <c r="D77" t="s">
        <v>1132</v>
      </c>
      <c r="E77" t="s">
        <v>31</v>
      </c>
      <c r="F77" s="415" t="str">
        <f t="shared" si="11"/>
        <v>Signed off</v>
      </c>
    </row>
    <row r="78" spans="1:6" x14ac:dyDescent="0.2">
      <c r="A78" t="s">
        <v>1535</v>
      </c>
      <c r="B78" t="s">
        <v>192</v>
      </c>
      <c r="C78" s="413">
        <v>44273</v>
      </c>
      <c r="D78" t="s">
        <v>410</v>
      </c>
      <c r="E78" t="s">
        <v>25</v>
      </c>
      <c r="F78" s="415" t="str">
        <f t="shared" si="11"/>
        <v>Signed off</v>
      </c>
    </row>
    <row r="79" spans="1:6" x14ac:dyDescent="0.2">
      <c r="A79" t="s">
        <v>1538</v>
      </c>
      <c r="B79" t="s">
        <v>1442</v>
      </c>
      <c r="C79" s="413">
        <v>44273</v>
      </c>
      <c r="D79" t="s">
        <v>1371</v>
      </c>
      <c r="E79" t="s">
        <v>225</v>
      </c>
      <c r="F79" s="415" t="str">
        <f t="shared" si="11"/>
        <v>Signed off</v>
      </c>
    </row>
    <row r="80" spans="1:6" x14ac:dyDescent="0.2">
      <c r="A80" t="s">
        <v>1539</v>
      </c>
      <c r="B80" t="s">
        <v>1442</v>
      </c>
      <c r="C80" s="413">
        <v>44273</v>
      </c>
      <c r="D80" t="s">
        <v>1283</v>
      </c>
      <c r="E80" t="s">
        <v>1243</v>
      </c>
      <c r="F80" s="415" t="str">
        <f t="shared" si="11"/>
        <v>Signed off</v>
      </c>
    </row>
    <row r="81" spans="1:6" x14ac:dyDescent="0.2">
      <c r="A81" t="s">
        <v>1549</v>
      </c>
      <c r="B81" t="s">
        <v>1352</v>
      </c>
      <c r="C81" s="413">
        <v>44273</v>
      </c>
      <c r="D81" t="s">
        <v>1253</v>
      </c>
      <c r="E81" t="s">
        <v>868</v>
      </c>
      <c r="F81" s="415" t="str">
        <f t="shared" ref="F81:F89" si="12">IF(A81="","","Signed off")</f>
        <v>Signed off</v>
      </c>
    </row>
    <row r="82" spans="1:6" x14ac:dyDescent="0.2">
      <c r="A82" t="s">
        <v>1550</v>
      </c>
      <c r="B82" t="s">
        <v>1352</v>
      </c>
      <c r="C82" s="413">
        <v>44273</v>
      </c>
      <c r="D82" t="s">
        <v>1082</v>
      </c>
      <c r="E82" t="s">
        <v>1165</v>
      </c>
      <c r="F82" s="415" t="str">
        <f t="shared" si="12"/>
        <v>Signed off</v>
      </c>
    </row>
    <row r="83" spans="1:6" x14ac:dyDescent="0.2">
      <c r="A83" t="s">
        <v>1551</v>
      </c>
      <c r="B83" t="s">
        <v>1352</v>
      </c>
      <c r="C83" s="413">
        <v>44273</v>
      </c>
      <c r="D83" t="s">
        <v>1237</v>
      </c>
      <c r="E83" t="s">
        <v>861</v>
      </c>
      <c r="F83" s="415" t="str">
        <f t="shared" si="12"/>
        <v>Signed off</v>
      </c>
    </row>
    <row r="84" spans="1:6" x14ac:dyDescent="0.2">
      <c r="A84" t="s">
        <v>1552</v>
      </c>
      <c r="B84" t="s">
        <v>1352</v>
      </c>
      <c r="C84" s="413">
        <v>44273</v>
      </c>
      <c r="D84" t="s">
        <v>1132</v>
      </c>
      <c r="E84" t="s">
        <v>1059</v>
      </c>
      <c r="F84" s="415" t="str">
        <f t="shared" si="12"/>
        <v>Signed off</v>
      </c>
    </row>
    <row r="85" spans="1:6" x14ac:dyDescent="0.2">
      <c r="A85" t="s">
        <v>1557</v>
      </c>
      <c r="B85" t="s">
        <v>1352</v>
      </c>
      <c r="C85" s="413">
        <v>44273</v>
      </c>
      <c r="D85" t="s">
        <v>1126</v>
      </c>
      <c r="E85" t="s">
        <v>1059</v>
      </c>
      <c r="F85" s="415" t="str">
        <f t="shared" si="12"/>
        <v>Signed off</v>
      </c>
    </row>
    <row r="86" spans="1:6" x14ac:dyDescent="0.2">
      <c r="A86" t="s">
        <v>1567</v>
      </c>
      <c r="B86" t="s">
        <v>963</v>
      </c>
      <c r="C86" s="413">
        <v>44274</v>
      </c>
      <c r="D86" t="s">
        <v>1253</v>
      </c>
      <c r="E86" t="s">
        <v>145</v>
      </c>
      <c r="F86" s="415" t="str">
        <f t="shared" si="12"/>
        <v>Signed off</v>
      </c>
    </row>
    <row r="87" spans="1:6" x14ac:dyDescent="0.2">
      <c r="A87" t="s">
        <v>1568</v>
      </c>
      <c r="B87" t="s">
        <v>963</v>
      </c>
      <c r="C87" s="413">
        <v>44274</v>
      </c>
      <c r="D87" t="s">
        <v>1242</v>
      </c>
      <c r="E87" t="s">
        <v>1217</v>
      </c>
      <c r="F87" s="415" t="str">
        <f t="shared" si="12"/>
        <v>Signed off</v>
      </c>
    </row>
    <row r="88" spans="1:6" x14ac:dyDescent="0.2">
      <c r="A88" t="s">
        <v>1569</v>
      </c>
      <c r="B88" t="s">
        <v>963</v>
      </c>
      <c r="C88" s="413">
        <v>44274</v>
      </c>
      <c r="D88" t="s">
        <v>1126</v>
      </c>
      <c r="E88" t="s">
        <v>672</v>
      </c>
      <c r="F88" s="415" t="str">
        <f t="shared" si="12"/>
        <v>Signed off</v>
      </c>
    </row>
    <row r="89" spans="1:6" x14ac:dyDescent="0.2">
      <c r="A89" t="s">
        <v>1570</v>
      </c>
      <c r="B89" t="s">
        <v>963</v>
      </c>
      <c r="C89" s="413">
        <v>44274</v>
      </c>
      <c r="D89" t="s">
        <v>1283</v>
      </c>
      <c r="E89" t="s">
        <v>1288</v>
      </c>
      <c r="F89" s="415" t="str">
        <f t="shared" si="12"/>
        <v>Signed off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3B390A95061F49B7272D30F9255618" ma:contentTypeVersion="11" ma:contentTypeDescription="Create a new document." ma:contentTypeScope="" ma:versionID="37aea20660dc5f2025b69672e27e4c43">
  <xsd:schema xmlns:xsd="http://www.w3.org/2001/XMLSchema" xmlns:xs="http://www.w3.org/2001/XMLSchema" xmlns:p="http://schemas.microsoft.com/office/2006/metadata/properties" xmlns:ns2="ce28fd07-b635-406e-b001-f24ff22640cd" xmlns:ns3="1a6955d4-dbb4-4aba-a12e-027dcb19d6bf" targetNamespace="http://schemas.microsoft.com/office/2006/metadata/properties" ma:root="true" ma:fieldsID="184dd7f835e52275053b46be0788ff2e" ns2:_="" ns3:_="">
    <xsd:import namespace="ce28fd07-b635-406e-b001-f24ff22640cd"/>
    <xsd:import namespace="1a6955d4-dbb4-4aba-a12e-027dcb19d6b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2:TaxKeywordTaxHTField" minOccurs="0"/>
                <xsd:element ref="ns2:TaxCatchAll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28fd07-b635-406e-b001-f24ff22640c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KeywordTaxHTField" ma:index="14" nillable="true" ma:taxonomy="true" ma:internalName="TaxKeywordTaxHTField" ma:taxonomyFieldName="TaxKeyword" ma:displayName="Enterprise Keywords" ma:fieldId="{23f27201-bee3-471e-b2e7-b64fd8b7ca38}" ma:taxonomyMulti="true" ma:sspId="65f1cd1c-42d2-4a3e-9673-45552a589b6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5" nillable="true" ma:displayName="Taxonomy Catch All Column" ma:hidden="true" ma:list="{1aca6a5c-f231-4a61-878f-c91d13a30ffb}" ma:internalName="TaxCatchAll" ma:showField="CatchAllData" ma:web="ce28fd07-b635-406e-b001-f24ff22640c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6955d4-dbb4-4aba-a12e-027dcb19d6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0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6.xml>�� 
</file>

<file path=customXml/item7.xml>�� 
</file>

<file path=customXml/item8.xml>�� 
</file>

<file path=customXml/item9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10.xml>�� 
</file>

<file path=customXml/item11.xml>�� 
</file>

<file path=customXml/item12.xml>�� 
</file>

<file path=customXml/item1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ce28fd07-b635-406e-b001-f24ff22640cd">NAVPG-180514048-1769</_dlc_DocId>
    <_dlc_DocIdUrl xmlns="ce28fd07-b635-406e-b001-f24ff22640cd">
      <Url>https://navistarinc.sharepoint.com/teams/NavPG/Dev/_layouts/15/DocIdRedir.aspx?ID=NAVPG-180514048-1769</Url>
      <Description>NAVPG-180514048-1769</Description>
    </_dlc_DocIdUrl>
    <TaxCatchAll xmlns="ce28fd07-b635-406e-b001-f24ff22640cd">
      <Value>1</Value>
    </TaxCatchAll>
    <TaxKeywordTaxHTField xmlns="ce28fd07-b635-406e-b001-f24ff22640cd">
      <Terms xmlns="http://schemas.microsoft.com/office/infopath/2007/PartnerControls">
        <TermInfo xmlns="http://schemas.microsoft.com/office/infopath/2007/PartnerControls">
          <TermName xmlns="http://schemas.microsoft.com/office/infopath/2007/PartnerControls">DuraSch</TermName>
          <TermId xmlns="http://schemas.microsoft.com/office/infopath/2007/PartnerControls">eef1620a-a2be-417c-8cb7-bcc289397613</TermId>
        </TermInfo>
      </Terms>
    </TaxKeywordTaxHTField>
  </documentManagement>
</p:properties>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8C545A4D-C01E-4DFC-A565-5970ECED0D1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76E3607-3D5C-4044-BA01-C77DC8A595AF}">
  <ds:schemaRefs/>
</ds:datastoreItem>
</file>

<file path=customXml/itemProps3.xml><?xml version="1.0" encoding="utf-8"?>
<ds:datastoreItem xmlns:ds="http://schemas.openxmlformats.org/officeDocument/2006/customXml" ds:itemID="{3E9BE0C9-0061-44A7-8907-9058CEFCEB73}">
  <ds:schemaRefs/>
</ds:datastoreItem>
</file>

<file path=customXml/itemProps4.xml><?xml version="1.0" encoding="utf-8"?>
<ds:datastoreItem xmlns:ds="http://schemas.openxmlformats.org/officeDocument/2006/customXml" ds:itemID="{ED94CED5-D7B5-4C26-8BF9-771D56BCDFA0}"/>
</file>

<file path=customXml/itemProps5.xml><?xml version="1.0" encoding="utf-8"?>
<ds:datastoreItem xmlns:ds="http://schemas.openxmlformats.org/officeDocument/2006/customXml" ds:itemID="{883ABE2C-6614-4AFD-A90A-A6493E58821E}">
  <ds:schemaRefs>
    <ds:schemaRef ds:uri="http://schemas.microsoft.com/sharepoint/v3/contenttype/forms"/>
  </ds:schemaRefs>
</ds:datastoreItem>
</file>

<file path=customXml/itemProps6.xml><?xml version="1.0" encoding="utf-8"?>
<ds:datastoreItem xmlns:ds="http://schemas.openxmlformats.org/officeDocument/2006/customXml" ds:itemID="{E4EC3609-2CF5-4B6C-A7CB-7AC9179282D3}">
  <ds:schemaRefs/>
</ds:datastoreItem>
</file>

<file path=customXml/itemProps7.xml><?xml version="1.0" encoding="utf-8"?>
<ds:datastoreItem xmlns:ds="http://schemas.openxmlformats.org/officeDocument/2006/customXml" ds:itemID="{7E67948C-C407-4CB4-B69C-03DA073CF64C}">
  <ds:schemaRefs/>
</ds:datastoreItem>
</file>

<file path=customXml/itemProps8.xml><?xml version="1.0" encoding="utf-8"?>
<ds:datastoreItem xmlns:ds="http://schemas.openxmlformats.org/officeDocument/2006/customXml" ds:itemID="{7E02A4C8-5E16-4340-965D-F3AD98CEDEC4}">
  <ds:schemaRefs/>
</ds:datastoreItem>
</file>

<file path=customXml/itemProps9.xml><?xml version="1.0" encoding="utf-8"?>
<ds:datastoreItem xmlns:ds="http://schemas.openxmlformats.org/officeDocument/2006/customXml" ds:itemID="{0738A323-4E4E-4867-BDB2-79DD00165072}">
  <ds:schemaRefs>
    <ds:schemaRef ds:uri="http://schemas.microsoft.com/sharepoint/events"/>
    <ds:schemaRef ds:uri="http://www.w3.org/2000/xmlns/"/>
  </ds:schemaRefs>
</ds:datastoreItem>
</file>

<file path=customXml/itemProps10.xml><?xml version="1.0" encoding="utf-8"?>
<ds:datastoreItem xmlns:ds="http://schemas.openxmlformats.org/officeDocument/2006/customXml" ds:itemID="{27392574-442E-4DEF-A7B2-6C8D7A0AC508}">
  <ds:schemaRefs/>
</ds:datastoreItem>
</file>

<file path=customXml/itemProps11.xml><?xml version="1.0" encoding="utf-8"?>
<ds:datastoreItem xmlns:ds="http://schemas.openxmlformats.org/officeDocument/2006/customXml" ds:itemID="{FCE81AC8-75B3-4A9F-8AFC-065B37058557}">
  <ds:schemaRefs/>
</ds:datastoreItem>
</file>

<file path=customXml/itemProps12.xml><?xml version="1.0" encoding="utf-8"?>
<ds:datastoreItem xmlns:ds="http://schemas.openxmlformats.org/officeDocument/2006/customXml" ds:itemID="{989EF0E3-A12D-413B-9E83-4C546C9AD0E0}">
  <ds:schemaRefs/>
</ds:datastoreItem>
</file>

<file path=customXml/itemProps13.xml><?xml version="1.0" encoding="utf-8"?>
<ds:datastoreItem xmlns:ds="http://schemas.openxmlformats.org/officeDocument/2006/customXml" ds:itemID="{63826134-3B8E-4DF2-B0BA-E10C88E9C567}">
  <ds:schemaRefs>
    <ds:schemaRef ds:uri="http://purl.org/dc/elements/1.1/"/>
    <ds:schemaRef ds:uri="http://schemas.microsoft.com/office/2006/metadata/properties"/>
    <ds:schemaRef ds:uri="http://schemas.microsoft.com/sharepoint/v3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cde24118-40f3-4333-833e-d1283db55f48"/>
    <ds:schemaRef ds:uri="ce28fd07-b635-406e-b001-f24ff22640cd"/>
    <ds:schemaRef ds:uri="http://www.w3.org/XML/1998/namespace"/>
    <ds:schemaRef ds:uri="http://purl.org/dc/dcmitype/"/>
  </ds:schemaRefs>
</ds:datastoreItem>
</file>

<file path=customXml/itemProps14.xml><?xml version="1.0" encoding="utf-8"?>
<ds:datastoreItem xmlns:ds="http://schemas.openxmlformats.org/officeDocument/2006/customXml" ds:itemID="{D0B3174A-887F-4C82-B4E8-3A1139926D99}">
  <ds:schemaRefs/>
</ds:datastoreItem>
</file>

<file path=customXml/itemProps15.xml><?xml version="1.0" encoding="utf-8"?>
<ds:datastoreItem xmlns:ds="http://schemas.openxmlformats.org/officeDocument/2006/customXml" ds:itemID="{1C14B4AE-9D66-4862-B8D4-59D28AC3E660}">
  <ds:schemaRefs/>
</ds:datastoreItem>
</file>

<file path=customXml/itemProps16.xml><?xml version="1.0" encoding="utf-8"?>
<ds:datastoreItem xmlns:ds="http://schemas.openxmlformats.org/officeDocument/2006/customXml" ds:itemID="{3204F199-A21E-4B4C-9983-542271824399}">
  <ds:schemaRefs/>
</ds:datastoreItem>
</file>

<file path=customXml/itemProps17.xml><?xml version="1.0" encoding="utf-8"?>
<ds:datastoreItem xmlns:ds="http://schemas.openxmlformats.org/officeDocument/2006/customXml" ds:itemID="{3678EE5B-5C6C-4895-89D7-D65D00D823B7}">
  <ds:schemaRefs/>
</ds:datastoreItem>
</file>

<file path=customXml/itemProps18.xml><?xml version="1.0" encoding="utf-8"?>
<ds:datastoreItem xmlns:ds="http://schemas.openxmlformats.org/officeDocument/2006/customXml" ds:itemID="{A6D8926B-A388-4436-B4F6-6A6736E4017F}">
  <ds:schemaRefs/>
</ds:datastoreItem>
</file>

<file path=customXml/itemProps19.xml><?xml version="1.0" encoding="utf-8"?>
<ds:datastoreItem xmlns:ds="http://schemas.openxmlformats.org/officeDocument/2006/customXml" ds:itemID="{18B433E8-EF54-4AF4-AB1D-FF7BC6A22FA9}">
  <ds:schemaRefs/>
</ds:datastoreItem>
</file>

<file path=customXml/itemProps20.xml><?xml version="1.0" encoding="utf-8"?>
<ds:datastoreItem xmlns:ds="http://schemas.openxmlformats.org/officeDocument/2006/customXml" ds:itemID="{590B27CF-2B28-4842-94F6-C24237FD937D}">
  <ds:schemaRefs/>
</ds:datastoreItem>
</file>

<file path=customXml/itemProps21.xml><?xml version="1.0" encoding="utf-8"?>
<ds:datastoreItem xmlns:ds="http://schemas.openxmlformats.org/officeDocument/2006/customXml" ds:itemID="{B241EFFF-BB9F-4398-B421-BE545B90D91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46</vt:i4>
      </vt:variant>
    </vt:vector>
  </HeadingPairs>
  <TitlesOfParts>
    <vt:vector size="78" baseType="lpstr">
      <vt:lpstr>Tow Vehicles (2)</vt:lpstr>
      <vt:lpstr>Tow Vehicles</vt:lpstr>
      <vt:lpstr>House Work Requests</vt:lpstr>
      <vt:lpstr>Priorities &amp; Summary</vt:lpstr>
      <vt:lpstr>Enter Work Orders</vt:lpstr>
      <vt:lpstr>Monday 3</vt:lpstr>
      <vt:lpstr>Monday 1</vt:lpstr>
      <vt:lpstr>Monday 2</vt:lpstr>
      <vt:lpstr>Tuesday 3</vt:lpstr>
      <vt:lpstr>Tuesday 1</vt:lpstr>
      <vt:lpstr>Tuesday 2</vt:lpstr>
      <vt:lpstr>Wednesday 3</vt:lpstr>
      <vt:lpstr>Wednesday 1</vt:lpstr>
      <vt:lpstr>Wednesday 2</vt:lpstr>
      <vt:lpstr>Thursday 3</vt:lpstr>
      <vt:lpstr>Thursday 1</vt:lpstr>
      <vt:lpstr>Thursday 2</vt:lpstr>
      <vt:lpstr>Friday 3</vt:lpstr>
      <vt:lpstr>Friday 1</vt:lpstr>
      <vt:lpstr>Friday 2</vt:lpstr>
      <vt:lpstr>Saturday 3</vt:lpstr>
      <vt:lpstr>Saturday 1</vt:lpstr>
      <vt:lpstr>Saturday 2</vt:lpstr>
      <vt:lpstr>Sunday 3</vt:lpstr>
      <vt:lpstr>Sunday 1</vt:lpstr>
      <vt:lpstr>Sunday 2</vt:lpstr>
      <vt:lpstr>New Monday 3</vt:lpstr>
      <vt:lpstr>New Monday 1</vt:lpstr>
      <vt:lpstr>ProjectList</vt:lpstr>
      <vt:lpstr>Driver Tech List</vt:lpstr>
      <vt:lpstr>Instructions</vt:lpstr>
      <vt:lpstr>Training roster</vt:lpstr>
      <vt:lpstr>ChargeNumber</vt:lpstr>
      <vt:lpstr>ColumnNumber</vt:lpstr>
      <vt:lpstr>Drivers</vt:lpstr>
      <vt:lpstr>'Enter Work Orders'!Drivers1</vt:lpstr>
      <vt:lpstr>Drivers1</vt:lpstr>
      <vt:lpstr>'Enter Work Orders'!Drivers2</vt:lpstr>
      <vt:lpstr>Drivers2</vt:lpstr>
      <vt:lpstr>'Enter Work Orders'!Drivers3</vt:lpstr>
      <vt:lpstr>Drivers3</vt:lpstr>
      <vt:lpstr>'Enter Work Orders'!FieldTest</vt:lpstr>
      <vt:lpstr>FieldTest</vt:lpstr>
      <vt:lpstr>MmExcelLinker_7FF47BDF_6F4D_4D57_A35A_87E97549F4D4</vt:lpstr>
      <vt:lpstr>'Friday 1'!Print_Area</vt:lpstr>
      <vt:lpstr>'Friday 2'!Print_Area</vt:lpstr>
      <vt:lpstr>'Friday 3'!Print_Area</vt:lpstr>
      <vt:lpstr>'Monday 1'!Print_Area</vt:lpstr>
      <vt:lpstr>'Monday 2'!Print_Area</vt:lpstr>
      <vt:lpstr>'Monday 3'!Print_Area</vt:lpstr>
      <vt:lpstr>'New Monday 1'!Print_Area</vt:lpstr>
      <vt:lpstr>'New Monday 3'!Print_Area</vt:lpstr>
      <vt:lpstr>'Priorities &amp; Summary'!Print_Area</vt:lpstr>
      <vt:lpstr>'Saturday 1'!Print_Area</vt:lpstr>
      <vt:lpstr>'Saturday 2'!Print_Area</vt:lpstr>
      <vt:lpstr>'Saturday 3'!Print_Area</vt:lpstr>
      <vt:lpstr>'Sunday 1'!Print_Area</vt:lpstr>
      <vt:lpstr>'Sunday 2'!Print_Area</vt:lpstr>
      <vt:lpstr>'Sunday 3'!Print_Area</vt:lpstr>
      <vt:lpstr>'Thursday 1'!Print_Area</vt:lpstr>
      <vt:lpstr>'Thursday 2'!Print_Area</vt:lpstr>
      <vt:lpstr>'Thursday 3'!Print_Area</vt:lpstr>
      <vt:lpstr>'Tow Vehicles (2)'!Print_Area</vt:lpstr>
      <vt:lpstr>'Tuesday 1'!Print_Area</vt:lpstr>
      <vt:lpstr>'Tuesday 2'!Print_Area</vt:lpstr>
      <vt:lpstr>'Tuesday 3'!Print_Area</vt:lpstr>
      <vt:lpstr>'Wednesday 1'!Print_Area</vt:lpstr>
      <vt:lpstr>'Wednesday 2'!Print_Area</vt:lpstr>
      <vt:lpstr>'Wednesday 3'!Print_Area</vt:lpstr>
      <vt:lpstr>'Tow Vehicles (2)'!Print_Titles</vt:lpstr>
      <vt:lpstr>Priority</vt:lpstr>
      <vt:lpstr>ProjectDesc</vt:lpstr>
      <vt:lpstr>ProjectList</vt:lpstr>
      <vt:lpstr>'Enter Work Orders'!Projects</vt:lpstr>
      <vt:lpstr>ProjVeh</vt:lpstr>
      <vt:lpstr>ShiftSelect</vt:lpstr>
      <vt:lpstr>TodayDate</vt:lpstr>
      <vt:lpstr>WONumber</vt:lpstr>
    </vt:vector>
  </TitlesOfParts>
  <Manager>Andrew.Schillke@Navistar.com</Manager>
  <Company>Navistar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Andrew.Schillke@Navistar.com;Jim.Borntrager@Navistar.com</dc:creator>
  <cp:keywords>DuraSch</cp:keywords>
  <cp:lastModifiedBy>Schillke, Andrew</cp:lastModifiedBy>
  <cp:lastPrinted>2021-03-18T17:12:03Z</cp:lastPrinted>
  <dcterms:created xsi:type="dcterms:W3CDTF">2017-02-13T16:10:18Z</dcterms:created>
  <dcterms:modified xsi:type="dcterms:W3CDTF">2021-03-19T08:59:04Z</dcterms:modified>
  <cp:category>DailyOps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6fb4583-ff20-4ccb-8f54-d4c958806955_Enabled">
    <vt:lpwstr>True</vt:lpwstr>
  </property>
  <property fmtid="{D5CDD505-2E9C-101B-9397-08002B2CF9AE}" pid="3" name="MSIP_Label_96fb4583-ff20-4ccb-8f54-d4c958806955_SiteId">
    <vt:lpwstr>b5a920d6-7d3c-44fe-baad-4ffed6b8774d</vt:lpwstr>
  </property>
  <property fmtid="{D5CDD505-2E9C-101B-9397-08002B2CF9AE}" pid="4" name="MSIP_Label_96fb4583-ff20-4ccb-8f54-d4c958806955_Owner">
    <vt:lpwstr>Wayne.Anderson@navistar.com</vt:lpwstr>
  </property>
  <property fmtid="{D5CDD505-2E9C-101B-9397-08002B2CF9AE}" pid="5" name="MSIP_Label_96fb4583-ff20-4ccb-8f54-d4c958806955_SetDate">
    <vt:lpwstr>2019-02-19T16:59:47.8868025Z</vt:lpwstr>
  </property>
  <property fmtid="{D5CDD505-2E9C-101B-9397-08002B2CF9AE}" pid="6" name="MSIP_Label_96fb4583-ff20-4ccb-8f54-d4c958806955_Name">
    <vt:lpwstr>Public</vt:lpwstr>
  </property>
  <property fmtid="{D5CDD505-2E9C-101B-9397-08002B2CF9AE}" pid="7" name="MSIP_Label_96fb4583-ff20-4ccb-8f54-d4c958806955_Application">
    <vt:lpwstr>Microsoft Azure Information Protection</vt:lpwstr>
  </property>
  <property fmtid="{D5CDD505-2E9C-101B-9397-08002B2CF9AE}" pid="8" name="MSIP_Label_96fb4583-ff20-4ccb-8f54-d4c958806955_Extended_MSFT_Method">
    <vt:lpwstr>Automatic</vt:lpwstr>
  </property>
  <property fmtid="{D5CDD505-2E9C-101B-9397-08002B2CF9AE}" pid="9" name="Sensitivity">
    <vt:lpwstr>Public</vt:lpwstr>
  </property>
  <property fmtid="{D5CDD505-2E9C-101B-9397-08002B2CF9AE}" pid="10" name="WorkbookGuid">
    <vt:lpwstr>448db7e7-a518-4a4f-958c-5159d17ed618</vt:lpwstr>
  </property>
  <property fmtid="{D5CDD505-2E9C-101B-9397-08002B2CF9AE}" pid="11" name="ContentTypeId">
    <vt:lpwstr>0x010100AC3B390A95061F49B7272D30F9255618</vt:lpwstr>
  </property>
  <property fmtid="{D5CDD505-2E9C-101B-9397-08002B2CF9AE}" pid="12" name="_dlc_DocIdItemGuid">
    <vt:lpwstr>1c7335d7-b098-43ed-b90e-63751301e104</vt:lpwstr>
  </property>
  <property fmtid="{D5CDD505-2E9C-101B-9397-08002B2CF9AE}" pid="13" name="MmExcelLinker_7FF47BDF_6F4D_4D57_A35A_87E97549F4D4">
    <vt:lpwstr>27</vt:lpwstr>
  </property>
  <property fmtid="{D5CDD505-2E9C-101B-9397-08002B2CF9AE}" pid="14" name="SV_QUERY_LIST_4F35BF76-6C0D-4D9B-82B2-816C12CF3733">
    <vt:lpwstr>empty_477D106A-C0D6-4607-AEBD-E2C9D60EA279</vt:lpwstr>
  </property>
  <property fmtid="{D5CDD505-2E9C-101B-9397-08002B2CF9AE}" pid="15" name="SV_HIDDEN_GRID_QUERY_LIST_4F35BF76-6C0D-4D9B-82B2-816C12CF3733">
    <vt:lpwstr>empty_477D106A-C0D6-4607-AEBD-E2C9D60EA279</vt:lpwstr>
  </property>
  <property fmtid="{D5CDD505-2E9C-101B-9397-08002B2CF9AE}" pid="16" name="TaxKeyword">
    <vt:lpwstr>1;#DuraSch|eef1620a-a2be-417c-8cb7-bcc289397613</vt:lpwstr>
  </property>
</Properties>
</file>