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an/Dropbox/NYU_CUSP/Fall/UDM/Assignments/"/>
    </mc:Choice>
  </mc:AlternateContent>
  <bookViews>
    <workbookView xWindow="0" yWindow="460" windowWidth="28800" windowHeight="17540" tabRatio="500" activeTab="1"/>
  </bookViews>
  <sheets>
    <sheet name="Berry Processing" sheetId="1" r:id="rId1"/>
    <sheet name="Simulation Output" sheetId="11" r:id="rId2"/>
    <sheet name="Chart Data 1" sheetId="12" r:id="rId3"/>
    <sheet name="Chart Output 1" sheetId="13" r:id="rId4"/>
  </sheets>
  <externalReferences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H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D19" i="1"/>
  <c r="D21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2" authorId="0">
      <text>
        <r>
          <rPr>
            <b/>
            <sz val="10"/>
            <color indexed="81"/>
            <rFont val="Calibri"/>
            <family val="2"/>
          </rPr>
          <t xml:space="preserve">Q3
</t>
        </r>
        <r>
          <rPr>
            <sz val="10"/>
            <color indexed="81"/>
            <rFont val="Calibri"/>
            <family val="2"/>
          </rPr>
          <t xml:space="preserve">Here are the average number of trunks waiting to dump their berries at the end of each hour.
</t>
        </r>
      </text>
    </comment>
    <comment ref="D21" authorId="0">
      <text>
        <r>
          <rPr>
            <b/>
            <sz val="10"/>
            <color indexed="81"/>
            <rFont val="Calibri"/>
            <family val="2"/>
          </rPr>
          <t xml:space="preserve">Q1:
</t>
        </r>
        <r>
          <rPr>
            <sz val="10"/>
            <color indexed="81"/>
            <rFont val="Calibri"/>
            <family val="2"/>
          </rPr>
          <t xml:space="preserve">On average, the plant needs about 3.972 hours of OT to finish processing the berries.
</t>
        </r>
      </text>
    </comment>
    <comment ref="Y21" authorId="0">
      <text>
        <r>
          <rPr>
            <b/>
            <sz val="10"/>
            <color indexed="81"/>
            <rFont val="Calibri"/>
            <family val="2"/>
          </rPr>
          <t>Q2:</t>
        </r>
        <r>
          <rPr>
            <sz val="10"/>
            <color indexed="81"/>
            <rFont val="Calibri"/>
            <family val="2"/>
          </rPr>
          <t xml:space="preserve">
The factory will finish processing all berries with 5.781 OT hours 95% of the time.</t>
        </r>
      </text>
    </comment>
  </commentList>
</comments>
</file>

<file path=xl/sharedStrings.xml><?xml version="1.0" encoding="utf-8"?>
<sst xmlns="http://schemas.openxmlformats.org/spreadsheetml/2006/main" count="81" uniqueCount="81">
  <si>
    <t>Shift</t>
  </si>
  <si>
    <t>8-9</t>
  </si>
  <si>
    <t>9-10</t>
  </si>
  <si>
    <t>10-11</t>
  </si>
  <si>
    <t>11-12</t>
  </si>
  <si>
    <t>12-1</t>
  </si>
  <si>
    <t>1-2</t>
  </si>
  <si>
    <t>2-3</t>
  </si>
  <si>
    <t>Avg. # of Trunk Arrival</t>
  </si>
  <si>
    <t>Trunk (RV)</t>
  </si>
  <si>
    <t>New Berries</t>
  </si>
  <si>
    <t>Carry Over</t>
  </si>
  <si>
    <t>Total</t>
  </si>
  <si>
    <t>Processed</t>
  </si>
  <si>
    <t>Left Over</t>
  </si>
  <si>
    <t># of Trunk</t>
  </si>
  <si>
    <t>3-4</t>
  </si>
  <si>
    <t>4-5</t>
  </si>
  <si>
    <t>Output: Overtime</t>
  </si>
  <si>
    <t>YASAI Simulation Output</t>
  </si>
  <si>
    <t>Workbook</t>
  </si>
  <si>
    <t>A10_vFinal.xlsx</t>
  </si>
  <si>
    <t>Sheet</t>
  </si>
  <si>
    <t>Start Date</t>
  </si>
  <si>
    <t>Start Time</t>
  </si>
  <si>
    <t>Run Time (h:mm:ss)</t>
  </si>
  <si>
    <t>Scenarios:</t>
  </si>
  <si>
    <t>Sample Size:</t>
  </si>
  <si>
    <t>YASAI Version:</t>
  </si>
  <si>
    <t>2.7.1</t>
  </si>
  <si>
    <t>Use Same Seed?</t>
  </si>
  <si>
    <t>Yes</t>
  </si>
  <si>
    <t>Random Number Seed:</t>
  </si>
  <si>
    <t>Output Name</t>
  </si>
  <si>
    <t>Scenario</t>
  </si>
  <si>
    <t>Overtime</t>
  </si>
  <si>
    <t>Observations</t>
  </si>
  <si>
    <t>Mean</t>
  </si>
  <si>
    <t>Minimum</t>
  </si>
  <si>
    <t>Maximum</t>
  </si>
  <si>
    <t>Process Capacity</t>
  </si>
  <si>
    <t>OT (hour)</t>
  </si>
  <si>
    <t>SimOutput</t>
  </si>
  <si>
    <t>Berry Processing</t>
  </si>
  <si>
    <t># of Trunk 1-2</t>
  </si>
  <si>
    <t># of Trunk 10-11</t>
  </si>
  <si>
    <t># of Trunk 11-12</t>
  </si>
  <si>
    <t># of Trunk 12-1</t>
  </si>
  <si>
    <t># of Trunk 2-3</t>
  </si>
  <si>
    <t># of Trunk 3-4</t>
  </si>
  <si>
    <t># of Trunk 4-5</t>
  </si>
  <si>
    <t># of Trunk 8-9</t>
  </si>
  <si>
    <t># of Trunk 9-10</t>
  </si>
  <si>
    <t>YASAI Chart Output</t>
  </si>
  <si>
    <t>Chart Minimum</t>
  </si>
  <si>
    <t>Chart Maximum</t>
  </si>
  <si>
    <t>Cumulative Plot</t>
  </si>
  <si>
    <t>Overtime, Scenario #1</t>
  </si>
  <si>
    <t>x</t>
  </si>
  <si>
    <t>F(x)</t>
  </si>
  <si>
    <t>National Cranberry Cooperative</t>
  </si>
  <si>
    <t>Standard
Deviation</t>
  </si>
  <si>
    <t>5th
Percentile</t>
  </si>
  <si>
    <t>10th
Percentile</t>
  </si>
  <si>
    <t>15th
Percentile</t>
  </si>
  <si>
    <t>20th
Percentile</t>
  </si>
  <si>
    <t>25th
Percentile</t>
  </si>
  <si>
    <t>30th
Percentile</t>
  </si>
  <si>
    <t>35th
Percentile</t>
  </si>
  <si>
    <t>40th
Percentile</t>
  </si>
  <si>
    <t>45th
Percentile</t>
  </si>
  <si>
    <t>50th
Percentile</t>
  </si>
  <si>
    <t>55th
Percentile</t>
  </si>
  <si>
    <t>60th
Percentile</t>
  </si>
  <si>
    <t>65th
Percentile</t>
  </si>
  <si>
    <t>70th
Percentile</t>
  </si>
  <si>
    <t>75th
Percentile</t>
  </si>
  <si>
    <t>80th
Percentile</t>
  </si>
  <si>
    <t>85th
Percentile</t>
  </si>
  <si>
    <t>90th
Percentile</t>
  </si>
  <si>
    <t>95th
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</si>
</sst>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16" fontId="0" fillId="0" borderId="0" xfId="0" quotePrefix="1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4" borderId="0" xfId="0" applyNumberFormat="1" applyFill="1"/>
    <xf numFmtId="164" fontId="0" fillId="5" borderId="0" xfId="0" applyNumberFormat="1" applyFill="1"/>
    <xf numFmtId="0" fontId="1" fillId="0" borderId="0" xfId="0" applyFont="1" applyAlignment="1"/>
    <xf numFmtId="0" fontId="0" fillId="0" borderId="0" xfId="0" applyAlignment="1"/>
    <xf numFmtId="164" fontId="0" fillId="6" borderId="0" xfId="0" applyNumberForma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Chart Output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AxisControl Series</c:v>
          </c:tx>
          <c:spPr>
            <a:ln w="19050">
              <a:noFill/>
            </a:ln>
          </c:spPr>
          <c:marker>
            <c:symbol val="none"/>
          </c:marker>
          <c:xVal>
            <c:numRef>
              <c:f>'Chart Data 1'!$B$3:$B$4</c:f>
              <c:numCache>
                <c:formatCode>General</c:formatCode>
                <c:ptCount val="2"/>
                <c:pt idx="0">
                  <c:v>0.5</c:v>
                </c:pt>
                <c:pt idx="1">
                  <c:v>7.5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1"/>
          <c:order val="1"/>
          <c:tx>
            <c:v>Cumulative Plot Overtime 1 </c:v>
          </c:tx>
          <c:spPr>
            <a:ln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'Chart Data 1'!$A$9:$A$136</c:f>
              <c:numCache>
                <c:formatCode>General</c:formatCode>
                <c:ptCount val="128"/>
                <c:pt idx="0">
                  <c:v>0.8125</c:v>
                </c:pt>
                <c:pt idx="1">
                  <c:v>0.8125</c:v>
                </c:pt>
                <c:pt idx="2">
                  <c:v>0.90625</c:v>
                </c:pt>
                <c:pt idx="3">
                  <c:v>0.90625</c:v>
                </c:pt>
                <c:pt idx="4">
                  <c:v>1.1875</c:v>
                </c:pt>
                <c:pt idx="5">
                  <c:v>1.1875</c:v>
                </c:pt>
                <c:pt idx="6">
                  <c:v>1.28125</c:v>
                </c:pt>
                <c:pt idx="7">
                  <c:v>1.28125</c:v>
                </c:pt>
                <c:pt idx="8">
                  <c:v>1.46875</c:v>
                </c:pt>
                <c:pt idx="9">
                  <c:v>1.46875</c:v>
                </c:pt>
                <c:pt idx="10">
                  <c:v>1.5625</c:v>
                </c:pt>
                <c:pt idx="11">
                  <c:v>1.5625</c:v>
                </c:pt>
                <c:pt idx="12">
                  <c:v>1.65625</c:v>
                </c:pt>
                <c:pt idx="13">
                  <c:v>1.65625</c:v>
                </c:pt>
                <c:pt idx="14">
                  <c:v>1.75</c:v>
                </c:pt>
                <c:pt idx="15">
                  <c:v>1.75</c:v>
                </c:pt>
                <c:pt idx="16">
                  <c:v>1.84375</c:v>
                </c:pt>
                <c:pt idx="17">
                  <c:v>1.84375</c:v>
                </c:pt>
                <c:pt idx="18">
                  <c:v>1.9375</c:v>
                </c:pt>
                <c:pt idx="19">
                  <c:v>1.9375</c:v>
                </c:pt>
                <c:pt idx="20">
                  <c:v>2.03125</c:v>
                </c:pt>
                <c:pt idx="21">
                  <c:v>2.03125</c:v>
                </c:pt>
                <c:pt idx="22">
                  <c:v>2.125</c:v>
                </c:pt>
                <c:pt idx="23">
                  <c:v>2.125</c:v>
                </c:pt>
                <c:pt idx="24">
                  <c:v>2.21875</c:v>
                </c:pt>
                <c:pt idx="25">
                  <c:v>2.21875</c:v>
                </c:pt>
                <c:pt idx="26">
                  <c:v>2.3125</c:v>
                </c:pt>
                <c:pt idx="27">
                  <c:v>2.3125</c:v>
                </c:pt>
                <c:pt idx="28">
                  <c:v>2.40625</c:v>
                </c:pt>
                <c:pt idx="29">
                  <c:v>2.40625</c:v>
                </c:pt>
                <c:pt idx="30">
                  <c:v>2.5</c:v>
                </c:pt>
                <c:pt idx="31">
                  <c:v>2.5</c:v>
                </c:pt>
                <c:pt idx="32">
                  <c:v>2.59375</c:v>
                </c:pt>
                <c:pt idx="33">
                  <c:v>2.59375</c:v>
                </c:pt>
                <c:pt idx="34">
                  <c:v>2.6875</c:v>
                </c:pt>
                <c:pt idx="35">
                  <c:v>2.6875</c:v>
                </c:pt>
                <c:pt idx="36">
                  <c:v>2.78125</c:v>
                </c:pt>
                <c:pt idx="37">
                  <c:v>2.78125</c:v>
                </c:pt>
                <c:pt idx="38">
                  <c:v>2.875</c:v>
                </c:pt>
                <c:pt idx="39">
                  <c:v>2.875</c:v>
                </c:pt>
                <c:pt idx="40">
                  <c:v>2.96875</c:v>
                </c:pt>
                <c:pt idx="41">
                  <c:v>2.96875</c:v>
                </c:pt>
                <c:pt idx="42">
                  <c:v>3.0625</c:v>
                </c:pt>
                <c:pt idx="43">
                  <c:v>3.0625</c:v>
                </c:pt>
                <c:pt idx="44">
                  <c:v>3.15625</c:v>
                </c:pt>
                <c:pt idx="45">
                  <c:v>3.15625</c:v>
                </c:pt>
                <c:pt idx="46">
                  <c:v>3.25</c:v>
                </c:pt>
                <c:pt idx="47">
                  <c:v>3.25</c:v>
                </c:pt>
                <c:pt idx="48">
                  <c:v>3.34375</c:v>
                </c:pt>
                <c:pt idx="49">
                  <c:v>3.34375</c:v>
                </c:pt>
                <c:pt idx="50">
                  <c:v>3.4375</c:v>
                </c:pt>
                <c:pt idx="51">
                  <c:v>3.4375</c:v>
                </c:pt>
                <c:pt idx="52">
                  <c:v>3.53125</c:v>
                </c:pt>
                <c:pt idx="53">
                  <c:v>3.53125</c:v>
                </c:pt>
                <c:pt idx="54">
                  <c:v>3.625</c:v>
                </c:pt>
                <c:pt idx="55">
                  <c:v>3.625</c:v>
                </c:pt>
                <c:pt idx="56">
                  <c:v>3.71875</c:v>
                </c:pt>
                <c:pt idx="57">
                  <c:v>3.71875</c:v>
                </c:pt>
                <c:pt idx="58">
                  <c:v>3.8125</c:v>
                </c:pt>
                <c:pt idx="59">
                  <c:v>3.8125</c:v>
                </c:pt>
                <c:pt idx="60">
                  <c:v>3.90625</c:v>
                </c:pt>
                <c:pt idx="61">
                  <c:v>3.90625</c:v>
                </c:pt>
                <c:pt idx="62">
                  <c:v>4.0</c:v>
                </c:pt>
                <c:pt idx="63">
                  <c:v>4.0</c:v>
                </c:pt>
                <c:pt idx="64">
                  <c:v>4.09375</c:v>
                </c:pt>
                <c:pt idx="65">
                  <c:v>4.09375</c:v>
                </c:pt>
                <c:pt idx="66">
                  <c:v>4.1875</c:v>
                </c:pt>
                <c:pt idx="67">
                  <c:v>4.1875</c:v>
                </c:pt>
                <c:pt idx="68">
                  <c:v>4.28125</c:v>
                </c:pt>
                <c:pt idx="69">
                  <c:v>4.28125</c:v>
                </c:pt>
                <c:pt idx="70">
                  <c:v>4.375</c:v>
                </c:pt>
                <c:pt idx="71">
                  <c:v>4.375</c:v>
                </c:pt>
                <c:pt idx="72">
                  <c:v>4.46875</c:v>
                </c:pt>
                <c:pt idx="73">
                  <c:v>4.46875</c:v>
                </c:pt>
                <c:pt idx="74">
                  <c:v>4.5625</c:v>
                </c:pt>
                <c:pt idx="75">
                  <c:v>4.5625</c:v>
                </c:pt>
                <c:pt idx="76">
                  <c:v>4.65625</c:v>
                </c:pt>
                <c:pt idx="77">
                  <c:v>4.65625</c:v>
                </c:pt>
                <c:pt idx="78">
                  <c:v>4.75</c:v>
                </c:pt>
                <c:pt idx="79">
                  <c:v>4.75</c:v>
                </c:pt>
                <c:pt idx="80">
                  <c:v>4.84375</c:v>
                </c:pt>
                <c:pt idx="81">
                  <c:v>4.84375</c:v>
                </c:pt>
                <c:pt idx="82">
                  <c:v>4.9375</c:v>
                </c:pt>
                <c:pt idx="83">
                  <c:v>4.9375</c:v>
                </c:pt>
                <c:pt idx="84">
                  <c:v>5.03125</c:v>
                </c:pt>
                <c:pt idx="85">
                  <c:v>5.03125</c:v>
                </c:pt>
                <c:pt idx="86">
                  <c:v>5.125</c:v>
                </c:pt>
                <c:pt idx="87">
                  <c:v>5.125</c:v>
                </c:pt>
                <c:pt idx="88">
                  <c:v>5.21875</c:v>
                </c:pt>
                <c:pt idx="89">
                  <c:v>5.21875</c:v>
                </c:pt>
                <c:pt idx="90">
                  <c:v>5.3125</c:v>
                </c:pt>
                <c:pt idx="91">
                  <c:v>5.3125</c:v>
                </c:pt>
                <c:pt idx="92">
                  <c:v>5.40625</c:v>
                </c:pt>
                <c:pt idx="93">
                  <c:v>5.40625</c:v>
                </c:pt>
                <c:pt idx="94">
                  <c:v>5.5</c:v>
                </c:pt>
                <c:pt idx="95">
                  <c:v>5.5</c:v>
                </c:pt>
                <c:pt idx="96">
                  <c:v>5.59375</c:v>
                </c:pt>
                <c:pt idx="97">
                  <c:v>5.59375</c:v>
                </c:pt>
                <c:pt idx="98">
                  <c:v>5.6875</c:v>
                </c:pt>
                <c:pt idx="99">
                  <c:v>5.6875</c:v>
                </c:pt>
                <c:pt idx="100">
                  <c:v>5.78125</c:v>
                </c:pt>
                <c:pt idx="101">
                  <c:v>5.78125</c:v>
                </c:pt>
                <c:pt idx="102">
                  <c:v>5.875</c:v>
                </c:pt>
                <c:pt idx="103">
                  <c:v>5.875</c:v>
                </c:pt>
                <c:pt idx="104">
                  <c:v>5.96875</c:v>
                </c:pt>
                <c:pt idx="105">
                  <c:v>5.96875</c:v>
                </c:pt>
                <c:pt idx="106">
                  <c:v>6.0625</c:v>
                </c:pt>
                <c:pt idx="107">
                  <c:v>6.0625</c:v>
                </c:pt>
                <c:pt idx="108">
                  <c:v>6.15625</c:v>
                </c:pt>
                <c:pt idx="109">
                  <c:v>6.15625</c:v>
                </c:pt>
                <c:pt idx="110">
                  <c:v>6.25</c:v>
                </c:pt>
                <c:pt idx="111">
                  <c:v>6.25</c:v>
                </c:pt>
                <c:pt idx="112">
                  <c:v>6.34375</c:v>
                </c:pt>
                <c:pt idx="113">
                  <c:v>6.34375</c:v>
                </c:pt>
                <c:pt idx="114">
                  <c:v>6.4375</c:v>
                </c:pt>
                <c:pt idx="115">
                  <c:v>6.4375</c:v>
                </c:pt>
                <c:pt idx="116">
                  <c:v>6.53125</c:v>
                </c:pt>
                <c:pt idx="117">
                  <c:v>6.53125</c:v>
                </c:pt>
                <c:pt idx="118">
                  <c:v>6.71875</c:v>
                </c:pt>
                <c:pt idx="119">
                  <c:v>6.71875</c:v>
                </c:pt>
                <c:pt idx="120">
                  <c:v>6.8125</c:v>
                </c:pt>
                <c:pt idx="121">
                  <c:v>6.8125</c:v>
                </c:pt>
                <c:pt idx="122">
                  <c:v>6.90625</c:v>
                </c:pt>
                <c:pt idx="123">
                  <c:v>6.90625</c:v>
                </c:pt>
                <c:pt idx="124">
                  <c:v>7.0</c:v>
                </c:pt>
                <c:pt idx="125">
                  <c:v>7.0</c:v>
                </c:pt>
                <c:pt idx="126">
                  <c:v>7.46875</c:v>
                </c:pt>
                <c:pt idx="127">
                  <c:v>7.46875</c:v>
                </c:pt>
              </c:numCache>
            </c:numRef>
          </c:xVal>
          <c:yVal>
            <c:numRef>
              <c:f>'Chart Data 1'!$B$9:$B$136</c:f>
              <c:numCache>
                <c:formatCode>General</c:formatCode>
                <c:ptCount val="128"/>
                <c:pt idx="0">
                  <c:v>0.0</c:v>
                </c:pt>
                <c:pt idx="1">
                  <c:v>0.002</c:v>
                </c:pt>
                <c:pt idx="2">
                  <c:v>0.002</c:v>
                </c:pt>
                <c:pt idx="3">
                  <c:v>0.003</c:v>
                </c:pt>
                <c:pt idx="4">
                  <c:v>0.003</c:v>
                </c:pt>
                <c:pt idx="5">
                  <c:v>0.005</c:v>
                </c:pt>
                <c:pt idx="6">
                  <c:v>0.005</c:v>
                </c:pt>
                <c:pt idx="7">
                  <c:v>0.007</c:v>
                </c:pt>
                <c:pt idx="8">
                  <c:v>0.007</c:v>
                </c:pt>
                <c:pt idx="9">
                  <c:v>0.009</c:v>
                </c:pt>
                <c:pt idx="10">
                  <c:v>0.009</c:v>
                </c:pt>
                <c:pt idx="11">
                  <c:v>0.013</c:v>
                </c:pt>
                <c:pt idx="12">
                  <c:v>0.013</c:v>
                </c:pt>
                <c:pt idx="13">
                  <c:v>0.014</c:v>
                </c:pt>
                <c:pt idx="14">
                  <c:v>0.014</c:v>
                </c:pt>
                <c:pt idx="15">
                  <c:v>0.017</c:v>
                </c:pt>
                <c:pt idx="16">
                  <c:v>0.017</c:v>
                </c:pt>
                <c:pt idx="17">
                  <c:v>0.018</c:v>
                </c:pt>
                <c:pt idx="18">
                  <c:v>0.018</c:v>
                </c:pt>
                <c:pt idx="19">
                  <c:v>0.024</c:v>
                </c:pt>
                <c:pt idx="20">
                  <c:v>0.024</c:v>
                </c:pt>
                <c:pt idx="21">
                  <c:v>0.031</c:v>
                </c:pt>
                <c:pt idx="22">
                  <c:v>0.031</c:v>
                </c:pt>
                <c:pt idx="23">
                  <c:v>0.038</c:v>
                </c:pt>
                <c:pt idx="24">
                  <c:v>0.038</c:v>
                </c:pt>
                <c:pt idx="25">
                  <c:v>0.048</c:v>
                </c:pt>
                <c:pt idx="26">
                  <c:v>0.048</c:v>
                </c:pt>
                <c:pt idx="27">
                  <c:v>0.059</c:v>
                </c:pt>
                <c:pt idx="28">
                  <c:v>0.059</c:v>
                </c:pt>
                <c:pt idx="29">
                  <c:v>0.073</c:v>
                </c:pt>
                <c:pt idx="30">
                  <c:v>0.073</c:v>
                </c:pt>
                <c:pt idx="31">
                  <c:v>0.086</c:v>
                </c:pt>
                <c:pt idx="32">
                  <c:v>0.086</c:v>
                </c:pt>
                <c:pt idx="33">
                  <c:v>0.099</c:v>
                </c:pt>
                <c:pt idx="34">
                  <c:v>0.099</c:v>
                </c:pt>
                <c:pt idx="35">
                  <c:v>0.108</c:v>
                </c:pt>
                <c:pt idx="36">
                  <c:v>0.108</c:v>
                </c:pt>
                <c:pt idx="37">
                  <c:v>0.13</c:v>
                </c:pt>
                <c:pt idx="38">
                  <c:v>0.13</c:v>
                </c:pt>
                <c:pt idx="39">
                  <c:v>0.156</c:v>
                </c:pt>
                <c:pt idx="40">
                  <c:v>0.156</c:v>
                </c:pt>
                <c:pt idx="41">
                  <c:v>0.173</c:v>
                </c:pt>
                <c:pt idx="42">
                  <c:v>0.173</c:v>
                </c:pt>
                <c:pt idx="43">
                  <c:v>0.198</c:v>
                </c:pt>
                <c:pt idx="44">
                  <c:v>0.198</c:v>
                </c:pt>
                <c:pt idx="45">
                  <c:v>0.23</c:v>
                </c:pt>
                <c:pt idx="46">
                  <c:v>0.23</c:v>
                </c:pt>
                <c:pt idx="47">
                  <c:v>0.264</c:v>
                </c:pt>
                <c:pt idx="48">
                  <c:v>0.264</c:v>
                </c:pt>
                <c:pt idx="49">
                  <c:v>0.29</c:v>
                </c:pt>
                <c:pt idx="50">
                  <c:v>0.29</c:v>
                </c:pt>
                <c:pt idx="51">
                  <c:v>0.316</c:v>
                </c:pt>
                <c:pt idx="52">
                  <c:v>0.316</c:v>
                </c:pt>
                <c:pt idx="53">
                  <c:v>0.35</c:v>
                </c:pt>
                <c:pt idx="54">
                  <c:v>0.35</c:v>
                </c:pt>
                <c:pt idx="55">
                  <c:v>0.375</c:v>
                </c:pt>
                <c:pt idx="56">
                  <c:v>0.375</c:v>
                </c:pt>
                <c:pt idx="57">
                  <c:v>0.412</c:v>
                </c:pt>
                <c:pt idx="58">
                  <c:v>0.412</c:v>
                </c:pt>
                <c:pt idx="59">
                  <c:v>0.451</c:v>
                </c:pt>
                <c:pt idx="60">
                  <c:v>0.451</c:v>
                </c:pt>
                <c:pt idx="61">
                  <c:v>0.495</c:v>
                </c:pt>
                <c:pt idx="62">
                  <c:v>0.495</c:v>
                </c:pt>
                <c:pt idx="63">
                  <c:v>0.533</c:v>
                </c:pt>
                <c:pt idx="64">
                  <c:v>0.533</c:v>
                </c:pt>
                <c:pt idx="65">
                  <c:v>0.572</c:v>
                </c:pt>
                <c:pt idx="66">
                  <c:v>0.572</c:v>
                </c:pt>
                <c:pt idx="67">
                  <c:v>0.61</c:v>
                </c:pt>
                <c:pt idx="68">
                  <c:v>0.61</c:v>
                </c:pt>
                <c:pt idx="69">
                  <c:v>0.652</c:v>
                </c:pt>
                <c:pt idx="70">
                  <c:v>0.652</c:v>
                </c:pt>
                <c:pt idx="71">
                  <c:v>0.675</c:v>
                </c:pt>
                <c:pt idx="72">
                  <c:v>0.675</c:v>
                </c:pt>
                <c:pt idx="73">
                  <c:v>0.713</c:v>
                </c:pt>
                <c:pt idx="74">
                  <c:v>0.713</c:v>
                </c:pt>
                <c:pt idx="75">
                  <c:v>0.739</c:v>
                </c:pt>
                <c:pt idx="76">
                  <c:v>0.739</c:v>
                </c:pt>
                <c:pt idx="77">
                  <c:v>0.763</c:v>
                </c:pt>
                <c:pt idx="78">
                  <c:v>0.763</c:v>
                </c:pt>
                <c:pt idx="79">
                  <c:v>0.79</c:v>
                </c:pt>
                <c:pt idx="80">
                  <c:v>0.79</c:v>
                </c:pt>
                <c:pt idx="81">
                  <c:v>0.81</c:v>
                </c:pt>
                <c:pt idx="82">
                  <c:v>0.81</c:v>
                </c:pt>
                <c:pt idx="83">
                  <c:v>0.835</c:v>
                </c:pt>
                <c:pt idx="84">
                  <c:v>0.835</c:v>
                </c:pt>
                <c:pt idx="85">
                  <c:v>0.864</c:v>
                </c:pt>
                <c:pt idx="86">
                  <c:v>0.864</c:v>
                </c:pt>
                <c:pt idx="87">
                  <c:v>0.881</c:v>
                </c:pt>
                <c:pt idx="88">
                  <c:v>0.881</c:v>
                </c:pt>
                <c:pt idx="89">
                  <c:v>0.899</c:v>
                </c:pt>
                <c:pt idx="90">
                  <c:v>0.899</c:v>
                </c:pt>
                <c:pt idx="91">
                  <c:v>0.913</c:v>
                </c:pt>
                <c:pt idx="92">
                  <c:v>0.913</c:v>
                </c:pt>
                <c:pt idx="93">
                  <c:v>0.927</c:v>
                </c:pt>
                <c:pt idx="94">
                  <c:v>0.927</c:v>
                </c:pt>
                <c:pt idx="95">
                  <c:v>0.932</c:v>
                </c:pt>
                <c:pt idx="96">
                  <c:v>0.932</c:v>
                </c:pt>
                <c:pt idx="97">
                  <c:v>0.939</c:v>
                </c:pt>
                <c:pt idx="98">
                  <c:v>0.939</c:v>
                </c:pt>
                <c:pt idx="99">
                  <c:v>0.947</c:v>
                </c:pt>
                <c:pt idx="100">
                  <c:v>0.947</c:v>
                </c:pt>
                <c:pt idx="101">
                  <c:v>0.96</c:v>
                </c:pt>
                <c:pt idx="102">
                  <c:v>0.96</c:v>
                </c:pt>
                <c:pt idx="103">
                  <c:v>0.965</c:v>
                </c:pt>
                <c:pt idx="104">
                  <c:v>0.965</c:v>
                </c:pt>
                <c:pt idx="105">
                  <c:v>0.971</c:v>
                </c:pt>
                <c:pt idx="106">
                  <c:v>0.971</c:v>
                </c:pt>
                <c:pt idx="107">
                  <c:v>0.977</c:v>
                </c:pt>
                <c:pt idx="108">
                  <c:v>0.977</c:v>
                </c:pt>
                <c:pt idx="109">
                  <c:v>0.983</c:v>
                </c:pt>
                <c:pt idx="110">
                  <c:v>0.983</c:v>
                </c:pt>
                <c:pt idx="111">
                  <c:v>0.986</c:v>
                </c:pt>
                <c:pt idx="112">
                  <c:v>0.986</c:v>
                </c:pt>
                <c:pt idx="113">
                  <c:v>0.989</c:v>
                </c:pt>
                <c:pt idx="114">
                  <c:v>0.989</c:v>
                </c:pt>
                <c:pt idx="115">
                  <c:v>0.991</c:v>
                </c:pt>
                <c:pt idx="116">
                  <c:v>0.991</c:v>
                </c:pt>
                <c:pt idx="117">
                  <c:v>0.994</c:v>
                </c:pt>
                <c:pt idx="118">
                  <c:v>0.994</c:v>
                </c:pt>
                <c:pt idx="119">
                  <c:v>0.996</c:v>
                </c:pt>
                <c:pt idx="120">
                  <c:v>0.996</c:v>
                </c:pt>
                <c:pt idx="121">
                  <c:v>0.997</c:v>
                </c:pt>
                <c:pt idx="122">
                  <c:v>0.997</c:v>
                </c:pt>
                <c:pt idx="123">
                  <c:v>0.998</c:v>
                </c:pt>
                <c:pt idx="124">
                  <c:v>0.998</c:v>
                </c:pt>
                <c:pt idx="125">
                  <c:v>0.999</c:v>
                </c:pt>
                <c:pt idx="126">
                  <c:v>0.999</c:v>
                </c:pt>
                <c:pt idx="12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45552"/>
        <c:axId val="979474304"/>
      </c:scatterChart>
      <c:valAx>
        <c:axId val="956145552"/>
        <c:scaling>
          <c:orientation val="minMax"/>
          <c:max val="7.5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979474304"/>
        <c:crosses val="autoZero"/>
        <c:crossBetween val="midCat"/>
        <c:majorUnit val="0.5"/>
      </c:valAx>
      <c:valAx>
        <c:axId val="979474304"/>
        <c:scaling>
          <c:orientation val="minMax"/>
          <c:max val="1.05"/>
          <c:min val="0.0"/>
        </c:scaling>
        <c:delete val="0"/>
        <c:axPos val="l"/>
        <c:majorGridlines/>
        <c:majorTickMark val="out"/>
        <c:minorTickMark val="none"/>
        <c:tickLblPos val="nextTo"/>
        <c:crossAx val="956145552"/>
        <c:crossesAt val="0.5"/>
        <c:crossBetween val="midCat"/>
        <c:majorUnit val="0.2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n/Downloads/yasa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SAI Blank Sheet"/>
    </sheetNames>
    <definedNames>
      <definedName name="genPoisson"/>
      <definedName name="simOutpu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22"/>
  <sheetViews>
    <sheetView showGridLines="0" zoomScale="110" zoomScaleNormal="110" workbookViewId="0">
      <selection activeCell="L10" sqref="L10"/>
    </sheetView>
  </sheetViews>
  <sheetFormatPr baseColWidth="10" defaultRowHeight="16" x14ac:dyDescent="0.2"/>
  <cols>
    <col min="4" max="4" width="19" bestFit="1" customWidth="1"/>
    <col min="5" max="5" width="13.6640625" customWidth="1"/>
  </cols>
  <sheetData>
    <row r="6" spans="2:15" x14ac:dyDescent="0.2">
      <c r="B6" s="2" t="s">
        <v>60</v>
      </c>
    </row>
    <row r="7" spans="2:15" ht="17" thickBot="1" x14ac:dyDescent="0.25"/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3"/>
      <c r="C9" s="14" t="s">
        <v>0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13</v>
      </c>
      <c r="J9" s="15" t="s">
        <v>14</v>
      </c>
      <c r="K9" s="15" t="s">
        <v>15</v>
      </c>
      <c r="L9" s="15" t="s">
        <v>42</v>
      </c>
      <c r="M9" s="16"/>
      <c r="N9" s="15" t="s">
        <v>40</v>
      </c>
      <c r="O9" s="17"/>
    </row>
    <row r="10" spans="2:15" x14ac:dyDescent="0.2">
      <c r="B10" s="13"/>
      <c r="C10" s="18" t="s">
        <v>1</v>
      </c>
      <c r="D10" s="19">
        <v>12</v>
      </c>
      <c r="E10" s="20">
        <f ca="1">[1]!genPoisson(D10)</f>
        <v>12</v>
      </c>
      <c r="F10" s="19">
        <f ca="1" xml:space="preserve"> E10*75</f>
        <v>900</v>
      </c>
      <c r="G10" s="19">
        <v>0</v>
      </c>
      <c r="H10" s="19">
        <f ca="1">SUM(F10:G10)</f>
        <v>900</v>
      </c>
      <c r="I10" s="19">
        <v>0</v>
      </c>
      <c r="J10" s="19">
        <f ca="1">H10-I10</f>
        <v>900</v>
      </c>
      <c r="K10" s="19">
        <f ca="1" xml:space="preserve"> IF(J10&lt;2400, 0, (J10-2400)/75)</f>
        <v>0</v>
      </c>
      <c r="L10" s="21">
        <f ca="1">[1]!simOutput(K10, "# of Trunk 8-9")</f>
        <v>0</v>
      </c>
      <c r="M10" s="16"/>
      <c r="N10" s="16">
        <v>800</v>
      </c>
      <c r="O10" s="17"/>
    </row>
    <row r="11" spans="2:15" x14ac:dyDescent="0.2">
      <c r="B11" s="13"/>
      <c r="C11" s="18" t="s">
        <v>2</v>
      </c>
      <c r="D11" s="19">
        <v>28</v>
      </c>
      <c r="E11" s="20">
        <f ca="1">[1]!genPoisson(D11)</f>
        <v>41</v>
      </c>
      <c r="F11" s="19">
        <f t="shared" ref="F11:F18" ca="1" si="0" xml:space="preserve"> E11*75</f>
        <v>3075</v>
      </c>
      <c r="G11" s="19">
        <f ca="1">J10</f>
        <v>900</v>
      </c>
      <c r="H11" s="19">
        <f t="shared" ref="H11:H16" ca="1" si="1">SUM(F11:G11)</f>
        <v>3975</v>
      </c>
      <c r="I11" s="19">
        <f t="shared" ref="I10:I18" ca="1" si="2">IF(H11&lt;N$10, H11, N$10)</f>
        <v>800</v>
      </c>
      <c r="J11" s="19">
        <f ca="1">H11-I11</f>
        <v>3175</v>
      </c>
      <c r="K11" s="19">
        <f t="shared" ref="K11:K18" ca="1" si="3" xml:space="preserve"> IF(J11&lt;2400, 0, (J11-2400)/75)</f>
        <v>10.333333333333334</v>
      </c>
      <c r="L11" s="21">
        <f ca="1">[1]!simOutput(K11, "# of Trunk 9-10")</f>
        <v>10.333333333333334</v>
      </c>
      <c r="M11" s="16"/>
      <c r="N11" s="16"/>
      <c r="O11" s="17"/>
    </row>
    <row r="12" spans="2:15" x14ac:dyDescent="0.2">
      <c r="B12" s="13"/>
      <c r="C12" s="22" t="s">
        <v>3</v>
      </c>
      <c r="D12" s="19">
        <v>32</v>
      </c>
      <c r="E12" s="20">
        <f ca="1">[1]!genPoisson(D12)</f>
        <v>39</v>
      </c>
      <c r="F12" s="19">
        <f t="shared" ca="1" si="0"/>
        <v>2925</v>
      </c>
      <c r="G12" s="19">
        <f t="shared" ref="G12:G16" ca="1" si="4">J11</f>
        <v>3175</v>
      </c>
      <c r="H12" s="19">
        <f ca="1">SUM(F12:G12)</f>
        <v>6100</v>
      </c>
      <c r="I12" s="19">
        <f t="shared" ca="1" si="2"/>
        <v>800</v>
      </c>
      <c r="J12" s="19">
        <f t="shared" ref="J12:J18" ca="1" si="5">H12-I12</f>
        <v>5300</v>
      </c>
      <c r="K12" s="19">
        <f t="shared" ca="1" si="3"/>
        <v>38.666666666666664</v>
      </c>
      <c r="L12" s="21">
        <f ca="1">[1]!simOutput(K12, "# of Trunk 10-11")</f>
        <v>38.666666666666664</v>
      </c>
      <c r="M12" s="16"/>
      <c r="N12" s="16"/>
      <c r="O12" s="17"/>
    </row>
    <row r="13" spans="2:15" x14ac:dyDescent="0.2">
      <c r="B13" s="13"/>
      <c r="C13" s="22" t="s">
        <v>4</v>
      </c>
      <c r="D13" s="19">
        <v>23</v>
      </c>
      <c r="E13" s="20">
        <f ca="1">[1]!genPoisson(D13)</f>
        <v>27</v>
      </c>
      <c r="F13" s="19">
        <f t="shared" ca="1" si="0"/>
        <v>2025</v>
      </c>
      <c r="G13" s="19">
        <f t="shared" ca="1" si="4"/>
        <v>5300</v>
      </c>
      <c r="H13" s="19">
        <f t="shared" ca="1" si="1"/>
        <v>7325</v>
      </c>
      <c r="I13" s="19">
        <f t="shared" ca="1" si="2"/>
        <v>800</v>
      </c>
      <c r="J13" s="19">
        <f t="shared" ca="1" si="5"/>
        <v>6525</v>
      </c>
      <c r="K13" s="19">
        <f t="shared" ca="1" si="3"/>
        <v>55</v>
      </c>
      <c r="L13" s="21">
        <f ca="1">[1]!simOutput(K13, "# of Trunk 11-12")</f>
        <v>55</v>
      </c>
      <c r="M13" s="16"/>
      <c r="N13" s="16"/>
      <c r="O13" s="17"/>
    </row>
    <row r="14" spans="2:15" x14ac:dyDescent="0.2">
      <c r="B14" s="13"/>
      <c r="C14" s="22" t="s">
        <v>5</v>
      </c>
      <c r="D14" s="19">
        <v>15</v>
      </c>
      <c r="E14" s="20">
        <f ca="1">[1]!genPoisson(D14)</f>
        <v>16</v>
      </c>
      <c r="F14" s="19">
        <f t="shared" ca="1" si="0"/>
        <v>1200</v>
      </c>
      <c r="G14" s="19">
        <f t="shared" ca="1" si="4"/>
        <v>6525</v>
      </c>
      <c r="H14" s="19">
        <f t="shared" ca="1" si="1"/>
        <v>7725</v>
      </c>
      <c r="I14" s="19">
        <f t="shared" ca="1" si="2"/>
        <v>800</v>
      </c>
      <c r="J14" s="19">
        <f t="shared" ca="1" si="5"/>
        <v>6925</v>
      </c>
      <c r="K14" s="19">
        <f t="shared" ca="1" si="3"/>
        <v>60.333333333333336</v>
      </c>
      <c r="L14" s="21">
        <f ca="1">[1]!simOutput(K14, "# of Trunk 12-1")</f>
        <v>60.333333333333336</v>
      </c>
      <c r="M14" s="16"/>
      <c r="N14" s="16"/>
      <c r="O14" s="17"/>
    </row>
    <row r="15" spans="2:15" x14ac:dyDescent="0.2">
      <c r="B15" s="13"/>
      <c r="C15" s="22" t="s">
        <v>6</v>
      </c>
      <c r="D15" s="19">
        <v>10</v>
      </c>
      <c r="E15" s="20">
        <f ca="1">[1]!genPoisson(D15)</f>
        <v>12</v>
      </c>
      <c r="F15" s="19">
        <f t="shared" ca="1" si="0"/>
        <v>900</v>
      </c>
      <c r="G15" s="19">
        <f t="shared" ca="1" si="4"/>
        <v>6925</v>
      </c>
      <c r="H15" s="19">
        <f t="shared" ca="1" si="1"/>
        <v>7825</v>
      </c>
      <c r="I15" s="19">
        <f t="shared" ca="1" si="2"/>
        <v>800</v>
      </c>
      <c r="J15" s="19">
        <f t="shared" ca="1" si="5"/>
        <v>7025</v>
      </c>
      <c r="K15" s="19">
        <f t="shared" ca="1" si="3"/>
        <v>61.666666666666664</v>
      </c>
      <c r="L15" s="21">
        <f ca="1">[1]!simOutput(K15, "# of Trunk 1-2")</f>
        <v>61.666666666666664</v>
      </c>
      <c r="M15" s="16"/>
      <c r="N15" s="16"/>
      <c r="O15" s="17"/>
    </row>
    <row r="16" spans="2:15" x14ac:dyDescent="0.2">
      <c r="B16" s="13"/>
      <c r="C16" s="22" t="s">
        <v>7</v>
      </c>
      <c r="D16" s="19">
        <v>8</v>
      </c>
      <c r="E16" s="20">
        <f ca="1">[1]!genPoisson(D16)</f>
        <v>7</v>
      </c>
      <c r="F16" s="19">
        <f t="shared" ca="1" si="0"/>
        <v>525</v>
      </c>
      <c r="G16" s="19">
        <f t="shared" ca="1" si="4"/>
        <v>7025</v>
      </c>
      <c r="H16" s="19">
        <f t="shared" ca="1" si="1"/>
        <v>7550</v>
      </c>
      <c r="I16" s="19">
        <f t="shared" ca="1" si="2"/>
        <v>800</v>
      </c>
      <c r="J16" s="19">
        <f t="shared" ca="1" si="5"/>
        <v>6750</v>
      </c>
      <c r="K16" s="19">
        <f t="shared" ca="1" si="3"/>
        <v>58</v>
      </c>
      <c r="L16" s="21">
        <f ca="1">[1]!simOutput(K16, "# of Trunk 2-3")</f>
        <v>58</v>
      </c>
      <c r="M16" s="16"/>
      <c r="N16" s="16"/>
      <c r="O16" s="17"/>
    </row>
    <row r="17" spans="2:15" x14ac:dyDescent="0.2">
      <c r="B17" s="13"/>
      <c r="C17" s="22" t="s">
        <v>16</v>
      </c>
      <c r="D17" s="19">
        <v>0</v>
      </c>
      <c r="E17" s="20">
        <f ca="1">[1]!genPoisson(D17)</f>
        <v>0</v>
      </c>
      <c r="F17" s="19">
        <f t="shared" ca="1" si="0"/>
        <v>0</v>
      </c>
      <c r="G17" s="19">
        <f t="shared" ref="G17" ca="1" si="6">J16</f>
        <v>6750</v>
      </c>
      <c r="H17" s="19">
        <f t="shared" ref="H17:H18" ca="1" si="7">SUM(F17:G17)</f>
        <v>6750</v>
      </c>
      <c r="I17" s="19">
        <f t="shared" ca="1" si="2"/>
        <v>800</v>
      </c>
      <c r="J17" s="19">
        <f t="shared" ca="1" si="5"/>
        <v>5950</v>
      </c>
      <c r="K17" s="19">
        <f t="shared" ca="1" si="3"/>
        <v>47.333333333333336</v>
      </c>
      <c r="L17" s="21">
        <f ca="1">[1]!simOutput(K17, "# of Trunk 3-4")</f>
        <v>47.333333333333336</v>
      </c>
      <c r="M17" s="16"/>
      <c r="N17" s="16"/>
      <c r="O17" s="17"/>
    </row>
    <row r="18" spans="2:15" x14ac:dyDescent="0.2">
      <c r="B18" s="13"/>
      <c r="C18" s="22" t="s">
        <v>17</v>
      </c>
      <c r="D18" s="19">
        <v>0</v>
      </c>
      <c r="E18" s="20">
        <f ca="1">[1]!genPoisson(D18)</f>
        <v>0</v>
      </c>
      <c r="F18" s="19">
        <f t="shared" ca="1" si="0"/>
        <v>0</v>
      </c>
      <c r="G18" s="19">
        <f ca="1">J17</f>
        <v>5950</v>
      </c>
      <c r="H18" s="19">
        <f t="shared" ca="1" si="7"/>
        <v>5950</v>
      </c>
      <c r="I18" s="19">
        <f t="shared" ca="1" si="2"/>
        <v>800</v>
      </c>
      <c r="J18" s="19">
        <f t="shared" ca="1" si="5"/>
        <v>5150</v>
      </c>
      <c r="K18" s="19">
        <f t="shared" ca="1" si="3"/>
        <v>36.666666666666664</v>
      </c>
      <c r="L18" s="21">
        <f ca="1">[1]!simOutput(K18, "# of Trunk 4-5")</f>
        <v>36.666666666666664</v>
      </c>
      <c r="M18" s="16"/>
      <c r="N18" s="16"/>
      <c r="O18" s="17"/>
    </row>
    <row r="19" spans="2:15" x14ac:dyDescent="0.2">
      <c r="B19" s="13"/>
      <c r="C19" s="23" t="s">
        <v>41</v>
      </c>
      <c r="D19" s="19">
        <f ca="1">J18/800</f>
        <v>6.4375</v>
      </c>
      <c r="E19" s="19"/>
      <c r="F19" s="19"/>
      <c r="G19" s="19"/>
      <c r="H19" s="19"/>
      <c r="I19" s="19"/>
      <c r="J19" s="19"/>
      <c r="K19" s="19"/>
      <c r="L19" s="19"/>
      <c r="M19" s="16"/>
      <c r="N19" s="16"/>
      <c r="O19" s="17"/>
    </row>
    <row r="20" spans="2:15" x14ac:dyDescent="0.2">
      <c r="B20" s="1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6"/>
      <c r="N20" s="16"/>
      <c r="O20" s="17"/>
    </row>
    <row r="21" spans="2:15" x14ac:dyDescent="0.2">
      <c r="B21" s="13"/>
      <c r="C21" s="23" t="s">
        <v>18</v>
      </c>
      <c r="D21" s="21">
        <f ca="1">[1]!simOutput(D19, "Overtime")</f>
        <v>6.4375</v>
      </c>
      <c r="E21" s="19"/>
      <c r="F21" s="19"/>
      <c r="G21" s="19"/>
      <c r="H21" s="19"/>
      <c r="I21" s="19"/>
      <c r="J21" s="19"/>
      <c r="K21" s="19"/>
      <c r="L21" s="19"/>
      <c r="M21" s="16"/>
      <c r="N21" s="16"/>
      <c r="O21" s="17"/>
    </row>
    <row r="22" spans="2:15" ht="17" thickBot="1" x14ac:dyDescent="0.25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Z32" sqref="Z32"/>
    </sheetView>
  </sheetViews>
  <sheetFormatPr baseColWidth="10" defaultRowHeight="16" x14ac:dyDescent="0.2"/>
  <cols>
    <col min="1" max="1" width="17.6640625" bestFit="1" customWidth="1"/>
    <col min="2" max="2" width="14.5" bestFit="1" customWidth="1"/>
    <col min="3" max="3" width="20.33203125" bestFit="1" customWidth="1"/>
    <col min="4" max="4" width="6.6640625" bestFit="1" customWidth="1"/>
    <col min="5" max="6" width="9.1640625" bestFit="1" customWidth="1"/>
    <col min="7" max="7" width="12.6640625" bestFit="1" customWidth="1"/>
    <col min="8" max="24" width="13.6640625" hidden="1" customWidth="1"/>
    <col min="25" max="25" width="13.6640625" bestFit="1" customWidth="1"/>
    <col min="26" max="26" width="9.5" bestFit="1" customWidth="1"/>
  </cols>
  <sheetData>
    <row r="1" spans="1:26" x14ac:dyDescent="0.2">
      <c r="A1" s="29" t="s">
        <v>19</v>
      </c>
      <c r="B1" s="30"/>
    </row>
    <row r="3" spans="1:26" x14ac:dyDescent="0.2">
      <c r="A3" s="2" t="s">
        <v>20</v>
      </c>
      <c r="B3" s="1" t="s">
        <v>21</v>
      </c>
      <c r="C3" s="2" t="s">
        <v>28</v>
      </c>
      <c r="D3" t="s">
        <v>29</v>
      </c>
    </row>
    <row r="4" spans="1:26" x14ac:dyDescent="0.2">
      <c r="A4" s="2" t="s">
        <v>22</v>
      </c>
      <c r="B4" s="1" t="s">
        <v>43</v>
      </c>
      <c r="C4" s="2" t="s">
        <v>30</v>
      </c>
      <c r="D4" t="s">
        <v>31</v>
      </c>
    </row>
    <row r="5" spans="1:26" x14ac:dyDescent="0.2">
      <c r="A5" s="2" t="s">
        <v>23</v>
      </c>
      <c r="B5" s="3">
        <v>43066</v>
      </c>
      <c r="C5" s="2" t="s">
        <v>32</v>
      </c>
      <c r="D5">
        <v>123</v>
      </c>
    </row>
    <row r="6" spans="1:26" x14ac:dyDescent="0.2">
      <c r="A6" s="2" t="s">
        <v>24</v>
      </c>
      <c r="B6" s="4">
        <v>0.46983796296296299</v>
      </c>
    </row>
    <row r="7" spans="1:26" x14ac:dyDescent="0.2">
      <c r="A7" s="2" t="s">
        <v>25</v>
      </c>
      <c r="B7" s="5">
        <v>1.273148148148148E-4</v>
      </c>
    </row>
    <row r="8" spans="1:26" x14ac:dyDescent="0.2">
      <c r="A8" s="2" t="s">
        <v>26</v>
      </c>
      <c r="B8" s="1">
        <v>1</v>
      </c>
    </row>
    <row r="9" spans="1:26" x14ac:dyDescent="0.2">
      <c r="A9" s="2" t="s">
        <v>27</v>
      </c>
      <c r="B9" s="1">
        <v>1000</v>
      </c>
    </row>
    <row r="11" spans="1:26" ht="32" x14ac:dyDescent="0.2">
      <c r="A11" s="7" t="s">
        <v>33</v>
      </c>
      <c r="B11" s="7" t="s">
        <v>34</v>
      </c>
      <c r="C11" s="7" t="s">
        <v>36</v>
      </c>
      <c r="D11" s="7" t="s">
        <v>37</v>
      </c>
      <c r="E11" s="8" t="s">
        <v>61</v>
      </c>
      <c r="F11" s="7" t="s">
        <v>38</v>
      </c>
      <c r="G11" s="7" t="s">
        <v>62</v>
      </c>
      <c r="H11" s="7" t="s">
        <v>63</v>
      </c>
      <c r="I11" s="7" t="s">
        <v>64</v>
      </c>
      <c r="J11" s="7" t="s">
        <v>65</v>
      </c>
      <c r="K11" s="7" t="s">
        <v>66</v>
      </c>
      <c r="L11" s="7" t="s">
        <v>67</v>
      </c>
      <c r="M11" s="7" t="s">
        <v>68</v>
      </c>
      <c r="N11" s="7" t="s">
        <v>69</v>
      </c>
      <c r="O11" s="7" t="s">
        <v>70</v>
      </c>
      <c r="P11" s="7" t="s">
        <v>71</v>
      </c>
      <c r="Q11" s="7" t="s">
        <v>72</v>
      </c>
      <c r="R11" s="7" t="s">
        <v>73</v>
      </c>
      <c r="S11" s="7" t="s">
        <v>74</v>
      </c>
      <c r="T11" s="7" t="s">
        <v>75</v>
      </c>
      <c r="U11" s="7" t="s">
        <v>76</v>
      </c>
      <c r="V11" s="7" t="s">
        <v>77</v>
      </c>
      <c r="W11" s="7" t="s">
        <v>78</v>
      </c>
      <c r="X11" s="7" t="s">
        <v>79</v>
      </c>
      <c r="Y11" s="7" t="s">
        <v>80</v>
      </c>
      <c r="Z11" s="7" t="s">
        <v>39</v>
      </c>
    </row>
    <row r="12" spans="1:26" x14ac:dyDescent="0.2">
      <c r="A12" s="6" t="s">
        <v>44</v>
      </c>
      <c r="B12">
        <v>1</v>
      </c>
      <c r="C12">
        <v>1000</v>
      </c>
      <c r="D12" s="31">
        <v>34.591666666666939</v>
      </c>
      <c r="E12" s="9">
        <v>10.669546110973821</v>
      </c>
      <c r="F12" s="9">
        <v>2.6666666666666665</v>
      </c>
      <c r="G12" s="9">
        <v>17.616666666666671</v>
      </c>
      <c r="H12" s="9">
        <v>20.666666666666668</v>
      </c>
      <c r="I12" s="9">
        <v>23.666666666666668</v>
      </c>
      <c r="J12" s="9">
        <v>25.666666666666668</v>
      </c>
      <c r="K12" s="9">
        <v>27.666666666666668</v>
      </c>
      <c r="L12" s="9">
        <v>28.666666666666668</v>
      </c>
      <c r="M12" s="9">
        <v>30.666666666666671</v>
      </c>
      <c r="N12" s="9">
        <v>31.666666666666668</v>
      </c>
      <c r="O12" s="9">
        <v>33.666666666666664</v>
      </c>
      <c r="P12" s="9">
        <v>34.666666666666664</v>
      </c>
      <c r="Q12" s="9">
        <v>35.666666666666664</v>
      </c>
      <c r="R12" s="9">
        <v>36.666666666666664</v>
      </c>
      <c r="S12" s="9">
        <v>38.666666666666664</v>
      </c>
      <c r="T12" s="9">
        <v>39.666666666666664</v>
      </c>
      <c r="U12" s="9">
        <v>41.666666666666664</v>
      </c>
      <c r="V12" s="9">
        <v>43.666666666666664</v>
      </c>
      <c r="W12" s="9">
        <v>45.666666666666664</v>
      </c>
      <c r="X12" s="9">
        <v>47.666666666666664</v>
      </c>
      <c r="Y12" s="9">
        <v>52.666666666666664</v>
      </c>
      <c r="Z12" s="9">
        <v>69.666666666666671</v>
      </c>
    </row>
    <row r="13" spans="1:26" x14ac:dyDescent="0.2">
      <c r="A13" s="6" t="s">
        <v>45</v>
      </c>
      <c r="B13">
        <v>1</v>
      </c>
      <c r="C13">
        <v>1000</v>
      </c>
      <c r="D13" s="31">
        <v>18.47233333333326</v>
      </c>
      <c r="E13" s="9">
        <v>8.2937472243130621</v>
      </c>
      <c r="F13" s="9">
        <v>0</v>
      </c>
      <c r="G13" s="9">
        <v>4.666666666666667</v>
      </c>
      <c r="H13" s="9">
        <v>7.666666666666667</v>
      </c>
      <c r="I13" s="9">
        <v>9.6666666666666661</v>
      </c>
      <c r="J13" s="9">
        <v>11.666666666666666</v>
      </c>
      <c r="K13" s="9">
        <v>12.666666666666666</v>
      </c>
      <c r="L13" s="9">
        <v>13.666666666666666</v>
      </c>
      <c r="M13" s="9">
        <v>14.666666666666664</v>
      </c>
      <c r="N13" s="9">
        <v>16.666666666666668</v>
      </c>
      <c r="O13" s="9">
        <v>17.666666666666668</v>
      </c>
      <c r="P13" s="9">
        <v>18.666666666666668</v>
      </c>
      <c r="Q13" s="9">
        <v>19.666666666666668</v>
      </c>
      <c r="R13" s="9">
        <v>20.666666666666668</v>
      </c>
      <c r="S13" s="9">
        <v>21.666666666666668</v>
      </c>
      <c r="T13" s="9">
        <v>22.666666666666668</v>
      </c>
      <c r="U13" s="9">
        <v>24.666666666666668</v>
      </c>
      <c r="V13" s="9">
        <v>25.666666666666668</v>
      </c>
      <c r="W13" s="9">
        <v>26.666666666666668</v>
      </c>
      <c r="X13" s="9">
        <v>29.666666666666668</v>
      </c>
      <c r="Y13" s="9">
        <v>32.666666666666664</v>
      </c>
      <c r="Z13" s="9">
        <v>46.666666666666664</v>
      </c>
    </row>
    <row r="14" spans="1:26" x14ac:dyDescent="0.2">
      <c r="A14" s="6" t="s">
        <v>46</v>
      </c>
      <c r="B14">
        <v>1</v>
      </c>
      <c r="C14">
        <v>1000</v>
      </c>
      <c r="D14" s="31">
        <v>30.809000000000001</v>
      </c>
      <c r="E14" s="9">
        <v>9.5326486555621255</v>
      </c>
      <c r="F14" s="9">
        <v>0</v>
      </c>
      <c r="G14" s="9">
        <v>15</v>
      </c>
      <c r="H14" s="9">
        <v>19</v>
      </c>
      <c r="I14" s="9">
        <v>21</v>
      </c>
      <c r="J14" s="9">
        <v>23</v>
      </c>
      <c r="K14" s="9">
        <v>24</v>
      </c>
      <c r="L14" s="9">
        <v>25</v>
      </c>
      <c r="M14" s="9">
        <v>27</v>
      </c>
      <c r="N14" s="9">
        <v>28</v>
      </c>
      <c r="O14" s="9">
        <v>30</v>
      </c>
      <c r="P14" s="9">
        <v>31</v>
      </c>
      <c r="Q14" s="9">
        <v>32</v>
      </c>
      <c r="R14" s="9">
        <v>33</v>
      </c>
      <c r="S14" s="9">
        <v>34</v>
      </c>
      <c r="T14" s="9">
        <v>36</v>
      </c>
      <c r="U14" s="9">
        <v>37</v>
      </c>
      <c r="V14" s="9">
        <v>39</v>
      </c>
      <c r="W14" s="9">
        <v>41</v>
      </c>
      <c r="X14" s="9">
        <v>43</v>
      </c>
      <c r="Y14" s="9">
        <v>47</v>
      </c>
      <c r="Z14" s="9">
        <v>63</v>
      </c>
    </row>
    <row r="15" spans="1:26" x14ac:dyDescent="0.2">
      <c r="A15" s="6" t="s">
        <v>47</v>
      </c>
      <c r="B15">
        <v>1</v>
      </c>
      <c r="C15">
        <v>1000</v>
      </c>
      <c r="D15" s="31">
        <v>35.114333333333086</v>
      </c>
      <c r="E15" s="9">
        <v>10.191806116284324</v>
      </c>
      <c r="F15" s="9">
        <v>5.333333333333333</v>
      </c>
      <c r="G15" s="9">
        <v>18.333333333333332</v>
      </c>
      <c r="H15" s="9">
        <v>22.333333333333332</v>
      </c>
      <c r="I15" s="9">
        <v>24.333333333333332</v>
      </c>
      <c r="J15" s="9">
        <v>27.333333333333332</v>
      </c>
      <c r="K15" s="9">
        <v>28.333333333333332</v>
      </c>
      <c r="L15" s="9">
        <v>30.333333333333332</v>
      </c>
      <c r="M15" s="9">
        <v>31.333333333333329</v>
      </c>
      <c r="N15" s="9">
        <v>32.333333333333336</v>
      </c>
      <c r="O15" s="9">
        <v>33.333333333333336</v>
      </c>
      <c r="P15" s="9">
        <v>34.333333333333336</v>
      </c>
      <c r="Q15" s="9">
        <v>36.333333333333336</v>
      </c>
      <c r="R15" s="9">
        <v>37.333333333333336</v>
      </c>
      <c r="S15" s="9">
        <v>39.333333333333336</v>
      </c>
      <c r="T15" s="9">
        <v>40.333333333333336</v>
      </c>
      <c r="U15" s="9">
        <v>41.583333333333336</v>
      </c>
      <c r="V15" s="9">
        <v>43.533333333333381</v>
      </c>
      <c r="W15" s="9">
        <v>46.333333333333336</v>
      </c>
      <c r="X15" s="9">
        <v>48.333333333333336</v>
      </c>
      <c r="Y15" s="9">
        <v>52.333333333333336</v>
      </c>
      <c r="Z15" s="9">
        <v>66.333333333333329</v>
      </c>
    </row>
    <row r="16" spans="1:26" x14ac:dyDescent="0.2">
      <c r="A16" s="6" t="s">
        <v>48</v>
      </c>
      <c r="B16">
        <v>1</v>
      </c>
      <c r="C16">
        <v>1000</v>
      </c>
      <c r="D16" s="31">
        <v>31.707999999999998</v>
      </c>
      <c r="E16" s="9">
        <v>11.025983326139592</v>
      </c>
      <c r="F16" s="9">
        <v>0</v>
      </c>
      <c r="G16" s="9">
        <v>14</v>
      </c>
      <c r="H16" s="9">
        <v>18</v>
      </c>
      <c r="I16" s="9">
        <v>20</v>
      </c>
      <c r="J16" s="9">
        <v>23</v>
      </c>
      <c r="K16" s="9">
        <v>24</v>
      </c>
      <c r="L16" s="9">
        <v>26</v>
      </c>
      <c r="M16" s="9">
        <v>27.650000000000034</v>
      </c>
      <c r="N16" s="9">
        <v>29</v>
      </c>
      <c r="O16" s="9">
        <v>30</v>
      </c>
      <c r="P16" s="9">
        <v>32</v>
      </c>
      <c r="Q16" s="9">
        <v>33</v>
      </c>
      <c r="R16" s="9">
        <v>34</v>
      </c>
      <c r="S16" s="9">
        <v>35</v>
      </c>
      <c r="T16" s="9">
        <v>37</v>
      </c>
      <c r="U16" s="9">
        <v>39</v>
      </c>
      <c r="V16" s="9">
        <v>41</v>
      </c>
      <c r="W16" s="9">
        <v>43</v>
      </c>
      <c r="X16" s="9">
        <v>46</v>
      </c>
      <c r="Y16" s="9">
        <v>51</v>
      </c>
      <c r="Z16" s="9">
        <v>69</v>
      </c>
    </row>
    <row r="17" spans="1:26" x14ac:dyDescent="0.2">
      <c r="A17" s="6" t="s">
        <v>49</v>
      </c>
      <c r="B17">
        <v>1</v>
      </c>
      <c r="C17">
        <v>1000</v>
      </c>
      <c r="D17" s="31">
        <v>21.153333333333318</v>
      </c>
      <c r="E17" s="9">
        <v>10.772200656023831</v>
      </c>
      <c r="F17" s="9">
        <v>0</v>
      </c>
      <c r="G17" s="9">
        <v>3.3333333333333335</v>
      </c>
      <c r="H17" s="9">
        <v>7.333333333333333</v>
      </c>
      <c r="I17" s="9">
        <v>9.3333333333333339</v>
      </c>
      <c r="J17" s="9">
        <v>12.333333333333334</v>
      </c>
      <c r="K17" s="9">
        <v>13.333333333333334</v>
      </c>
      <c r="L17" s="9">
        <v>15.333333333333334</v>
      </c>
      <c r="M17" s="9">
        <v>16.983333333333366</v>
      </c>
      <c r="N17" s="9">
        <v>18.333333333333332</v>
      </c>
      <c r="O17" s="9">
        <v>19.333333333333332</v>
      </c>
      <c r="P17" s="9">
        <v>21.333333333333332</v>
      </c>
      <c r="Q17" s="9">
        <v>22.333333333333332</v>
      </c>
      <c r="R17" s="9">
        <v>23.333333333333332</v>
      </c>
      <c r="S17" s="9">
        <v>24.333333333333332</v>
      </c>
      <c r="T17" s="9">
        <v>26.333333333333332</v>
      </c>
      <c r="U17" s="9">
        <v>28.333333333333332</v>
      </c>
      <c r="V17" s="9">
        <v>30.333333333333332</v>
      </c>
      <c r="W17" s="9">
        <v>32.333333333333336</v>
      </c>
      <c r="X17" s="9">
        <v>35.333333333333336</v>
      </c>
      <c r="Y17" s="9">
        <v>40.333333333333336</v>
      </c>
      <c r="Z17" s="9">
        <v>58.333333333333336</v>
      </c>
    </row>
    <row r="18" spans="1:26" x14ac:dyDescent="0.2">
      <c r="A18" s="6" t="s">
        <v>50</v>
      </c>
      <c r="B18">
        <v>1</v>
      </c>
      <c r="C18">
        <v>1000</v>
      </c>
      <c r="D18" s="31">
        <v>11.380333333333315</v>
      </c>
      <c r="E18" s="9">
        <v>9.4686266340361982</v>
      </c>
      <c r="F18" s="9">
        <v>0</v>
      </c>
      <c r="G18" s="9">
        <v>0</v>
      </c>
      <c r="H18" s="9">
        <v>0</v>
      </c>
      <c r="I18" s="9">
        <v>0</v>
      </c>
      <c r="J18" s="9">
        <v>1.6666666666666667</v>
      </c>
      <c r="K18" s="9">
        <v>2.6666666666666665</v>
      </c>
      <c r="L18" s="9">
        <v>4.666666666666667</v>
      </c>
      <c r="M18" s="9">
        <v>6.316666666666702</v>
      </c>
      <c r="N18" s="9">
        <v>7.666666666666667</v>
      </c>
      <c r="O18" s="9">
        <v>8.6666666666666661</v>
      </c>
      <c r="P18" s="9">
        <v>10.666666666666666</v>
      </c>
      <c r="Q18" s="9">
        <v>11.666666666666666</v>
      </c>
      <c r="R18" s="9">
        <v>12.666666666666666</v>
      </c>
      <c r="S18" s="9">
        <v>13.666666666666666</v>
      </c>
      <c r="T18" s="9">
        <v>15.666666666666666</v>
      </c>
      <c r="U18" s="9">
        <v>17.666666666666668</v>
      </c>
      <c r="V18" s="9">
        <v>19.666666666666668</v>
      </c>
      <c r="W18" s="9">
        <v>21.666666666666668</v>
      </c>
      <c r="X18" s="9">
        <v>24.666666666666668</v>
      </c>
      <c r="Y18" s="9">
        <v>29.666666666666668</v>
      </c>
      <c r="Z18" s="9">
        <v>47.666666666666664</v>
      </c>
    </row>
    <row r="19" spans="1:26" x14ac:dyDescent="0.2">
      <c r="A19" s="6" t="s">
        <v>51</v>
      </c>
      <c r="B19">
        <v>1</v>
      </c>
      <c r="C19">
        <v>1000</v>
      </c>
      <c r="D19" s="31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</row>
    <row r="20" spans="1:26" x14ac:dyDescent="0.2">
      <c r="A20" s="6" t="s">
        <v>52</v>
      </c>
      <c r="B20">
        <v>1</v>
      </c>
      <c r="C20">
        <v>1000</v>
      </c>
      <c r="D20" s="31">
        <v>1.3583333333333332</v>
      </c>
      <c r="E20" s="9">
        <v>2.8621495826680516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0.33333333333333331</v>
      </c>
      <c r="U20" s="9">
        <v>1.3333333333333333</v>
      </c>
      <c r="V20" s="9">
        <v>2.3333333333333335</v>
      </c>
      <c r="W20" s="9">
        <v>3.3333333333333335</v>
      </c>
      <c r="X20" s="9">
        <v>5.333333333333333</v>
      </c>
      <c r="Y20" s="9">
        <v>7.333333333333333</v>
      </c>
      <c r="Z20" s="9">
        <v>19.333333333333332</v>
      </c>
    </row>
    <row r="21" spans="1:26" x14ac:dyDescent="0.2">
      <c r="A21" s="6" t="s">
        <v>35</v>
      </c>
      <c r="B21">
        <v>1</v>
      </c>
      <c r="C21">
        <v>1000</v>
      </c>
      <c r="D21" s="27">
        <v>3.9721562499999998</v>
      </c>
      <c r="E21" s="9">
        <v>1.0350725589787357</v>
      </c>
      <c r="F21" s="9">
        <v>0.8125</v>
      </c>
      <c r="G21" s="9">
        <v>2.3125</v>
      </c>
      <c r="H21" s="9">
        <v>2.6875</v>
      </c>
      <c r="I21" s="9">
        <v>2.875</v>
      </c>
      <c r="J21" s="9">
        <v>3.15625</v>
      </c>
      <c r="K21" s="9">
        <v>3.25</v>
      </c>
      <c r="L21" s="9">
        <v>3.4375</v>
      </c>
      <c r="M21" s="9">
        <v>3.5921875000000032</v>
      </c>
      <c r="N21" s="9">
        <v>3.71875</v>
      </c>
      <c r="O21" s="9">
        <v>3.8125</v>
      </c>
      <c r="P21" s="9">
        <v>4</v>
      </c>
      <c r="Q21" s="9">
        <v>4.09375</v>
      </c>
      <c r="R21" s="9">
        <v>4.1875</v>
      </c>
      <c r="S21" s="9">
        <v>4.28125</v>
      </c>
      <c r="T21" s="9">
        <v>4.46875</v>
      </c>
      <c r="U21" s="9">
        <v>4.65625</v>
      </c>
      <c r="V21" s="9">
        <v>4.84375</v>
      </c>
      <c r="W21" s="9">
        <v>5.03125</v>
      </c>
      <c r="X21" s="9">
        <v>5.3125</v>
      </c>
      <c r="Y21" s="28">
        <v>5.78125</v>
      </c>
      <c r="Z21" s="9">
        <v>7.46875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/>
  </sheetViews>
  <sheetFormatPr baseColWidth="10" defaultRowHeight="16" x14ac:dyDescent="0.2"/>
  <cols>
    <col min="1" max="1" width="19.5" bestFit="1" customWidth="1"/>
    <col min="2" max="2" width="6.1640625" bestFit="1" customWidth="1"/>
  </cols>
  <sheetData>
    <row r="1" spans="1:2" x14ac:dyDescent="0.2">
      <c r="A1" s="2" t="s">
        <v>53</v>
      </c>
    </row>
    <row r="3" spans="1:2" x14ac:dyDescent="0.2">
      <c r="A3" s="2" t="s">
        <v>54</v>
      </c>
      <c r="B3">
        <v>0.5</v>
      </c>
    </row>
    <row r="4" spans="1:2" x14ac:dyDescent="0.2">
      <c r="A4" s="2" t="s">
        <v>55</v>
      </c>
      <c r="B4">
        <v>7.5</v>
      </c>
    </row>
    <row r="6" spans="1:2" x14ac:dyDescent="0.2">
      <c r="A6" s="2" t="s">
        <v>56</v>
      </c>
    </row>
    <row r="7" spans="1:2" x14ac:dyDescent="0.2">
      <c r="A7" s="2" t="s">
        <v>57</v>
      </c>
    </row>
    <row r="8" spans="1:2" x14ac:dyDescent="0.2">
      <c r="A8" s="2" t="s">
        <v>58</v>
      </c>
      <c r="B8" s="2" t="s">
        <v>59</v>
      </c>
    </row>
    <row r="9" spans="1:2" x14ac:dyDescent="0.2">
      <c r="A9">
        <v>0.8125</v>
      </c>
      <c r="B9">
        <v>0</v>
      </c>
    </row>
    <row r="10" spans="1:2" x14ac:dyDescent="0.2">
      <c r="A10">
        <v>0.8125</v>
      </c>
      <c r="B10">
        <v>2E-3</v>
      </c>
    </row>
    <row r="11" spans="1:2" x14ac:dyDescent="0.2">
      <c r="A11">
        <v>0.90625</v>
      </c>
      <c r="B11">
        <v>2E-3</v>
      </c>
    </row>
    <row r="12" spans="1:2" x14ac:dyDescent="0.2">
      <c r="A12">
        <v>0.90625</v>
      </c>
      <c r="B12">
        <v>3.0000000000000001E-3</v>
      </c>
    </row>
    <row r="13" spans="1:2" x14ac:dyDescent="0.2">
      <c r="A13">
        <v>1.1875</v>
      </c>
      <c r="B13">
        <v>3.0000000000000001E-3</v>
      </c>
    </row>
    <row r="14" spans="1:2" x14ac:dyDescent="0.2">
      <c r="A14">
        <v>1.1875</v>
      </c>
      <c r="B14">
        <v>5.0000000000000001E-3</v>
      </c>
    </row>
    <row r="15" spans="1:2" x14ac:dyDescent="0.2">
      <c r="A15">
        <v>1.28125</v>
      </c>
      <c r="B15">
        <v>5.0000000000000001E-3</v>
      </c>
    </row>
    <row r="16" spans="1:2" x14ac:dyDescent="0.2">
      <c r="A16">
        <v>1.28125</v>
      </c>
      <c r="B16">
        <v>7.0000000000000001E-3</v>
      </c>
    </row>
    <row r="17" spans="1:2" x14ac:dyDescent="0.2">
      <c r="A17">
        <v>1.46875</v>
      </c>
      <c r="B17">
        <v>7.0000000000000001E-3</v>
      </c>
    </row>
    <row r="18" spans="1:2" x14ac:dyDescent="0.2">
      <c r="A18">
        <v>1.46875</v>
      </c>
      <c r="B18">
        <v>8.9999999999999993E-3</v>
      </c>
    </row>
    <row r="19" spans="1:2" x14ac:dyDescent="0.2">
      <c r="A19">
        <v>1.5625</v>
      </c>
      <c r="B19">
        <v>8.9999999999999993E-3</v>
      </c>
    </row>
    <row r="20" spans="1:2" x14ac:dyDescent="0.2">
      <c r="A20">
        <v>1.5625</v>
      </c>
      <c r="B20">
        <v>1.2999999999999999E-2</v>
      </c>
    </row>
    <row r="21" spans="1:2" x14ac:dyDescent="0.2">
      <c r="A21">
        <v>1.65625</v>
      </c>
      <c r="B21">
        <v>1.2999999999999999E-2</v>
      </c>
    </row>
    <row r="22" spans="1:2" x14ac:dyDescent="0.2">
      <c r="A22">
        <v>1.65625</v>
      </c>
      <c r="B22">
        <v>1.4E-2</v>
      </c>
    </row>
    <row r="23" spans="1:2" x14ac:dyDescent="0.2">
      <c r="A23">
        <v>1.75</v>
      </c>
      <c r="B23">
        <v>1.4E-2</v>
      </c>
    </row>
    <row r="24" spans="1:2" x14ac:dyDescent="0.2">
      <c r="A24">
        <v>1.75</v>
      </c>
      <c r="B24">
        <v>1.7000000000000001E-2</v>
      </c>
    </row>
    <row r="25" spans="1:2" x14ac:dyDescent="0.2">
      <c r="A25">
        <v>1.84375</v>
      </c>
      <c r="B25">
        <v>1.7000000000000001E-2</v>
      </c>
    </row>
    <row r="26" spans="1:2" x14ac:dyDescent="0.2">
      <c r="A26">
        <v>1.84375</v>
      </c>
      <c r="B26">
        <v>1.7999999999999999E-2</v>
      </c>
    </row>
    <row r="27" spans="1:2" x14ac:dyDescent="0.2">
      <c r="A27">
        <v>1.9375</v>
      </c>
      <c r="B27">
        <v>1.7999999999999999E-2</v>
      </c>
    </row>
    <row r="28" spans="1:2" x14ac:dyDescent="0.2">
      <c r="A28">
        <v>1.9375</v>
      </c>
      <c r="B28">
        <v>2.4E-2</v>
      </c>
    </row>
    <row r="29" spans="1:2" x14ac:dyDescent="0.2">
      <c r="A29">
        <v>2.03125</v>
      </c>
      <c r="B29">
        <v>2.4E-2</v>
      </c>
    </row>
    <row r="30" spans="1:2" x14ac:dyDescent="0.2">
      <c r="A30">
        <v>2.03125</v>
      </c>
      <c r="B30">
        <v>3.1E-2</v>
      </c>
    </row>
    <row r="31" spans="1:2" x14ac:dyDescent="0.2">
      <c r="A31">
        <v>2.125</v>
      </c>
      <c r="B31">
        <v>3.1E-2</v>
      </c>
    </row>
    <row r="32" spans="1:2" x14ac:dyDescent="0.2">
      <c r="A32">
        <v>2.125</v>
      </c>
      <c r="B32">
        <v>3.7999999999999999E-2</v>
      </c>
    </row>
    <row r="33" spans="1:2" x14ac:dyDescent="0.2">
      <c r="A33">
        <v>2.21875</v>
      </c>
      <c r="B33">
        <v>3.7999999999999999E-2</v>
      </c>
    </row>
    <row r="34" spans="1:2" x14ac:dyDescent="0.2">
      <c r="A34">
        <v>2.21875</v>
      </c>
      <c r="B34">
        <v>4.8000000000000001E-2</v>
      </c>
    </row>
    <row r="35" spans="1:2" x14ac:dyDescent="0.2">
      <c r="A35">
        <v>2.3125</v>
      </c>
      <c r="B35">
        <v>4.8000000000000001E-2</v>
      </c>
    </row>
    <row r="36" spans="1:2" x14ac:dyDescent="0.2">
      <c r="A36">
        <v>2.3125</v>
      </c>
      <c r="B36">
        <v>5.8999999999999997E-2</v>
      </c>
    </row>
    <row r="37" spans="1:2" x14ac:dyDescent="0.2">
      <c r="A37">
        <v>2.40625</v>
      </c>
      <c r="B37">
        <v>5.8999999999999997E-2</v>
      </c>
    </row>
    <row r="38" spans="1:2" x14ac:dyDescent="0.2">
      <c r="A38">
        <v>2.40625</v>
      </c>
      <c r="B38">
        <v>7.2999999999999995E-2</v>
      </c>
    </row>
    <row r="39" spans="1:2" x14ac:dyDescent="0.2">
      <c r="A39">
        <v>2.5</v>
      </c>
      <c r="B39">
        <v>7.2999999999999995E-2</v>
      </c>
    </row>
    <row r="40" spans="1:2" x14ac:dyDescent="0.2">
      <c r="A40">
        <v>2.5</v>
      </c>
      <c r="B40">
        <v>8.5999999999999993E-2</v>
      </c>
    </row>
    <row r="41" spans="1:2" x14ac:dyDescent="0.2">
      <c r="A41">
        <v>2.59375</v>
      </c>
      <c r="B41">
        <v>8.5999999999999993E-2</v>
      </c>
    </row>
    <row r="42" spans="1:2" x14ac:dyDescent="0.2">
      <c r="A42">
        <v>2.59375</v>
      </c>
      <c r="B42">
        <v>9.9000000000000005E-2</v>
      </c>
    </row>
    <row r="43" spans="1:2" x14ac:dyDescent="0.2">
      <c r="A43">
        <v>2.6875</v>
      </c>
      <c r="B43">
        <v>9.9000000000000005E-2</v>
      </c>
    </row>
    <row r="44" spans="1:2" x14ac:dyDescent="0.2">
      <c r="A44">
        <v>2.6875</v>
      </c>
      <c r="B44">
        <v>0.108</v>
      </c>
    </row>
    <row r="45" spans="1:2" x14ac:dyDescent="0.2">
      <c r="A45">
        <v>2.78125</v>
      </c>
      <c r="B45">
        <v>0.108</v>
      </c>
    </row>
    <row r="46" spans="1:2" x14ac:dyDescent="0.2">
      <c r="A46">
        <v>2.78125</v>
      </c>
      <c r="B46">
        <v>0.13</v>
      </c>
    </row>
    <row r="47" spans="1:2" x14ac:dyDescent="0.2">
      <c r="A47">
        <v>2.875</v>
      </c>
      <c r="B47">
        <v>0.13</v>
      </c>
    </row>
    <row r="48" spans="1:2" x14ac:dyDescent="0.2">
      <c r="A48">
        <v>2.875</v>
      </c>
      <c r="B48">
        <v>0.156</v>
      </c>
    </row>
    <row r="49" spans="1:2" x14ac:dyDescent="0.2">
      <c r="A49">
        <v>2.96875</v>
      </c>
      <c r="B49">
        <v>0.156</v>
      </c>
    </row>
    <row r="50" spans="1:2" x14ac:dyDescent="0.2">
      <c r="A50">
        <v>2.96875</v>
      </c>
      <c r="B50">
        <v>0.17299999999999999</v>
      </c>
    </row>
    <row r="51" spans="1:2" x14ac:dyDescent="0.2">
      <c r="A51">
        <v>3.0625</v>
      </c>
      <c r="B51">
        <v>0.17299999999999999</v>
      </c>
    </row>
    <row r="52" spans="1:2" x14ac:dyDescent="0.2">
      <c r="A52">
        <v>3.0625</v>
      </c>
      <c r="B52">
        <v>0.19800000000000001</v>
      </c>
    </row>
    <row r="53" spans="1:2" x14ac:dyDescent="0.2">
      <c r="A53">
        <v>3.15625</v>
      </c>
      <c r="B53">
        <v>0.19800000000000001</v>
      </c>
    </row>
    <row r="54" spans="1:2" x14ac:dyDescent="0.2">
      <c r="A54">
        <v>3.15625</v>
      </c>
      <c r="B54">
        <v>0.23</v>
      </c>
    </row>
    <row r="55" spans="1:2" x14ac:dyDescent="0.2">
      <c r="A55">
        <v>3.25</v>
      </c>
      <c r="B55">
        <v>0.23</v>
      </c>
    </row>
    <row r="56" spans="1:2" x14ac:dyDescent="0.2">
      <c r="A56">
        <v>3.25</v>
      </c>
      <c r="B56">
        <v>0.26400000000000001</v>
      </c>
    </row>
    <row r="57" spans="1:2" x14ac:dyDescent="0.2">
      <c r="A57">
        <v>3.34375</v>
      </c>
      <c r="B57">
        <v>0.26400000000000001</v>
      </c>
    </row>
    <row r="58" spans="1:2" x14ac:dyDescent="0.2">
      <c r="A58">
        <v>3.34375</v>
      </c>
      <c r="B58">
        <v>0.28999999999999998</v>
      </c>
    </row>
    <row r="59" spans="1:2" x14ac:dyDescent="0.2">
      <c r="A59">
        <v>3.4375</v>
      </c>
      <c r="B59">
        <v>0.28999999999999998</v>
      </c>
    </row>
    <row r="60" spans="1:2" x14ac:dyDescent="0.2">
      <c r="A60">
        <v>3.4375</v>
      </c>
      <c r="B60">
        <v>0.316</v>
      </c>
    </row>
    <row r="61" spans="1:2" x14ac:dyDescent="0.2">
      <c r="A61">
        <v>3.53125</v>
      </c>
      <c r="B61">
        <v>0.316</v>
      </c>
    </row>
    <row r="62" spans="1:2" x14ac:dyDescent="0.2">
      <c r="A62">
        <v>3.53125</v>
      </c>
      <c r="B62">
        <v>0.35</v>
      </c>
    </row>
    <row r="63" spans="1:2" x14ac:dyDescent="0.2">
      <c r="A63">
        <v>3.625</v>
      </c>
      <c r="B63">
        <v>0.35</v>
      </c>
    </row>
    <row r="64" spans="1:2" x14ac:dyDescent="0.2">
      <c r="A64">
        <v>3.625</v>
      </c>
      <c r="B64">
        <v>0.375</v>
      </c>
    </row>
    <row r="65" spans="1:2" x14ac:dyDescent="0.2">
      <c r="A65">
        <v>3.71875</v>
      </c>
      <c r="B65">
        <v>0.375</v>
      </c>
    </row>
    <row r="66" spans="1:2" x14ac:dyDescent="0.2">
      <c r="A66">
        <v>3.71875</v>
      </c>
      <c r="B66">
        <v>0.41199999999999998</v>
      </c>
    </row>
    <row r="67" spans="1:2" x14ac:dyDescent="0.2">
      <c r="A67">
        <v>3.8125</v>
      </c>
      <c r="B67">
        <v>0.41199999999999998</v>
      </c>
    </row>
    <row r="68" spans="1:2" x14ac:dyDescent="0.2">
      <c r="A68">
        <v>3.8125</v>
      </c>
      <c r="B68">
        <v>0.45100000000000001</v>
      </c>
    </row>
    <row r="69" spans="1:2" x14ac:dyDescent="0.2">
      <c r="A69">
        <v>3.90625</v>
      </c>
      <c r="B69">
        <v>0.45100000000000001</v>
      </c>
    </row>
    <row r="70" spans="1:2" x14ac:dyDescent="0.2">
      <c r="A70">
        <v>3.90625</v>
      </c>
      <c r="B70">
        <v>0.495</v>
      </c>
    </row>
    <row r="71" spans="1:2" x14ac:dyDescent="0.2">
      <c r="A71">
        <v>4</v>
      </c>
      <c r="B71">
        <v>0.495</v>
      </c>
    </row>
    <row r="72" spans="1:2" x14ac:dyDescent="0.2">
      <c r="A72">
        <v>4</v>
      </c>
      <c r="B72">
        <v>0.53300000000000003</v>
      </c>
    </row>
    <row r="73" spans="1:2" x14ac:dyDescent="0.2">
      <c r="A73">
        <v>4.09375</v>
      </c>
      <c r="B73">
        <v>0.53300000000000003</v>
      </c>
    </row>
    <row r="74" spans="1:2" x14ac:dyDescent="0.2">
      <c r="A74">
        <v>4.09375</v>
      </c>
      <c r="B74">
        <v>0.57199999999999995</v>
      </c>
    </row>
    <row r="75" spans="1:2" x14ac:dyDescent="0.2">
      <c r="A75">
        <v>4.1875</v>
      </c>
      <c r="B75">
        <v>0.57199999999999995</v>
      </c>
    </row>
    <row r="76" spans="1:2" x14ac:dyDescent="0.2">
      <c r="A76">
        <v>4.1875</v>
      </c>
      <c r="B76">
        <v>0.61</v>
      </c>
    </row>
    <row r="77" spans="1:2" x14ac:dyDescent="0.2">
      <c r="A77">
        <v>4.28125</v>
      </c>
      <c r="B77">
        <v>0.61</v>
      </c>
    </row>
    <row r="78" spans="1:2" x14ac:dyDescent="0.2">
      <c r="A78">
        <v>4.28125</v>
      </c>
      <c r="B78">
        <v>0.65200000000000002</v>
      </c>
    </row>
    <row r="79" spans="1:2" x14ac:dyDescent="0.2">
      <c r="A79">
        <v>4.375</v>
      </c>
      <c r="B79">
        <v>0.65200000000000002</v>
      </c>
    </row>
    <row r="80" spans="1:2" x14ac:dyDescent="0.2">
      <c r="A80">
        <v>4.375</v>
      </c>
      <c r="B80">
        <v>0.67500000000000004</v>
      </c>
    </row>
    <row r="81" spans="1:2" x14ac:dyDescent="0.2">
      <c r="A81">
        <v>4.46875</v>
      </c>
      <c r="B81">
        <v>0.67500000000000004</v>
      </c>
    </row>
    <row r="82" spans="1:2" x14ac:dyDescent="0.2">
      <c r="A82">
        <v>4.46875</v>
      </c>
      <c r="B82">
        <v>0.71299999999999997</v>
      </c>
    </row>
    <row r="83" spans="1:2" x14ac:dyDescent="0.2">
      <c r="A83">
        <v>4.5625</v>
      </c>
      <c r="B83">
        <v>0.71299999999999997</v>
      </c>
    </row>
    <row r="84" spans="1:2" x14ac:dyDescent="0.2">
      <c r="A84">
        <v>4.5625</v>
      </c>
      <c r="B84">
        <v>0.73899999999999999</v>
      </c>
    </row>
    <row r="85" spans="1:2" x14ac:dyDescent="0.2">
      <c r="A85">
        <v>4.65625</v>
      </c>
      <c r="B85">
        <v>0.73899999999999999</v>
      </c>
    </row>
    <row r="86" spans="1:2" x14ac:dyDescent="0.2">
      <c r="A86">
        <v>4.65625</v>
      </c>
      <c r="B86">
        <v>0.76300000000000001</v>
      </c>
    </row>
    <row r="87" spans="1:2" x14ac:dyDescent="0.2">
      <c r="A87">
        <v>4.75</v>
      </c>
      <c r="B87">
        <v>0.76300000000000001</v>
      </c>
    </row>
    <row r="88" spans="1:2" x14ac:dyDescent="0.2">
      <c r="A88">
        <v>4.75</v>
      </c>
      <c r="B88">
        <v>0.79</v>
      </c>
    </row>
    <row r="89" spans="1:2" x14ac:dyDescent="0.2">
      <c r="A89">
        <v>4.84375</v>
      </c>
      <c r="B89">
        <v>0.79</v>
      </c>
    </row>
    <row r="90" spans="1:2" x14ac:dyDescent="0.2">
      <c r="A90">
        <v>4.84375</v>
      </c>
      <c r="B90">
        <v>0.81</v>
      </c>
    </row>
    <row r="91" spans="1:2" x14ac:dyDescent="0.2">
      <c r="A91">
        <v>4.9375</v>
      </c>
      <c r="B91">
        <v>0.81</v>
      </c>
    </row>
    <row r="92" spans="1:2" x14ac:dyDescent="0.2">
      <c r="A92">
        <v>4.9375</v>
      </c>
      <c r="B92">
        <v>0.83499999999999996</v>
      </c>
    </row>
    <row r="93" spans="1:2" x14ac:dyDescent="0.2">
      <c r="A93">
        <v>5.03125</v>
      </c>
      <c r="B93">
        <v>0.83499999999999996</v>
      </c>
    </row>
    <row r="94" spans="1:2" x14ac:dyDescent="0.2">
      <c r="A94">
        <v>5.03125</v>
      </c>
      <c r="B94">
        <v>0.86399999999999999</v>
      </c>
    </row>
    <row r="95" spans="1:2" x14ac:dyDescent="0.2">
      <c r="A95">
        <v>5.125</v>
      </c>
      <c r="B95">
        <v>0.86399999999999999</v>
      </c>
    </row>
    <row r="96" spans="1:2" x14ac:dyDescent="0.2">
      <c r="A96">
        <v>5.125</v>
      </c>
      <c r="B96">
        <v>0.88100000000000001</v>
      </c>
    </row>
    <row r="97" spans="1:2" x14ac:dyDescent="0.2">
      <c r="A97">
        <v>5.21875</v>
      </c>
      <c r="B97">
        <v>0.88100000000000001</v>
      </c>
    </row>
    <row r="98" spans="1:2" x14ac:dyDescent="0.2">
      <c r="A98">
        <v>5.21875</v>
      </c>
      <c r="B98">
        <v>0.89900000000000002</v>
      </c>
    </row>
    <row r="99" spans="1:2" x14ac:dyDescent="0.2">
      <c r="A99">
        <v>5.3125</v>
      </c>
      <c r="B99">
        <v>0.89900000000000002</v>
      </c>
    </row>
    <row r="100" spans="1:2" x14ac:dyDescent="0.2">
      <c r="A100">
        <v>5.3125</v>
      </c>
      <c r="B100">
        <v>0.91300000000000003</v>
      </c>
    </row>
    <row r="101" spans="1:2" x14ac:dyDescent="0.2">
      <c r="A101">
        <v>5.40625</v>
      </c>
      <c r="B101">
        <v>0.91300000000000003</v>
      </c>
    </row>
    <row r="102" spans="1:2" x14ac:dyDescent="0.2">
      <c r="A102">
        <v>5.40625</v>
      </c>
      <c r="B102">
        <v>0.92700000000000005</v>
      </c>
    </row>
    <row r="103" spans="1:2" x14ac:dyDescent="0.2">
      <c r="A103">
        <v>5.5</v>
      </c>
      <c r="B103">
        <v>0.92700000000000005</v>
      </c>
    </row>
    <row r="104" spans="1:2" x14ac:dyDescent="0.2">
      <c r="A104">
        <v>5.5</v>
      </c>
      <c r="B104">
        <v>0.93200000000000005</v>
      </c>
    </row>
    <row r="105" spans="1:2" x14ac:dyDescent="0.2">
      <c r="A105">
        <v>5.59375</v>
      </c>
      <c r="B105">
        <v>0.93200000000000005</v>
      </c>
    </row>
    <row r="106" spans="1:2" x14ac:dyDescent="0.2">
      <c r="A106">
        <v>5.59375</v>
      </c>
      <c r="B106">
        <v>0.93899999999999995</v>
      </c>
    </row>
    <row r="107" spans="1:2" x14ac:dyDescent="0.2">
      <c r="A107">
        <v>5.6875</v>
      </c>
      <c r="B107">
        <v>0.93899999999999995</v>
      </c>
    </row>
    <row r="108" spans="1:2" x14ac:dyDescent="0.2">
      <c r="A108">
        <v>5.6875</v>
      </c>
      <c r="B108">
        <v>0.94699999999999995</v>
      </c>
    </row>
    <row r="109" spans="1:2" x14ac:dyDescent="0.2">
      <c r="A109">
        <v>5.78125</v>
      </c>
      <c r="B109">
        <v>0.94699999999999995</v>
      </c>
    </row>
    <row r="110" spans="1:2" x14ac:dyDescent="0.2">
      <c r="A110">
        <v>5.78125</v>
      </c>
      <c r="B110">
        <v>0.96</v>
      </c>
    </row>
    <row r="111" spans="1:2" x14ac:dyDescent="0.2">
      <c r="A111">
        <v>5.875</v>
      </c>
      <c r="B111">
        <v>0.96</v>
      </c>
    </row>
    <row r="112" spans="1:2" x14ac:dyDescent="0.2">
      <c r="A112">
        <v>5.875</v>
      </c>
      <c r="B112">
        <v>0.96499999999999997</v>
      </c>
    </row>
    <row r="113" spans="1:2" x14ac:dyDescent="0.2">
      <c r="A113">
        <v>5.96875</v>
      </c>
      <c r="B113">
        <v>0.96499999999999997</v>
      </c>
    </row>
    <row r="114" spans="1:2" x14ac:dyDescent="0.2">
      <c r="A114">
        <v>5.96875</v>
      </c>
      <c r="B114">
        <v>0.97099999999999997</v>
      </c>
    </row>
    <row r="115" spans="1:2" x14ac:dyDescent="0.2">
      <c r="A115">
        <v>6.0625</v>
      </c>
      <c r="B115">
        <v>0.97099999999999997</v>
      </c>
    </row>
    <row r="116" spans="1:2" x14ac:dyDescent="0.2">
      <c r="A116">
        <v>6.0625</v>
      </c>
      <c r="B116">
        <v>0.97699999999999998</v>
      </c>
    </row>
    <row r="117" spans="1:2" x14ac:dyDescent="0.2">
      <c r="A117">
        <v>6.15625</v>
      </c>
      <c r="B117">
        <v>0.97699999999999998</v>
      </c>
    </row>
    <row r="118" spans="1:2" x14ac:dyDescent="0.2">
      <c r="A118">
        <v>6.15625</v>
      </c>
      <c r="B118">
        <v>0.98299999999999998</v>
      </c>
    </row>
    <row r="119" spans="1:2" x14ac:dyDescent="0.2">
      <c r="A119">
        <v>6.25</v>
      </c>
      <c r="B119">
        <v>0.98299999999999998</v>
      </c>
    </row>
    <row r="120" spans="1:2" x14ac:dyDescent="0.2">
      <c r="A120">
        <v>6.25</v>
      </c>
      <c r="B120">
        <v>0.98599999999999999</v>
      </c>
    </row>
    <row r="121" spans="1:2" x14ac:dyDescent="0.2">
      <c r="A121">
        <v>6.34375</v>
      </c>
      <c r="B121">
        <v>0.98599999999999999</v>
      </c>
    </row>
    <row r="122" spans="1:2" x14ac:dyDescent="0.2">
      <c r="A122">
        <v>6.34375</v>
      </c>
      <c r="B122">
        <v>0.98899999999999999</v>
      </c>
    </row>
    <row r="123" spans="1:2" x14ac:dyDescent="0.2">
      <c r="A123">
        <v>6.4375</v>
      </c>
      <c r="B123">
        <v>0.98899999999999999</v>
      </c>
    </row>
    <row r="124" spans="1:2" x14ac:dyDescent="0.2">
      <c r="A124">
        <v>6.4375</v>
      </c>
      <c r="B124">
        <v>0.99099999999999999</v>
      </c>
    </row>
    <row r="125" spans="1:2" x14ac:dyDescent="0.2">
      <c r="A125">
        <v>6.53125</v>
      </c>
      <c r="B125">
        <v>0.99099999999999999</v>
      </c>
    </row>
    <row r="126" spans="1:2" x14ac:dyDescent="0.2">
      <c r="A126">
        <v>6.53125</v>
      </c>
      <c r="B126">
        <v>0.99399999999999999</v>
      </c>
    </row>
    <row r="127" spans="1:2" x14ac:dyDescent="0.2">
      <c r="A127">
        <v>6.71875</v>
      </c>
      <c r="B127">
        <v>0.99399999999999999</v>
      </c>
    </row>
    <row r="128" spans="1:2" x14ac:dyDescent="0.2">
      <c r="A128">
        <v>6.71875</v>
      </c>
      <c r="B128">
        <v>0.996</v>
      </c>
    </row>
    <row r="129" spans="1:2" x14ac:dyDescent="0.2">
      <c r="A129">
        <v>6.8125</v>
      </c>
      <c r="B129">
        <v>0.996</v>
      </c>
    </row>
    <row r="130" spans="1:2" x14ac:dyDescent="0.2">
      <c r="A130">
        <v>6.8125</v>
      </c>
      <c r="B130">
        <v>0.997</v>
      </c>
    </row>
    <row r="131" spans="1:2" x14ac:dyDescent="0.2">
      <c r="A131">
        <v>6.90625</v>
      </c>
      <c r="B131">
        <v>0.997</v>
      </c>
    </row>
    <row r="132" spans="1:2" x14ac:dyDescent="0.2">
      <c r="A132">
        <v>6.90625</v>
      </c>
      <c r="B132">
        <v>0.998</v>
      </c>
    </row>
    <row r="133" spans="1:2" x14ac:dyDescent="0.2">
      <c r="A133">
        <v>7</v>
      </c>
      <c r="B133">
        <v>0.998</v>
      </c>
    </row>
    <row r="134" spans="1:2" x14ac:dyDescent="0.2">
      <c r="A134">
        <v>7</v>
      </c>
      <c r="B134">
        <v>0.999</v>
      </c>
    </row>
    <row r="135" spans="1:2" x14ac:dyDescent="0.2">
      <c r="A135">
        <v>7.46875</v>
      </c>
      <c r="B135">
        <v>0.999</v>
      </c>
    </row>
    <row r="136" spans="1:2" x14ac:dyDescent="0.2">
      <c r="A136">
        <v>7.46875</v>
      </c>
      <c r="B1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Berry Processing</vt:lpstr>
      <vt:lpstr>Simulation Output</vt:lpstr>
      <vt:lpstr>Chart Data 1</vt:lpstr>
      <vt:lpstr>Chart Output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2017-11-22T15:42:47Z</dcterms:created>
  <dcterms:modified xsi:type="dcterms:W3CDTF">2017-11-27T16:22:09Z</dcterms:modified>
</cp:coreProperties>
</file>