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0" yWindow="458" windowWidth="14385" windowHeight="4365"/>
  </bookViews>
  <sheets>
    <sheet name="Ashphalt 3 Q1" sheetId="1" r:id="rId1"/>
    <sheet name="Homeland Q1" sheetId="2" r:id="rId2"/>
    <sheet name="Homeland Q2" sheetId="4" r:id="rId3"/>
    <sheet name="Homeland Q3" sheetId="5" r:id="rId4"/>
  </sheets>
  <definedNames>
    <definedName name="solver_adj" localSheetId="0" hidden="1">'Ashphalt 3 Q1'!$B$7:$F$14,'Ashphalt 3 Q1'!$B$34:$F$41</definedName>
    <definedName name="solver_adj" localSheetId="1" hidden="1">'Homeland Q1'!$D$6:$D$25,'Homeland Q1'!$D$30:$D$36</definedName>
    <definedName name="solver_adj" localSheetId="2" hidden="1">'Homeland Q2'!$D$6:$D$18,'Homeland Q2'!$D$20:$D$25,'Homeland Q2'!$D$30:$D$36</definedName>
    <definedName name="solver_adj" localSheetId="3" hidden="1">'Homeland Q3'!$D$6:$D$25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0" localSheetId="3" hidden="1">'Homeland Q3'!$D$6:$D$25</definedName>
    <definedName name="solver_lhs1" localSheetId="0" hidden="1">'Ashphalt 3 Q1'!$B$15:$F$15</definedName>
    <definedName name="solver_lhs1" localSheetId="1" hidden="1">'Homeland Q1'!$D$30:$D$36</definedName>
    <definedName name="solver_lhs1" localSheetId="2" hidden="1">'Homeland Q2'!$D$20:$D$25</definedName>
    <definedName name="solver_lhs1" localSheetId="3" hidden="1">'Homeland Q3'!$E$26</definedName>
    <definedName name="solver_lhs2" localSheetId="0" hidden="1">'Ashphalt 3 Q1'!$B$34:$F$41</definedName>
    <definedName name="solver_lhs2" localSheetId="1" hidden="1">'Homeland Q1'!$D$37</definedName>
    <definedName name="solver_lhs2" localSheetId="2" hidden="1">'Homeland Q2'!$D$30:$D$36</definedName>
    <definedName name="solver_lhs2" localSheetId="3" hidden="1">'Homeland Q3'!$D$6:$D$25</definedName>
    <definedName name="solver_lhs3" localSheetId="0" hidden="1">'Ashphalt 3 Q1'!$B$42:$F$42</definedName>
    <definedName name="solver_lhs3" localSheetId="1" hidden="1">'Homeland Q1'!$D$6:$D$25</definedName>
    <definedName name="solver_lhs3" localSheetId="2" hidden="1">'Homeland Q2'!$D$37</definedName>
    <definedName name="solver_lhs3" localSheetId="3" hidden="1">'Homeland Q3'!$D$6:$D$25</definedName>
    <definedName name="solver_lhs4" localSheetId="0" hidden="1">'Ashphalt 3 Q1'!$B$7:$F$14</definedName>
    <definedName name="solver_lhs4" localSheetId="1" hidden="1">'Homeland Q1'!$E$26</definedName>
    <definedName name="solver_lhs4" localSheetId="2" hidden="1">'Homeland Q2'!$D$6:$D$18</definedName>
    <definedName name="solver_lhs4" localSheetId="3" hidden="1">'Homeland Q3'!$E$26</definedName>
    <definedName name="solver_lhs5" localSheetId="0" hidden="1">'Ashphalt 3 Q1'!$G$34:$G$41</definedName>
    <definedName name="solver_lhs5" localSheetId="1" hidden="1">'Homeland Q1'!$E$30:$E$36</definedName>
    <definedName name="solver_lhs5" localSheetId="2" hidden="1">'Homeland Q2'!$E$26</definedName>
    <definedName name="solver_lhs5" localSheetId="3" hidden="1">'Homeland Q3'!#REF!</definedName>
    <definedName name="solver_lhs6" localSheetId="1" hidden="1">'Homeland Q1'!$F$30:$F$36</definedName>
    <definedName name="solver_lhs6" localSheetId="2" hidden="1">'Homeland Q2'!$E$30:$E$36</definedName>
    <definedName name="solver_lhs6" localSheetId="3" hidden="1">'Homeland Q3'!#REF!</definedName>
    <definedName name="solver_lhs7" localSheetId="2" hidden="1">'Homeland Q2'!$F$30:$F$36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5</definedName>
    <definedName name="solver_num" localSheetId="1" hidden="1">6</definedName>
    <definedName name="solver_num" localSheetId="2" hidden="1">7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'Ashphalt 3 Q1'!$B$47</definedName>
    <definedName name="solver_opt" localSheetId="1" hidden="1">'Homeland Q1'!$F$26</definedName>
    <definedName name="solver_opt" localSheetId="2" hidden="1">'Homeland Q2'!$F$26</definedName>
    <definedName name="solver_opt" localSheetId="3" hidden="1">'Homeland Q3'!$F$26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0" localSheetId="3" hidden="1">5</definedName>
    <definedName name="solver_rel1" localSheetId="0" hidden="1">1</definedName>
    <definedName name="solver_rel1" localSheetId="1" hidden="1">5</definedName>
    <definedName name="solver_rel1" localSheetId="2" hidden="1">5</definedName>
    <definedName name="solver_rel1" localSheetId="3" hidden="1">1</definedName>
    <definedName name="solver_rel2" localSheetId="0" hidden="1">1</definedName>
    <definedName name="solver_rel2" localSheetId="1" hidden="1">3</definedName>
    <definedName name="solver_rel2" localSheetId="2" hidden="1">5</definedName>
    <definedName name="solver_rel2" localSheetId="3" hidden="1">5</definedName>
    <definedName name="solver_rel3" localSheetId="0" hidden="1">3</definedName>
    <definedName name="solver_rel3" localSheetId="1" hidden="1">5</definedName>
    <definedName name="solver_rel3" localSheetId="2" hidden="1">3</definedName>
    <definedName name="solver_rel3" localSheetId="3" hidden="1">5</definedName>
    <definedName name="solver_rel4" localSheetId="0" hidden="1">5</definedName>
    <definedName name="solver_rel4" localSheetId="1" hidden="1">1</definedName>
    <definedName name="solver_rel4" localSheetId="2" hidden="1">5</definedName>
    <definedName name="solver_rel4" localSheetId="3" hidden="1">1</definedName>
    <definedName name="solver_rel5" localSheetId="0" hidden="1">1</definedName>
    <definedName name="solver_rel5" localSheetId="1" hidden="1">3</definedName>
    <definedName name="solver_rel5" localSheetId="2" hidden="1">1</definedName>
    <definedName name="solver_rel5" localSheetId="3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2" hidden="1">3</definedName>
    <definedName name="solver_rhs0" localSheetId="3" hidden="1">binary</definedName>
    <definedName name="solver_rhs1" localSheetId="0" hidden="1">'Ashphalt 3 Q1'!$B$17:$F$17</definedName>
    <definedName name="solver_rhs1" localSheetId="1" hidden="1">binary</definedName>
    <definedName name="solver_rhs1" localSheetId="2" hidden="1">binary</definedName>
    <definedName name="solver_rhs1" localSheetId="3" hidden="1">1000</definedName>
    <definedName name="solver_rhs2" localSheetId="0" hidden="1">'Ashphalt 3 Q1'!$B$22:$F$29</definedName>
    <definedName name="solver_rhs2" localSheetId="1" hidden="1">4</definedName>
    <definedName name="solver_rhs2" localSheetId="2" hidden="1">binary</definedName>
    <definedName name="solver_rhs2" localSheetId="3" hidden="1">binary</definedName>
    <definedName name="solver_rhs3" localSheetId="0" hidden="1">'Ashphalt 3 Q1'!$B$44:$F$44</definedName>
    <definedName name="solver_rhs3" localSheetId="1" hidden="1">binary</definedName>
    <definedName name="solver_rhs3" localSheetId="2" hidden="1">4</definedName>
    <definedName name="solver_rhs3" localSheetId="3" hidden="1">binary</definedName>
    <definedName name="solver_rhs4" localSheetId="0" hidden="1">binary</definedName>
    <definedName name="solver_rhs4" localSheetId="1" hidden="1">1000</definedName>
    <definedName name="solver_rhs4" localSheetId="2" hidden="1">binary</definedName>
    <definedName name="solver_rhs4" localSheetId="3" hidden="1">1000</definedName>
    <definedName name="solver_rhs5" localSheetId="0" hidden="1">'Ashphalt 3 Q1'!$G$22:$G$29</definedName>
    <definedName name="solver_rhs5" localSheetId="1" hidden="1">1</definedName>
    <definedName name="solver_rhs5" localSheetId="2" hidden="1">1000</definedName>
    <definedName name="solver_rhs5" localSheetId="3" hidden="1">'Homeland Q3'!#REF!</definedName>
    <definedName name="solver_rhs6" localSheetId="1" hidden="1">'Homeland Q1'!$G$30:$G$36</definedName>
    <definedName name="solver_rhs6" localSheetId="2" hidden="1">1</definedName>
    <definedName name="solver_rhs6" localSheetId="3" hidden="1">'Homeland Q3'!#REF!</definedName>
    <definedName name="solver_rhs7" localSheetId="2" hidden="1">'Homeland Q2'!$G$30:$G$36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1" l="1"/>
  <c r="G55" i="1"/>
  <c r="B22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B24" i="1"/>
  <c r="B25" i="1"/>
  <c r="B26" i="1"/>
  <c r="B27" i="1"/>
  <c r="B28" i="1"/>
  <c r="B29" i="1"/>
  <c r="B23" i="1"/>
  <c r="E22" i="5"/>
  <c r="E23" i="5"/>
  <c r="E24" i="5"/>
  <c r="E25" i="5"/>
  <c r="E19" i="5"/>
  <c r="E20" i="5"/>
  <c r="E21" i="5"/>
  <c r="E17" i="5"/>
  <c r="E18" i="5"/>
  <c r="E15" i="5"/>
  <c r="E16" i="5"/>
  <c r="E11" i="5"/>
  <c r="E12" i="5"/>
  <c r="E13" i="5"/>
  <c r="E14" i="5"/>
  <c r="E8" i="5"/>
  <c r="E9" i="5"/>
  <c r="E10" i="5"/>
  <c r="E6" i="5"/>
  <c r="E7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E26" i="5"/>
  <c r="D37" i="4"/>
  <c r="G36" i="4"/>
  <c r="E22" i="4"/>
  <c r="E23" i="4"/>
  <c r="E24" i="4"/>
  <c r="E25" i="4"/>
  <c r="F36" i="4"/>
  <c r="E36" i="4"/>
  <c r="G35" i="4"/>
  <c r="E19" i="4"/>
  <c r="E20" i="4"/>
  <c r="E21" i="4"/>
  <c r="F35" i="4"/>
  <c r="E35" i="4"/>
  <c r="G34" i="4"/>
  <c r="E17" i="4"/>
  <c r="E18" i="4"/>
  <c r="F34" i="4"/>
  <c r="E34" i="4"/>
  <c r="G33" i="4"/>
  <c r="E15" i="4"/>
  <c r="E16" i="4"/>
  <c r="F33" i="4"/>
  <c r="E33" i="4"/>
  <c r="G32" i="4"/>
  <c r="E11" i="4"/>
  <c r="E12" i="4"/>
  <c r="E13" i="4"/>
  <c r="E14" i="4"/>
  <c r="F32" i="4"/>
  <c r="E32" i="4"/>
  <c r="G31" i="4"/>
  <c r="E8" i="4"/>
  <c r="E9" i="4"/>
  <c r="E10" i="4"/>
  <c r="F31" i="4"/>
  <c r="E31" i="4"/>
  <c r="G30" i="4"/>
  <c r="E6" i="4"/>
  <c r="E7" i="4"/>
  <c r="F30" i="4"/>
  <c r="E30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26" i="4"/>
  <c r="G31" i="2"/>
  <c r="F31" i="2"/>
  <c r="F30" i="2"/>
  <c r="E31" i="2"/>
  <c r="E30" i="2"/>
  <c r="E19" i="2"/>
  <c r="E20" i="2"/>
  <c r="E21" i="2"/>
  <c r="E22" i="2"/>
  <c r="F35" i="2"/>
  <c r="E35" i="2"/>
  <c r="E33" i="2"/>
  <c r="E17" i="2"/>
  <c r="E18" i="2"/>
  <c r="F3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E23" i="2"/>
  <c r="E24" i="2"/>
  <c r="E25" i="2"/>
  <c r="F36" i="2"/>
  <c r="E16" i="2"/>
  <c r="E15" i="2"/>
  <c r="F33" i="2"/>
  <c r="E14" i="2"/>
  <c r="E13" i="2"/>
  <c r="E11" i="2"/>
  <c r="E12" i="2"/>
  <c r="F32" i="2"/>
  <c r="E8" i="2"/>
  <c r="E9" i="2"/>
  <c r="E10" i="2"/>
  <c r="E6" i="2"/>
  <c r="E7" i="2"/>
  <c r="G30" i="2"/>
  <c r="D37" i="2"/>
  <c r="G32" i="2"/>
  <c r="G33" i="2"/>
  <c r="G34" i="2"/>
  <c r="G35" i="2"/>
  <c r="G36" i="2"/>
  <c r="E36" i="2"/>
  <c r="E34" i="2"/>
  <c r="E32" i="2"/>
  <c r="E26" i="2"/>
  <c r="B15" i="1"/>
  <c r="D15" i="1"/>
  <c r="G34" i="1"/>
  <c r="G57" i="1"/>
  <c r="F15" i="1"/>
  <c r="E15" i="1"/>
  <c r="C15" i="1"/>
  <c r="G41" i="1"/>
  <c r="G40" i="1"/>
  <c r="G39" i="1"/>
  <c r="G38" i="1"/>
  <c r="G37" i="1"/>
  <c r="G36" i="1"/>
  <c r="G35" i="1"/>
  <c r="F42" i="1"/>
  <c r="E42" i="1"/>
  <c r="D42" i="1"/>
  <c r="C42" i="1"/>
  <c r="B42" i="1"/>
  <c r="G14" i="1"/>
  <c r="G13" i="1"/>
  <c r="G12" i="1"/>
  <c r="G11" i="1"/>
  <c r="G10" i="1"/>
  <c r="G9" i="1"/>
  <c r="G8" i="1"/>
  <c r="G7" i="1"/>
  <c r="D66" i="1"/>
  <c r="D69" i="1"/>
  <c r="D73" i="1"/>
  <c r="D72" i="1"/>
  <c r="D71" i="1"/>
  <c r="D70" i="1"/>
  <c r="D68" i="1"/>
  <c r="D67" i="1"/>
  <c r="G58" i="1"/>
  <c r="G59" i="1"/>
  <c r="G60" i="1"/>
  <c r="G61" i="1"/>
  <c r="G62" i="1"/>
  <c r="G63" i="1"/>
  <c r="D74" i="1"/>
  <c r="B47" i="1"/>
</calcChain>
</file>

<file path=xl/comments1.xml><?xml version="1.0" encoding="utf-8"?>
<comments xmlns="http://schemas.openxmlformats.org/spreadsheetml/2006/main">
  <authors>
    <author>Ian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Added this new constraint about # of private vendor allowed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Added this capacity matrix as a yoking for the Supply decision variable below.</t>
        </r>
      </text>
    </comment>
  </commentList>
</comments>
</file>

<file path=xl/comments2.xml><?xml version="1.0" encoding="utf-8"?>
<comments xmlns="http://schemas.openxmlformats.org/spreadsheetml/2006/main">
  <authors>
    <author>Ian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Not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Not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Hardcode "1" and remove it from the list of decision variables.</t>
        </r>
      </text>
    </comment>
  </commentList>
</comments>
</file>

<file path=xl/comments3.xml><?xml version="1.0" encoding="utf-8"?>
<comments xmlns="http://schemas.openxmlformats.org/spreadsheetml/2006/main">
  <authors>
    <author>Ian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Removed all congressional constraints. Only maximize Protection index.</t>
        </r>
      </text>
    </comment>
  </commentList>
</comments>
</file>

<file path=xl/sharedStrings.xml><?xml version="1.0" encoding="utf-8"?>
<sst xmlns="http://schemas.openxmlformats.org/spreadsheetml/2006/main" count="158" uniqueCount="63">
  <si>
    <t>Problem: Asphalt Vendor Sourcing</t>
  </si>
  <si>
    <t>Plant</t>
  </si>
  <si>
    <t>Manhattan</t>
  </si>
  <si>
    <t>Bronx</t>
  </si>
  <si>
    <t xml:space="preserve">  Brooklyn</t>
  </si>
  <si>
    <t>Queens</t>
  </si>
  <si>
    <t>Staten Island</t>
  </si>
  <si>
    <t>Grace Asphalt</t>
  </si>
  <si>
    <t>Tully Construction</t>
  </si>
  <si>
    <t>Van Bro Materials</t>
  </si>
  <si>
    <t>Nigro Corp</t>
  </si>
  <si>
    <t>Yonkers Contractors</t>
  </si>
  <si>
    <t>New York Paving</t>
  </si>
  <si>
    <t>Sopranos Inc</t>
  </si>
  <si>
    <t xml:space="preserve">Hamilton Ave </t>
  </si>
  <si>
    <t>Distance (mile) between Plants and Borough</t>
  </si>
  <si>
    <t>Objective</t>
  </si>
  <si>
    <t>Total Cost ($)</t>
  </si>
  <si>
    <t>Decision Variables</t>
  </si>
  <si>
    <t>Number of Borough Covered per Vendor</t>
  </si>
  <si>
    <t>Facts</t>
  </si>
  <si>
    <t>Transportation Cost ($) per Plant</t>
  </si>
  <si>
    <t>Total Trasportation Cost ($)</t>
  </si>
  <si>
    <t>Cost at Silo (/ton)</t>
  </si>
  <si>
    <t>Capacity (/yr)</t>
  </si>
  <si>
    <t>Asphalt Cost ($)</t>
  </si>
  <si>
    <t>Total Asphalt Cost ($)</t>
  </si>
  <si>
    <t>Cost per Mile per Ton</t>
  </si>
  <si>
    <t>Capacity</t>
  </si>
  <si>
    <t>&lt;=</t>
  </si>
  <si>
    <t>Total Supply</t>
  </si>
  <si>
    <t>Number of Private Vendors</t>
  </si>
  <si>
    <t>Max # of Private Vendor</t>
  </si>
  <si>
    <t>&gt;=</t>
  </si>
  <si>
    <t>Requirement</t>
  </si>
  <si>
    <t>Amount Supplied by Awarded Vendor</t>
  </si>
  <si>
    <t>Award Decision Variables</t>
  </si>
  <si>
    <t>Program</t>
  </si>
  <si>
    <t>Funding Needed</t>
  </si>
  <si>
    <t>Protection Index</t>
  </si>
  <si>
    <t>Fund Req.</t>
  </si>
  <si>
    <t>Total Fund</t>
  </si>
  <si>
    <t>Budget</t>
  </si>
  <si>
    <t>Protection</t>
  </si>
  <si>
    <t>Congress</t>
  </si>
  <si>
    <t>min $ to win</t>
  </si>
  <si>
    <t>1,2,3</t>
  </si>
  <si>
    <t>4,5</t>
  </si>
  <si>
    <t>6,7,8,9</t>
  </si>
  <si>
    <t>10,11</t>
  </si>
  <si>
    <t>12,13</t>
  </si>
  <si>
    <t>14,15,16</t>
  </si>
  <si>
    <t>17,18,19,20</t>
  </si>
  <si>
    <t>Relevant Program</t>
  </si>
  <si>
    <t>Relevant Econ</t>
  </si>
  <si>
    <t>Vote?</t>
  </si>
  <si>
    <t>Allocation?</t>
  </si>
  <si>
    <t>Proposed Budget</t>
  </si>
  <si>
    <t># of Proposed Program</t>
  </si>
  <si>
    <t>Budget if voted</t>
  </si>
  <si>
    <t>TOTAL Votes</t>
  </si>
  <si>
    <t>Capacity Matrix</t>
  </si>
  <si>
    <t>Total Supply per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</si>
</sst>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4" borderId="0" xfId="0" applyFont="1" applyFill="1"/>
    <xf numFmtId="0" fontId="1" fillId="4" borderId="0" xfId="0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/>
    <xf numFmtId="0" fontId="1" fillId="4" borderId="5" xfId="0" applyFont="1" applyFill="1" applyBorder="1"/>
    <xf numFmtId="0" fontId="2" fillId="4" borderId="6" xfId="0" applyFont="1" applyFill="1" applyBorder="1"/>
    <xf numFmtId="0" fontId="1" fillId="4" borderId="7" xfId="0" applyFont="1" applyFill="1" applyBorder="1" applyAlignment="1">
      <alignment horizontal="center" vertical="center"/>
    </xf>
    <xf numFmtId="0" fontId="2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8" fontId="1" fillId="4" borderId="0" xfId="0" applyNumberFormat="1" applyFont="1" applyFill="1" applyBorder="1"/>
    <xf numFmtId="3" fontId="3" fillId="4" borderId="0" xfId="0" applyNumberFormat="1" applyFont="1" applyFill="1" applyBorder="1"/>
    <xf numFmtId="8" fontId="1" fillId="4" borderId="5" xfId="0" applyNumberFormat="1" applyFont="1" applyFill="1" applyBorder="1"/>
    <xf numFmtId="8" fontId="1" fillId="4" borderId="7" xfId="0" applyNumberFormat="1" applyFont="1" applyFill="1" applyBorder="1"/>
    <xf numFmtId="3" fontId="3" fillId="4" borderId="7" xfId="0" applyNumberFormat="1" applyFont="1" applyFill="1" applyBorder="1"/>
    <xf numFmtId="8" fontId="1" fillId="4" borderId="11" xfId="0" applyNumberFormat="1" applyFont="1" applyFill="1" applyBorder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1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" xfId="0" applyFont="1" applyBorder="1"/>
    <xf numFmtId="0" fontId="1" fillId="0" borderId="3" xfId="0" applyFont="1" applyBorder="1"/>
    <xf numFmtId="0" fontId="1" fillId="2" borderId="6" xfId="0" applyFont="1" applyFill="1" applyBorder="1"/>
    <xf numFmtId="8" fontId="1" fillId="2" borderId="8" xfId="0" applyNumberFormat="1" applyFont="1" applyFill="1" applyBorder="1" applyAlignment="1">
      <alignment horizontal="center" vertical="center"/>
    </xf>
    <xf numFmtId="0" fontId="2" fillId="5" borderId="0" xfId="0" applyFont="1" applyFill="1"/>
    <xf numFmtId="0" fontId="1" fillId="5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4"/>
  <sheetViews>
    <sheetView showGridLines="0" tabSelected="1" zoomScale="60" zoomScaleNormal="60" workbookViewId="0">
      <selection activeCell="J35" sqref="J35"/>
    </sheetView>
  </sheetViews>
  <sheetFormatPr defaultColWidth="8.796875" defaultRowHeight="14.25" x14ac:dyDescent="0.45"/>
  <cols>
    <col min="1" max="1" width="25.1328125" style="1" customWidth="1"/>
    <col min="2" max="2" width="21.1328125" style="1" customWidth="1"/>
    <col min="3" max="3" width="8.796875" style="1"/>
    <col min="4" max="4" width="16.6640625" style="1" customWidth="1"/>
    <col min="5" max="6" width="8.796875" style="1"/>
    <col min="7" max="7" width="34.46484375" style="1" customWidth="1"/>
    <col min="8" max="16384" width="8.796875" style="1"/>
  </cols>
  <sheetData>
    <row r="1" spans="1:7" x14ac:dyDescent="0.45">
      <c r="A1" s="1" t="s">
        <v>0</v>
      </c>
    </row>
    <row r="3" spans="1:7" x14ac:dyDescent="0.45">
      <c r="A3" s="2" t="s">
        <v>18</v>
      </c>
    </row>
    <row r="4" spans="1:7" x14ac:dyDescent="0.45">
      <c r="A4" s="2"/>
    </row>
    <row r="5" spans="1:7" ht="14.65" thickBot="1" x14ac:dyDescent="0.5">
      <c r="A5" s="87" t="s">
        <v>36</v>
      </c>
      <c r="B5" s="88"/>
      <c r="C5" s="88"/>
      <c r="D5" s="88"/>
      <c r="E5" s="88"/>
      <c r="F5" s="88"/>
      <c r="G5" s="88"/>
    </row>
    <row r="6" spans="1:7" x14ac:dyDescent="0.45">
      <c r="A6" s="3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5" t="s">
        <v>19</v>
      </c>
    </row>
    <row r="7" spans="1:7" x14ac:dyDescent="0.45">
      <c r="A7" s="6" t="s">
        <v>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f>SUM(B7:F7)</f>
        <v>0</v>
      </c>
    </row>
    <row r="8" spans="1:7" x14ac:dyDescent="0.45">
      <c r="A8" s="6" t="s">
        <v>8</v>
      </c>
      <c r="B8" s="7">
        <v>0</v>
      </c>
      <c r="C8" s="7">
        <v>0</v>
      </c>
      <c r="D8" s="7">
        <v>0</v>
      </c>
      <c r="E8" s="7">
        <v>1</v>
      </c>
      <c r="F8" s="7">
        <v>0</v>
      </c>
      <c r="G8" s="8">
        <f t="shared" ref="G8:G14" si="0">SUM(B8:F8)</f>
        <v>1</v>
      </c>
    </row>
    <row r="9" spans="1:7" x14ac:dyDescent="0.45">
      <c r="A9" s="6" t="s">
        <v>9</v>
      </c>
      <c r="B9" s="7">
        <v>1</v>
      </c>
      <c r="C9" s="7">
        <v>0</v>
      </c>
      <c r="D9" s="7">
        <v>0</v>
      </c>
      <c r="E9" s="7">
        <v>0</v>
      </c>
      <c r="F9" s="7">
        <v>1</v>
      </c>
      <c r="G9" s="8">
        <f t="shared" si="0"/>
        <v>2</v>
      </c>
    </row>
    <row r="10" spans="1:7" x14ac:dyDescent="0.45">
      <c r="A10" s="6" t="s">
        <v>10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8">
        <f t="shared" si="0"/>
        <v>1</v>
      </c>
    </row>
    <row r="11" spans="1:7" x14ac:dyDescent="0.45">
      <c r="A11" s="6" t="s">
        <v>11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8">
        <f t="shared" si="0"/>
        <v>1</v>
      </c>
    </row>
    <row r="12" spans="1:7" x14ac:dyDescent="0.45">
      <c r="A12" s="6" t="s">
        <v>12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8">
        <f t="shared" si="0"/>
        <v>0</v>
      </c>
    </row>
    <row r="13" spans="1:7" x14ac:dyDescent="0.45">
      <c r="A13" s="6" t="s">
        <v>13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8">
        <f t="shared" si="0"/>
        <v>0</v>
      </c>
    </row>
    <row r="14" spans="1:7" ht="14.65" thickBot="1" x14ac:dyDescent="0.5">
      <c r="A14" s="6" t="s">
        <v>14</v>
      </c>
      <c r="B14" s="7">
        <v>1</v>
      </c>
      <c r="C14" s="7">
        <v>0</v>
      </c>
      <c r="D14" s="7">
        <v>1</v>
      </c>
      <c r="E14" s="7">
        <v>1</v>
      </c>
      <c r="F14" s="7">
        <v>0</v>
      </c>
      <c r="G14" s="8">
        <f t="shared" si="0"/>
        <v>3</v>
      </c>
    </row>
    <row r="15" spans="1:7" ht="14.65" thickBot="1" x14ac:dyDescent="0.5">
      <c r="A15" s="9" t="s">
        <v>31</v>
      </c>
      <c r="B15" s="10">
        <f>SUM(B7:B13)</f>
        <v>1</v>
      </c>
      <c r="C15" s="10">
        <f t="shared" ref="C15:F15" si="1">SUM(C7:C13)</f>
        <v>1</v>
      </c>
      <c r="D15" s="10">
        <f>SUM(D7:D13)</f>
        <v>1</v>
      </c>
      <c r="E15" s="10">
        <f t="shared" si="1"/>
        <v>1</v>
      </c>
      <c r="F15" s="10">
        <f t="shared" si="1"/>
        <v>1</v>
      </c>
    </row>
    <row r="16" spans="1:7" x14ac:dyDescent="0.45">
      <c r="A16" s="11"/>
      <c r="B16" s="12" t="s">
        <v>29</v>
      </c>
      <c r="C16" s="12" t="s">
        <v>29</v>
      </c>
      <c r="D16" s="12" t="s">
        <v>29</v>
      </c>
      <c r="E16" s="12" t="s">
        <v>29</v>
      </c>
      <c r="F16" s="13" t="s">
        <v>29</v>
      </c>
    </row>
    <row r="17" spans="1:7" ht="14.65" thickBot="1" x14ac:dyDescent="0.5">
      <c r="A17" s="14" t="s">
        <v>32</v>
      </c>
      <c r="B17" s="15">
        <v>1</v>
      </c>
      <c r="C17" s="15">
        <v>1</v>
      </c>
      <c r="D17" s="15">
        <v>1</v>
      </c>
      <c r="E17" s="15">
        <v>1</v>
      </c>
      <c r="F17" s="16">
        <v>1</v>
      </c>
    </row>
    <row r="18" spans="1:7" x14ac:dyDescent="0.45">
      <c r="A18" s="17"/>
      <c r="B18" s="18"/>
      <c r="C18" s="18"/>
      <c r="D18" s="18"/>
      <c r="E18" s="18"/>
      <c r="F18" s="18"/>
    </row>
    <row r="19" spans="1:7" x14ac:dyDescent="0.45">
      <c r="A19" s="17"/>
      <c r="B19" s="18"/>
      <c r="C19" s="18"/>
      <c r="D19" s="18"/>
      <c r="E19" s="18"/>
      <c r="F19" s="18"/>
    </row>
    <row r="20" spans="1:7" ht="14.65" thickBot="1" x14ac:dyDescent="0.5">
      <c r="A20" s="87" t="s">
        <v>61</v>
      </c>
      <c r="B20" s="88"/>
      <c r="C20" s="88"/>
      <c r="D20" s="88"/>
      <c r="E20" s="88"/>
      <c r="F20" s="88"/>
      <c r="G20" s="88"/>
    </row>
    <row r="21" spans="1:7" x14ac:dyDescent="0.45">
      <c r="A21" s="3" t="s">
        <v>1</v>
      </c>
      <c r="B21" s="75" t="s">
        <v>2</v>
      </c>
      <c r="C21" s="75" t="s">
        <v>3</v>
      </c>
      <c r="D21" s="75" t="s">
        <v>4</v>
      </c>
      <c r="E21" s="75" t="s">
        <v>5</v>
      </c>
      <c r="F21" s="76" t="s">
        <v>6</v>
      </c>
      <c r="G21" s="77" t="s">
        <v>28</v>
      </c>
    </row>
    <row r="22" spans="1:7" x14ac:dyDescent="0.45">
      <c r="A22" s="6" t="s">
        <v>7</v>
      </c>
      <c r="B22" s="20">
        <f>B7*$G22</f>
        <v>0</v>
      </c>
      <c r="C22" s="20">
        <f t="shared" ref="C22:F22" si="2">C7*$G22</f>
        <v>0</v>
      </c>
      <c r="D22" s="20">
        <f t="shared" si="2"/>
        <v>0</v>
      </c>
      <c r="E22" s="20">
        <f t="shared" si="2"/>
        <v>0</v>
      </c>
      <c r="F22" s="80">
        <f t="shared" si="2"/>
        <v>0</v>
      </c>
      <c r="G22" s="78">
        <v>80000</v>
      </c>
    </row>
    <row r="23" spans="1:7" x14ac:dyDescent="0.45">
      <c r="A23" s="6" t="s">
        <v>8</v>
      </c>
      <c r="B23" s="20">
        <f t="shared" ref="B23:F29" si="3">B8*$G23</f>
        <v>0</v>
      </c>
      <c r="C23" s="20">
        <f t="shared" si="3"/>
        <v>0</v>
      </c>
      <c r="D23" s="20">
        <f t="shared" si="3"/>
        <v>0</v>
      </c>
      <c r="E23" s="20">
        <f t="shared" si="3"/>
        <v>75000</v>
      </c>
      <c r="F23" s="80">
        <f t="shared" si="3"/>
        <v>0</v>
      </c>
      <c r="G23" s="78">
        <v>75000</v>
      </c>
    </row>
    <row r="24" spans="1:7" x14ac:dyDescent="0.45">
      <c r="A24" s="6" t="s">
        <v>9</v>
      </c>
      <c r="B24" s="20">
        <f t="shared" si="3"/>
        <v>100000</v>
      </c>
      <c r="C24" s="20">
        <f t="shared" si="3"/>
        <v>0</v>
      </c>
      <c r="D24" s="20">
        <f t="shared" si="3"/>
        <v>0</v>
      </c>
      <c r="E24" s="20">
        <f t="shared" si="3"/>
        <v>0</v>
      </c>
      <c r="F24" s="80">
        <f t="shared" si="3"/>
        <v>100000</v>
      </c>
      <c r="G24" s="78">
        <v>100000</v>
      </c>
    </row>
    <row r="25" spans="1:7" x14ac:dyDescent="0.45">
      <c r="A25" s="6" t="s">
        <v>10</v>
      </c>
      <c r="B25" s="20">
        <f t="shared" si="3"/>
        <v>0</v>
      </c>
      <c r="C25" s="20">
        <f t="shared" si="3"/>
        <v>60000</v>
      </c>
      <c r="D25" s="20">
        <f t="shared" si="3"/>
        <v>0</v>
      </c>
      <c r="E25" s="20">
        <f t="shared" si="3"/>
        <v>0</v>
      </c>
      <c r="F25" s="80">
        <f t="shared" si="3"/>
        <v>0</v>
      </c>
      <c r="G25" s="78">
        <v>60000</v>
      </c>
    </row>
    <row r="26" spans="1:7" x14ac:dyDescent="0.45">
      <c r="A26" s="6" t="s">
        <v>11</v>
      </c>
      <c r="B26" s="20">
        <f t="shared" si="3"/>
        <v>0</v>
      </c>
      <c r="C26" s="20">
        <f t="shared" si="3"/>
        <v>0</v>
      </c>
      <c r="D26" s="20">
        <f t="shared" si="3"/>
        <v>75000</v>
      </c>
      <c r="E26" s="20">
        <f t="shared" si="3"/>
        <v>0</v>
      </c>
      <c r="F26" s="80">
        <f t="shared" si="3"/>
        <v>0</v>
      </c>
      <c r="G26" s="78">
        <v>75000</v>
      </c>
    </row>
    <row r="27" spans="1:7" x14ac:dyDescent="0.45">
      <c r="A27" s="6" t="s">
        <v>12</v>
      </c>
      <c r="B27" s="20">
        <f t="shared" si="3"/>
        <v>0</v>
      </c>
      <c r="C27" s="20">
        <f t="shared" si="3"/>
        <v>0</v>
      </c>
      <c r="D27" s="20">
        <f t="shared" si="3"/>
        <v>0</v>
      </c>
      <c r="E27" s="20">
        <f t="shared" si="3"/>
        <v>0</v>
      </c>
      <c r="F27" s="80">
        <f t="shared" si="3"/>
        <v>0</v>
      </c>
      <c r="G27" s="78">
        <v>60000</v>
      </c>
    </row>
    <row r="28" spans="1:7" x14ac:dyDescent="0.45">
      <c r="A28" s="6" t="s">
        <v>13</v>
      </c>
      <c r="B28" s="20">
        <f t="shared" si="3"/>
        <v>0</v>
      </c>
      <c r="C28" s="20">
        <f t="shared" si="3"/>
        <v>0</v>
      </c>
      <c r="D28" s="20">
        <f t="shared" si="3"/>
        <v>0</v>
      </c>
      <c r="E28" s="20">
        <f t="shared" si="3"/>
        <v>0</v>
      </c>
      <c r="F28" s="80">
        <f t="shared" si="3"/>
        <v>0</v>
      </c>
      <c r="G28" s="78">
        <v>65000</v>
      </c>
    </row>
    <row r="29" spans="1:7" ht="14.65" thickBot="1" x14ac:dyDescent="0.5">
      <c r="A29" s="19" t="s">
        <v>14</v>
      </c>
      <c r="B29" s="33">
        <f t="shared" si="3"/>
        <v>100000</v>
      </c>
      <c r="C29" s="33">
        <f t="shared" si="3"/>
        <v>0</v>
      </c>
      <c r="D29" s="33">
        <f t="shared" si="3"/>
        <v>100000</v>
      </c>
      <c r="E29" s="33">
        <f t="shared" si="3"/>
        <v>100000</v>
      </c>
      <c r="F29" s="81">
        <f t="shared" si="3"/>
        <v>0</v>
      </c>
      <c r="G29" s="79">
        <v>100000</v>
      </c>
    </row>
    <row r="32" spans="1:7" ht="14.65" thickBot="1" x14ac:dyDescent="0.5">
      <c r="A32" s="87" t="s">
        <v>35</v>
      </c>
      <c r="B32" s="88"/>
      <c r="C32" s="88"/>
      <c r="D32" s="88"/>
      <c r="E32" s="88"/>
      <c r="F32" s="88"/>
      <c r="G32" s="88"/>
    </row>
    <row r="33" spans="1:7" x14ac:dyDescent="0.45">
      <c r="A33" s="3" t="s">
        <v>1</v>
      </c>
      <c r="B33" s="4" t="s">
        <v>2</v>
      </c>
      <c r="C33" s="4" t="s">
        <v>3</v>
      </c>
      <c r="D33" s="4" t="s">
        <v>4</v>
      </c>
      <c r="E33" s="4" t="s">
        <v>5</v>
      </c>
      <c r="F33" s="4" t="s">
        <v>6</v>
      </c>
      <c r="G33" s="5" t="s">
        <v>62</v>
      </c>
    </row>
    <row r="34" spans="1:7" x14ac:dyDescent="0.45">
      <c r="A34" s="6" t="s">
        <v>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8">
        <f>SUM(B34:F34)</f>
        <v>0</v>
      </c>
    </row>
    <row r="35" spans="1:7" x14ac:dyDescent="0.45">
      <c r="A35" s="6" t="s">
        <v>8</v>
      </c>
      <c r="B35" s="7">
        <v>0</v>
      </c>
      <c r="C35" s="7">
        <v>0</v>
      </c>
      <c r="D35" s="7">
        <v>3.637978807091713E-12</v>
      </c>
      <c r="E35" s="7">
        <v>75000</v>
      </c>
      <c r="F35" s="7">
        <v>0</v>
      </c>
      <c r="G35" s="8">
        <f t="shared" ref="G35:G41" si="4">SUM(B35:F35)</f>
        <v>75000</v>
      </c>
    </row>
    <row r="36" spans="1:7" x14ac:dyDescent="0.45">
      <c r="A36" s="6" t="s">
        <v>9</v>
      </c>
      <c r="B36" s="7">
        <v>30000.000000000007</v>
      </c>
      <c r="C36" s="7">
        <v>0</v>
      </c>
      <c r="D36" s="7">
        <v>0</v>
      </c>
      <c r="E36" s="7">
        <v>0</v>
      </c>
      <c r="F36" s="7">
        <v>70000</v>
      </c>
      <c r="G36" s="8">
        <f t="shared" si="4"/>
        <v>100000</v>
      </c>
    </row>
    <row r="37" spans="1:7" x14ac:dyDescent="0.45">
      <c r="A37" s="6" t="s">
        <v>10</v>
      </c>
      <c r="B37" s="7">
        <v>2.8194335754960775E-11</v>
      </c>
      <c r="C37" s="7">
        <v>54999.999999999985</v>
      </c>
      <c r="D37" s="7">
        <v>0</v>
      </c>
      <c r="E37" s="7">
        <v>0</v>
      </c>
      <c r="F37" s="7">
        <v>0</v>
      </c>
      <c r="G37" s="8">
        <f t="shared" si="4"/>
        <v>55000.000000000015</v>
      </c>
    </row>
    <row r="38" spans="1:7" x14ac:dyDescent="0.45">
      <c r="A38" s="6" t="s">
        <v>11</v>
      </c>
      <c r="B38" s="7">
        <v>0</v>
      </c>
      <c r="C38" s="7">
        <v>0</v>
      </c>
      <c r="D38" s="7">
        <v>69999.999999999971</v>
      </c>
      <c r="E38" s="7">
        <v>0</v>
      </c>
      <c r="F38" s="7">
        <v>0</v>
      </c>
      <c r="G38" s="8">
        <f t="shared" si="4"/>
        <v>69999.999999999971</v>
      </c>
    </row>
    <row r="39" spans="1:7" x14ac:dyDescent="0.45">
      <c r="A39" s="6" t="s">
        <v>12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8">
        <f t="shared" si="4"/>
        <v>0</v>
      </c>
    </row>
    <row r="40" spans="1:7" x14ac:dyDescent="0.45">
      <c r="A40" s="6" t="s">
        <v>13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8">
        <f t="shared" si="4"/>
        <v>0</v>
      </c>
    </row>
    <row r="41" spans="1:7" ht="14.65" thickBot="1" x14ac:dyDescent="0.5">
      <c r="A41" s="6" t="s">
        <v>14</v>
      </c>
      <c r="B41" s="7">
        <v>34999.999999999993</v>
      </c>
      <c r="C41" s="7">
        <v>0</v>
      </c>
      <c r="D41" s="7">
        <v>15000.000000000015</v>
      </c>
      <c r="E41" s="7">
        <v>50000</v>
      </c>
      <c r="F41" s="7">
        <v>0</v>
      </c>
      <c r="G41" s="8">
        <f t="shared" si="4"/>
        <v>100000</v>
      </c>
    </row>
    <row r="42" spans="1:7" ht="14.65" thickBot="1" x14ac:dyDescent="0.5">
      <c r="A42" s="9" t="s">
        <v>30</v>
      </c>
      <c r="B42" s="82">
        <f>SUM(B34:B41)</f>
        <v>65000.000000000029</v>
      </c>
      <c r="C42" s="82">
        <f t="shared" ref="C42:F42" si="5">SUM(C34:C41)</f>
        <v>54999.999999999985</v>
      </c>
      <c r="D42" s="82">
        <f t="shared" si="5"/>
        <v>84999.999999999985</v>
      </c>
      <c r="E42" s="82">
        <f t="shared" si="5"/>
        <v>125000</v>
      </c>
      <c r="F42" s="82">
        <f t="shared" si="5"/>
        <v>70000</v>
      </c>
    </row>
    <row r="43" spans="1:7" x14ac:dyDescent="0.45">
      <c r="A43" s="21"/>
      <c r="B43" s="22" t="s">
        <v>33</v>
      </c>
      <c r="C43" s="22" t="s">
        <v>33</v>
      </c>
      <c r="D43" s="22" t="s">
        <v>33</v>
      </c>
      <c r="E43" s="22" t="s">
        <v>33</v>
      </c>
      <c r="F43" s="22" t="s">
        <v>33</v>
      </c>
    </row>
    <row r="44" spans="1:7" x14ac:dyDescent="0.45">
      <c r="A44" s="23" t="s">
        <v>34</v>
      </c>
      <c r="B44" s="24">
        <v>65000</v>
      </c>
      <c r="C44" s="24">
        <v>55000</v>
      </c>
      <c r="D44" s="24">
        <v>85000</v>
      </c>
      <c r="E44" s="24">
        <v>125000</v>
      </c>
      <c r="F44" s="24">
        <v>70000</v>
      </c>
    </row>
    <row r="45" spans="1:7" ht="14.65" thickBot="1" x14ac:dyDescent="0.5"/>
    <row r="46" spans="1:7" x14ac:dyDescent="0.45">
      <c r="A46" s="83" t="s">
        <v>16</v>
      </c>
      <c r="B46" s="84"/>
    </row>
    <row r="47" spans="1:7" ht="14.65" thickBot="1" x14ac:dyDescent="0.5">
      <c r="A47" s="85" t="s">
        <v>17</v>
      </c>
      <c r="B47" s="86">
        <f>SUM(G63, D74)</f>
        <v>10679650</v>
      </c>
    </row>
    <row r="49" spans="1:7" x14ac:dyDescent="0.45">
      <c r="A49" s="87" t="s">
        <v>20</v>
      </c>
      <c r="B49" s="88"/>
      <c r="C49" s="88"/>
      <c r="D49" s="88"/>
      <c r="E49" s="88"/>
      <c r="F49" s="88"/>
      <c r="G49" s="88"/>
    </row>
    <row r="50" spans="1:7" x14ac:dyDescent="0.45">
      <c r="A50" s="26"/>
      <c r="B50" s="26"/>
      <c r="C50" s="26"/>
      <c r="D50" s="26"/>
      <c r="E50" s="26"/>
      <c r="F50" s="26"/>
      <c r="G50" s="26"/>
    </row>
    <row r="51" spans="1:7" x14ac:dyDescent="0.45">
      <c r="A51" s="25" t="s">
        <v>27</v>
      </c>
      <c r="B51" s="26">
        <v>0.15</v>
      </c>
      <c r="C51" s="26"/>
      <c r="D51" s="26"/>
      <c r="E51" s="26"/>
      <c r="F51" s="26"/>
      <c r="G51" s="26"/>
    </row>
    <row r="52" spans="1:7" x14ac:dyDescent="0.45">
      <c r="A52" s="26"/>
      <c r="B52" s="26"/>
      <c r="C52" s="26"/>
      <c r="D52" s="26"/>
      <c r="E52" s="26"/>
      <c r="F52" s="26"/>
      <c r="G52" s="26"/>
    </row>
    <row r="53" spans="1:7" ht="14.65" thickBot="1" x14ac:dyDescent="0.5">
      <c r="A53" s="25" t="s">
        <v>15</v>
      </c>
      <c r="B53" s="26"/>
      <c r="C53" s="26"/>
      <c r="D53" s="26"/>
      <c r="E53" s="26"/>
      <c r="F53" s="26"/>
      <c r="G53" s="26"/>
    </row>
    <row r="54" spans="1:7" x14ac:dyDescent="0.45">
      <c r="A54" s="27" t="s">
        <v>1</v>
      </c>
      <c r="B54" s="28" t="s">
        <v>2</v>
      </c>
      <c r="C54" s="28" t="s">
        <v>3</v>
      </c>
      <c r="D54" s="28" t="s">
        <v>4</v>
      </c>
      <c r="E54" s="28" t="s">
        <v>5</v>
      </c>
      <c r="F54" s="28" t="s">
        <v>6</v>
      </c>
      <c r="G54" s="29" t="s">
        <v>21</v>
      </c>
    </row>
    <row r="55" spans="1:7" x14ac:dyDescent="0.45">
      <c r="A55" s="30" t="s">
        <v>7</v>
      </c>
      <c r="B55" s="20">
        <v>8.5</v>
      </c>
      <c r="C55" s="20">
        <v>6.2</v>
      </c>
      <c r="D55" s="20">
        <v>10.5</v>
      </c>
      <c r="E55" s="20">
        <v>2.1</v>
      </c>
      <c r="F55" s="20">
        <v>14.8</v>
      </c>
      <c r="G55" s="31">
        <f>$B$51*SUMPRODUCT(B55:F55, B34:F34)</f>
        <v>0</v>
      </c>
    </row>
    <row r="56" spans="1:7" x14ac:dyDescent="0.45">
      <c r="A56" s="30" t="s">
        <v>8</v>
      </c>
      <c r="B56" s="20">
        <v>8.3000000000000007</v>
      </c>
      <c r="C56" s="20">
        <v>7.1</v>
      </c>
      <c r="D56" s="20">
        <v>9.9</v>
      </c>
      <c r="E56" s="20">
        <v>1.8</v>
      </c>
      <c r="F56" s="20">
        <v>13.9</v>
      </c>
      <c r="G56" s="31">
        <f>$B$51*SUMPRODUCT(B56:F56, B35:F35)</f>
        <v>20250.000000000004</v>
      </c>
    </row>
    <row r="57" spans="1:7" x14ac:dyDescent="0.45">
      <c r="A57" s="30" t="s">
        <v>9</v>
      </c>
      <c r="B57" s="20">
        <v>12.1</v>
      </c>
      <c r="C57" s="20">
        <v>19.399999999999999</v>
      </c>
      <c r="D57" s="20">
        <v>7.3</v>
      </c>
      <c r="E57" s="20">
        <v>16.2</v>
      </c>
      <c r="F57" s="20">
        <v>2.7</v>
      </c>
      <c r="G57" s="31">
        <f t="shared" ref="G55:G62" si="6">$B$51*SUMPRODUCT(B57:F57, B36:F36)</f>
        <v>82800</v>
      </c>
    </row>
    <row r="58" spans="1:7" x14ac:dyDescent="0.45">
      <c r="A58" s="30" t="s">
        <v>10</v>
      </c>
      <c r="B58" s="20">
        <v>11.6</v>
      </c>
      <c r="C58" s="20">
        <v>5.9</v>
      </c>
      <c r="D58" s="20">
        <v>14.9</v>
      </c>
      <c r="E58" s="20">
        <v>10.3</v>
      </c>
      <c r="F58" s="20">
        <v>22.5</v>
      </c>
      <c r="G58" s="31">
        <f t="shared" si="6"/>
        <v>48675.000000000044</v>
      </c>
    </row>
    <row r="59" spans="1:7" x14ac:dyDescent="0.45">
      <c r="A59" s="30" t="s">
        <v>11</v>
      </c>
      <c r="B59" s="20">
        <v>10.9</v>
      </c>
      <c r="C59" s="20">
        <v>5.2</v>
      </c>
      <c r="D59" s="20">
        <v>13.7</v>
      </c>
      <c r="E59" s="20">
        <v>12.1</v>
      </c>
      <c r="F59" s="20">
        <v>23.6</v>
      </c>
      <c r="G59" s="31">
        <f t="shared" si="6"/>
        <v>143849.99999999991</v>
      </c>
    </row>
    <row r="60" spans="1:7" x14ac:dyDescent="0.45">
      <c r="A60" s="30" t="s">
        <v>12</v>
      </c>
      <c r="B60" s="20">
        <v>8.4</v>
      </c>
      <c r="C60" s="20">
        <v>6.6</v>
      </c>
      <c r="D60" s="20">
        <v>9.6999999999999993</v>
      </c>
      <c r="E60" s="20">
        <v>1.5</v>
      </c>
      <c r="F60" s="20">
        <v>13.1</v>
      </c>
      <c r="G60" s="31">
        <f t="shared" si="6"/>
        <v>0</v>
      </c>
    </row>
    <row r="61" spans="1:7" x14ac:dyDescent="0.45">
      <c r="A61" s="30" t="s">
        <v>13</v>
      </c>
      <c r="B61" s="20">
        <v>6.8</v>
      </c>
      <c r="C61" s="20">
        <v>13.1</v>
      </c>
      <c r="D61" s="20">
        <v>4.2</v>
      </c>
      <c r="E61" s="20">
        <v>8.1999999999999993</v>
      </c>
      <c r="F61" s="20">
        <v>9.1</v>
      </c>
      <c r="G61" s="31">
        <f t="shared" si="6"/>
        <v>0</v>
      </c>
    </row>
    <row r="62" spans="1:7" ht="14.65" thickBot="1" x14ac:dyDescent="0.5">
      <c r="A62" s="32" t="s">
        <v>14</v>
      </c>
      <c r="B62" s="33">
        <v>5.5</v>
      </c>
      <c r="C62" s="33">
        <v>12.4</v>
      </c>
      <c r="D62" s="33">
        <v>5.4</v>
      </c>
      <c r="E62" s="33">
        <v>9.3000000000000007</v>
      </c>
      <c r="F62" s="33">
        <v>10.1</v>
      </c>
      <c r="G62" s="31">
        <f t="shared" si="6"/>
        <v>110775.00000000001</v>
      </c>
    </row>
    <row r="63" spans="1:7" ht="14.65" thickBot="1" x14ac:dyDescent="0.5">
      <c r="A63" s="26"/>
      <c r="B63" s="26"/>
      <c r="C63" s="26"/>
      <c r="D63" s="34" t="s">
        <v>22</v>
      </c>
      <c r="E63" s="35"/>
      <c r="F63" s="35"/>
      <c r="G63" s="36">
        <f>SUM(G55:G62)</f>
        <v>406350</v>
      </c>
    </row>
    <row r="64" spans="1:7" ht="14.65" thickBot="1" x14ac:dyDescent="0.5">
      <c r="A64" s="26"/>
      <c r="B64" s="26"/>
      <c r="C64" s="26"/>
      <c r="D64" s="26"/>
      <c r="E64" s="26"/>
      <c r="F64" s="26"/>
      <c r="G64" s="26"/>
    </row>
    <row r="65" spans="1:7" x14ac:dyDescent="0.45">
      <c r="A65" s="27" t="s">
        <v>1</v>
      </c>
      <c r="B65" s="28" t="s">
        <v>23</v>
      </c>
      <c r="C65" s="28" t="s">
        <v>24</v>
      </c>
      <c r="D65" s="29" t="s">
        <v>25</v>
      </c>
      <c r="E65" s="26"/>
      <c r="F65" s="26"/>
      <c r="G65" s="26"/>
    </row>
    <row r="66" spans="1:7" x14ac:dyDescent="0.45">
      <c r="A66" s="30" t="s">
        <v>7</v>
      </c>
      <c r="B66" s="37">
        <v>29.7</v>
      </c>
      <c r="C66" s="38">
        <v>80000</v>
      </c>
      <c r="D66" s="39">
        <f t="shared" ref="D66:D73" si="7">SUM(B34:F34)*B66</f>
        <v>0</v>
      </c>
      <c r="E66" s="26"/>
      <c r="F66" s="26"/>
      <c r="G66" s="26"/>
    </row>
    <row r="67" spans="1:7" x14ac:dyDescent="0.45">
      <c r="A67" s="30" t="s">
        <v>8</v>
      </c>
      <c r="B67" s="37">
        <v>28.4</v>
      </c>
      <c r="C67" s="38">
        <v>75000</v>
      </c>
      <c r="D67" s="39">
        <f t="shared" si="7"/>
        <v>2130000</v>
      </c>
      <c r="E67" s="26"/>
      <c r="F67" s="26"/>
      <c r="G67" s="26"/>
    </row>
    <row r="68" spans="1:7" x14ac:dyDescent="0.45">
      <c r="A68" s="30" t="s">
        <v>9</v>
      </c>
      <c r="B68" s="37">
        <v>26.95</v>
      </c>
      <c r="C68" s="38">
        <v>100000</v>
      </c>
      <c r="D68" s="39">
        <f t="shared" si="7"/>
        <v>2695000</v>
      </c>
      <c r="E68" s="26"/>
      <c r="F68" s="26"/>
      <c r="G68" s="26"/>
    </row>
    <row r="69" spans="1:7" x14ac:dyDescent="0.45">
      <c r="A69" s="30" t="s">
        <v>10</v>
      </c>
      <c r="B69" s="37">
        <v>27.32</v>
      </c>
      <c r="C69" s="38">
        <v>60000</v>
      </c>
      <c r="D69" s="39">
        <f t="shared" si="7"/>
        <v>1502600.0000000005</v>
      </c>
      <c r="E69" s="26"/>
      <c r="F69" s="26"/>
      <c r="G69" s="26"/>
    </row>
    <row r="70" spans="1:7" x14ac:dyDescent="0.45">
      <c r="A70" s="30" t="s">
        <v>11</v>
      </c>
      <c r="B70" s="37">
        <v>28.01</v>
      </c>
      <c r="C70" s="38">
        <v>75000</v>
      </c>
      <c r="D70" s="39">
        <f t="shared" si="7"/>
        <v>1960699.9999999993</v>
      </c>
      <c r="E70" s="26"/>
      <c r="F70" s="26"/>
      <c r="G70" s="26"/>
    </row>
    <row r="71" spans="1:7" x14ac:dyDescent="0.45">
      <c r="A71" s="30" t="s">
        <v>12</v>
      </c>
      <c r="B71" s="37">
        <v>29.5</v>
      </c>
      <c r="C71" s="38">
        <v>60000</v>
      </c>
      <c r="D71" s="39">
        <f t="shared" si="7"/>
        <v>0</v>
      </c>
      <c r="E71" s="26"/>
      <c r="F71" s="26"/>
      <c r="G71" s="26"/>
    </row>
    <row r="72" spans="1:7" x14ac:dyDescent="0.45">
      <c r="A72" s="30" t="s">
        <v>13</v>
      </c>
      <c r="B72" s="37">
        <v>30.25</v>
      </c>
      <c r="C72" s="38">
        <v>65000</v>
      </c>
      <c r="D72" s="39">
        <f t="shared" si="7"/>
        <v>0</v>
      </c>
      <c r="E72" s="26"/>
      <c r="F72" s="26"/>
      <c r="G72" s="26"/>
    </row>
    <row r="73" spans="1:7" ht="14.65" thickBot="1" x14ac:dyDescent="0.5">
      <c r="A73" s="32" t="s">
        <v>14</v>
      </c>
      <c r="B73" s="40">
        <v>19.850000000000001</v>
      </c>
      <c r="C73" s="41">
        <v>100000</v>
      </c>
      <c r="D73" s="39">
        <f t="shared" si="7"/>
        <v>1985000.0000000002</v>
      </c>
      <c r="E73" s="26"/>
      <c r="F73" s="26"/>
      <c r="G73" s="26"/>
    </row>
    <row r="74" spans="1:7" ht="14.65" thickBot="1" x14ac:dyDescent="0.5">
      <c r="A74" s="26"/>
      <c r="B74" s="34" t="s">
        <v>26</v>
      </c>
      <c r="C74" s="35"/>
      <c r="D74" s="42">
        <f>SUM(D66:D73)</f>
        <v>10273300</v>
      </c>
      <c r="E74" s="26"/>
      <c r="F74" s="26"/>
      <c r="G74" s="26"/>
    </row>
  </sheetData>
  <pageMargins left="0.7" right="0.7" top="0.75" bottom="0.75" header="0.3" footer="0.3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8"/>
  <sheetViews>
    <sheetView showGridLines="0" zoomScale="70" zoomScaleNormal="70" workbookViewId="0">
      <selection activeCell="K21" sqref="K21"/>
    </sheetView>
  </sheetViews>
  <sheetFormatPr defaultColWidth="8.796875" defaultRowHeight="14.25" x14ac:dyDescent="0.45"/>
  <cols>
    <col min="1" max="1" width="8.796875" style="43"/>
    <col min="2" max="2" width="14.33203125" style="43" customWidth="1"/>
    <col min="3" max="3" width="16.6640625" style="43" customWidth="1"/>
    <col min="4" max="4" width="14" style="43" customWidth="1"/>
    <col min="5" max="5" width="23.9296875" style="43" customWidth="1"/>
    <col min="6" max="6" width="15.33203125" style="43" customWidth="1"/>
    <col min="7" max="7" width="13.46484375" style="43" customWidth="1"/>
    <col min="8" max="8" width="14.1328125" style="43" customWidth="1"/>
    <col min="9" max="16384" width="8.796875" style="43"/>
  </cols>
  <sheetData>
    <row r="4" spans="1:6" ht="14.65" thickBot="1" x14ac:dyDescent="0.5"/>
    <row r="5" spans="1:6" x14ac:dyDescent="0.45">
      <c r="A5" s="44" t="s">
        <v>37</v>
      </c>
      <c r="B5" s="45" t="s">
        <v>38</v>
      </c>
      <c r="C5" s="45" t="s">
        <v>39</v>
      </c>
      <c r="D5" s="46" t="s">
        <v>56</v>
      </c>
      <c r="E5" s="47" t="s">
        <v>40</v>
      </c>
      <c r="F5" s="48" t="s">
        <v>43</v>
      </c>
    </row>
    <row r="6" spans="1:6" x14ac:dyDescent="0.45">
      <c r="A6" s="49">
        <v>1</v>
      </c>
      <c r="B6" s="50">
        <v>75</v>
      </c>
      <c r="C6" s="50">
        <v>100</v>
      </c>
      <c r="D6" s="51">
        <v>1</v>
      </c>
      <c r="E6" s="52">
        <f>B6*D6</f>
        <v>75</v>
      </c>
      <c r="F6" s="53">
        <f>D6*C6</f>
        <v>100</v>
      </c>
    </row>
    <row r="7" spans="1:6" x14ac:dyDescent="0.45">
      <c r="A7" s="49">
        <v>2</v>
      </c>
      <c r="B7" s="50">
        <v>100</v>
      </c>
      <c r="C7" s="50">
        <v>85</v>
      </c>
      <c r="D7" s="51">
        <v>1</v>
      </c>
      <c r="E7" s="52">
        <f t="shared" ref="E7:E25" si="0">B7*D7</f>
        <v>100</v>
      </c>
      <c r="F7" s="53">
        <f t="shared" ref="F7:F25" si="1">D7*C7</f>
        <v>85</v>
      </c>
    </row>
    <row r="8" spans="1:6" x14ac:dyDescent="0.45">
      <c r="A8" s="49">
        <v>3</v>
      </c>
      <c r="B8" s="50">
        <v>125</v>
      </c>
      <c r="C8" s="50">
        <v>105</v>
      </c>
      <c r="D8" s="51">
        <v>0</v>
      </c>
      <c r="E8" s="52">
        <f t="shared" si="0"/>
        <v>0</v>
      </c>
      <c r="F8" s="53">
        <f t="shared" si="1"/>
        <v>0</v>
      </c>
    </row>
    <row r="9" spans="1:6" x14ac:dyDescent="0.45">
      <c r="A9" s="49">
        <v>4</v>
      </c>
      <c r="B9" s="50">
        <v>50</v>
      </c>
      <c r="C9" s="50">
        <v>20</v>
      </c>
      <c r="D9" s="51">
        <v>0</v>
      </c>
      <c r="E9" s="52">
        <f t="shared" si="0"/>
        <v>0</v>
      </c>
      <c r="F9" s="53">
        <f t="shared" si="1"/>
        <v>0</v>
      </c>
    </row>
    <row r="10" spans="1:6" x14ac:dyDescent="0.45">
      <c r="A10" s="49">
        <v>5</v>
      </c>
      <c r="B10" s="50">
        <v>150</v>
      </c>
      <c r="C10" s="50">
        <v>120</v>
      </c>
      <c r="D10" s="51">
        <v>1</v>
      </c>
      <c r="E10" s="52">
        <f t="shared" si="0"/>
        <v>150</v>
      </c>
      <c r="F10" s="53">
        <f t="shared" si="1"/>
        <v>120</v>
      </c>
    </row>
    <row r="11" spans="1:6" x14ac:dyDescent="0.45">
      <c r="A11" s="49">
        <v>6</v>
      </c>
      <c r="B11" s="50">
        <v>25</v>
      </c>
      <c r="C11" s="50">
        <v>30</v>
      </c>
      <c r="D11" s="51">
        <v>1</v>
      </c>
      <c r="E11" s="52">
        <f t="shared" si="0"/>
        <v>25</v>
      </c>
      <c r="F11" s="53">
        <f t="shared" si="1"/>
        <v>30</v>
      </c>
    </row>
    <row r="12" spans="1:6" x14ac:dyDescent="0.45">
      <c r="A12" s="49">
        <v>7</v>
      </c>
      <c r="B12" s="50">
        <v>25</v>
      </c>
      <c r="C12" s="50">
        <v>20</v>
      </c>
      <c r="D12" s="51">
        <v>0</v>
      </c>
      <c r="E12" s="52">
        <f t="shared" si="0"/>
        <v>0</v>
      </c>
      <c r="F12" s="53">
        <f t="shared" si="1"/>
        <v>0</v>
      </c>
    </row>
    <row r="13" spans="1:6" x14ac:dyDescent="0.45">
      <c r="A13" s="49">
        <v>8</v>
      </c>
      <c r="B13" s="50">
        <v>50</v>
      </c>
      <c r="C13" s="50">
        <v>60</v>
      </c>
      <c r="D13" s="51">
        <v>1</v>
      </c>
      <c r="E13" s="52">
        <f t="shared" si="0"/>
        <v>50</v>
      </c>
      <c r="F13" s="53">
        <f t="shared" si="1"/>
        <v>60</v>
      </c>
    </row>
    <row r="14" spans="1:6" x14ac:dyDescent="0.45">
      <c r="A14" s="49">
        <v>9</v>
      </c>
      <c r="B14" s="50">
        <v>75</v>
      </c>
      <c r="C14" s="50">
        <v>80</v>
      </c>
      <c r="D14" s="51">
        <v>1</v>
      </c>
      <c r="E14" s="52">
        <f t="shared" si="0"/>
        <v>75</v>
      </c>
      <c r="F14" s="53">
        <f t="shared" si="1"/>
        <v>80</v>
      </c>
    </row>
    <row r="15" spans="1:6" x14ac:dyDescent="0.45">
      <c r="A15" s="49">
        <v>10</v>
      </c>
      <c r="B15" s="50">
        <v>75</v>
      </c>
      <c r="C15" s="50">
        <v>90</v>
      </c>
      <c r="D15" s="51">
        <v>1</v>
      </c>
      <c r="E15" s="52">
        <f t="shared" si="0"/>
        <v>75</v>
      </c>
      <c r="F15" s="53">
        <f t="shared" si="1"/>
        <v>90</v>
      </c>
    </row>
    <row r="16" spans="1:6" x14ac:dyDescent="0.45">
      <c r="A16" s="49">
        <v>11</v>
      </c>
      <c r="B16" s="50">
        <v>100</v>
      </c>
      <c r="C16" s="50">
        <v>90</v>
      </c>
      <c r="D16" s="51">
        <v>1</v>
      </c>
      <c r="E16" s="52">
        <f t="shared" si="0"/>
        <v>100</v>
      </c>
      <c r="F16" s="53">
        <f t="shared" si="1"/>
        <v>90</v>
      </c>
    </row>
    <row r="17" spans="1:8" x14ac:dyDescent="0.45">
      <c r="A17" s="49">
        <v>12</v>
      </c>
      <c r="B17" s="50">
        <v>50</v>
      </c>
      <c r="C17" s="50">
        <v>100</v>
      </c>
      <c r="D17" s="51">
        <v>1</v>
      </c>
      <c r="E17" s="52">
        <f t="shared" si="0"/>
        <v>50</v>
      </c>
      <c r="F17" s="53">
        <f t="shared" si="1"/>
        <v>100</v>
      </c>
    </row>
    <row r="18" spans="1:8" x14ac:dyDescent="0.45">
      <c r="A18" s="49">
        <v>13</v>
      </c>
      <c r="B18" s="50">
        <v>75</v>
      </c>
      <c r="C18" s="50">
        <v>80</v>
      </c>
      <c r="D18" s="51">
        <v>1</v>
      </c>
      <c r="E18" s="52">
        <f t="shared" si="0"/>
        <v>75</v>
      </c>
      <c r="F18" s="53">
        <f t="shared" si="1"/>
        <v>80</v>
      </c>
    </row>
    <row r="19" spans="1:8" x14ac:dyDescent="0.45">
      <c r="A19" s="49">
        <v>14</v>
      </c>
      <c r="B19" s="50">
        <v>200</v>
      </c>
      <c r="C19" s="50">
        <v>150</v>
      </c>
      <c r="D19" s="51">
        <v>0</v>
      </c>
      <c r="E19" s="52">
        <f t="shared" si="0"/>
        <v>0</v>
      </c>
      <c r="F19" s="53">
        <f t="shared" si="1"/>
        <v>0</v>
      </c>
    </row>
    <row r="20" spans="1:8" x14ac:dyDescent="0.45">
      <c r="A20" s="49">
        <v>15</v>
      </c>
      <c r="B20" s="50">
        <v>50</v>
      </c>
      <c r="C20" s="50">
        <v>75</v>
      </c>
      <c r="D20" s="51">
        <v>1</v>
      </c>
      <c r="E20" s="52">
        <f t="shared" si="0"/>
        <v>50</v>
      </c>
      <c r="F20" s="53">
        <f t="shared" si="1"/>
        <v>75</v>
      </c>
    </row>
    <row r="21" spans="1:8" x14ac:dyDescent="0.45">
      <c r="A21" s="49">
        <v>16</v>
      </c>
      <c r="B21" s="50">
        <v>75</v>
      </c>
      <c r="C21" s="50">
        <v>75</v>
      </c>
      <c r="D21" s="51">
        <v>1</v>
      </c>
      <c r="E21" s="52">
        <f t="shared" si="0"/>
        <v>75</v>
      </c>
      <c r="F21" s="53">
        <f t="shared" si="1"/>
        <v>75</v>
      </c>
    </row>
    <row r="22" spans="1:8" x14ac:dyDescent="0.45">
      <c r="A22" s="49">
        <v>17</v>
      </c>
      <c r="B22" s="50">
        <v>50</v>
      </c>
      <c r="C22" s="50">
        <v>40</v>
      </c>
      <c r="D22" s="51">
        <v>0</v>
      </c>
      <c r="E22" s="52">
        <f t="shared" si="0"/>
        <v>0</v>
      </c>
      <c r="F22" s="53">
        <f t="shared" si="1"/>
        <v>0</v>
      </c>
    </row>
    <row r="23" spans="1:8" x14ac:dyDescent="0.45">
      <c r="A23" s="49">
        <v>18</v>
      </c>
      <c r="B23" s="50">
        <v>25</v>
      </c>
      <c r="C23" s="50">
        <v>30</v>
      </c>
      <c r="D23" s="51">
        <v>1</v>
      </c>
      <c r="E23" s="52">
        <f t="shared" si="0"/>
        <v>25</v>
      </c>
      <c r="F23" s="53">
        <f t="shared" si="1"/>
        <v>30</v>
      </c>
    </row>
    <row r="24" spans="1:8" x14ac:dyDescent="0.45">
      <c r="A24" s="49">
        <v>19</v>
      </c>
      <c r="B24" s="50">
        <v>50</v>
      </c>
      <c r="C24" s="50">
        <v>40</v>
      </c>
      <c r="D24" s="51">
        <v>0</v>
      </c>
      <c r="E24" s="52">
        <f t="shared" si="0"/>
        <v>0</v>
      </c>
      <c r="F24" s="53">
        <f t="shared" si="1"/>
        <v>0</v>
      </c>
    </row>
    <row r="25" spans="1:8" ht="14.65" thickBot="1" x14ac:dyDescent="0.5">
      <c r="A25" s="54">
        <v>20</v>
      </c>
      <c r="B25" s="55">
        <v>75</v>
      </c>
      <c r="C25" s="55">
        <v>80</v>
      </c>
      <c r="D25" s="51">
        <v>1</v>
      </c>
      <c r="E25" s="56">
        <f t="shared" si="0"/>
        <v>75</v>
      </c>
      <c r="F25" s="57">
        <f t="shared" si="1"/>
        <v>80</v>
      </c>
    </row>
    <row r="26" spans="1:8" ht="14.65" thickBot="1" x14ac:dyDescent="0.5">
      <c r="D26" s="58" t="s">
        <v>41</v>
      </c>
      <c r="E26" s="59">
        <f>SUM(E6:E25)</f>
        <v>1000</v>
      </c>
      <c r="F26" s="60">
        <f>SUM(F6:F25)</f>
        <v>1095</v>
      </c>
    </row>
    <row r="27" spans="1:8" x14ac:dyDescent="0.45">
      <c r="D27" s="61" t="s">
        <v>42</v>
      </c>
      <c r="E27" s="61">
        <v>1000</v>
      </c>
      <c r="F27" s="62"/>
    </row>
    <row r="28" spans="1:8" ht="14.65" thickBot="1" x14ac:dyDescent="0.5"/>
    <row r="29" spans="1:8" x14ac:dyDescent="0.45">
      <c r="A29" s="63" t="s">
        <v>44</v>
      </c>
      <c r="B29" s="64" t="s">
        <v>53</v>
      </c>
      <c r="C29" s="64" t="s">
        <v>54</v>
      </c>
      <c r="D29" s="64" t="s">
        <v>55</v>
      </c>
      <c r="E29" s="64" t="s">
        <v>58</v>
      </c>
      <c r="F29" s="64" t="s">
        <v>57</v>
      </c>
      <c r="G29" s="64" t="s">
        <v>59</v>
      </c>
      <c r="H29" s="71" t="s">
        <v>45</v>
      </c>
    </row>
    <row r="30" spans="1:8" x14ac:dyDescent="0.45">
      <c r="A30" s="49">
        <v>1</v>
      </c>
      <c r="B30" s="50" t="s">
        <v>46</v>
      </c>
      <c r="C30" s="50">
        <v>4</v>
      </c>
      <c r="D30" s="65">
        <v>0</v>
      </c>
      <c r="E30" s="66">
        <f>SUM(D6:D9)</f>
        <v>2</v>
      </c>
      <c r="F30" s="66">
        <f xml:space="preserve"> SUM(E6:E9)</f>
        <v>175</v>
      </c>
      <c r="G30" s="66">
        <f t="shared" ref="G30:G36" si="2">D30*H30</f>
        <v>0</v>
      </c>
      <c r="H30" s="72">
        <v>250</v>
      </c>
    </row>
    <row r="31" spans="1:8" x14ac:dyDescent="0.45">
      <c r="A31" s="49">
        <v>2</v>
      </c>
      <c r="B31" s="50" t="s">
        <v>47</v>
      </c>
      <c r="C31" s="50">
        <v>3</v>
      </c>
      <c r="D31" s="65">
        <v>0</v>
      </c>
      <c r="E31" s="66">
        <f>SUM(D9:D10)</f>
        <v>1</v>
      </c>
      <c r="F31" s="66">
        <f>SUM(E8:E10)</f>
        <v>150</v>
      </c>
      <c r="G31" s="66">
        <f>D31*H31</f>
        <v>0</v>
      </c>
      <c r="H31" s="72">
        <v>200</v>
      </c>
    </row>
    <row r="32" spans="1:8" x14ac:dyDescent="0.45">
      <c r="A32" s="49">
        <v>3</v>
      </c>
      <c r="B32" s="50" t="s">
        <v>48</v>
      </c>
      <c r="C32" s="50"/>
      <c r="D32" s="65">
        <v>1</v>
      </c>
      <c r="E32" s="66">
        <f>SUM(D11:D14)</f>
        <v>3</v>
      </c>
      <c r="F32" s="66">
        <f>SUM(E11:E14)</f>
        <v>150</v>
      </c>
      <c r="G32" s="66">
        <f t="shared" si="2"/>
        <v>150</v>
      </c>
      <c r="H32" s="72">
        <v>150</v>
      </c>
    </row>
    <row r="33" spans="1:9" x14ac:dyDescent="0.45">
      <c r="A33" s="49">
        <v>4</v>
      </c>
      <c r="B33" s="50" t="s">
        <v>49</v>
      </c>
      <c r="C33" s="50" t="s">
        <v>50</v>
      </c>
      <c r="D33" s="65">
        <v>1</v>
      </c>
      <c r="E33" s="66">
        <f>SUM(D15:D16)</f>
        <v>2</v>
      </c>
      <c r="F33" s="66">
        <f>SUM(E15:E18)</f>
        <v>300</v>
      </c>
      <c r="G33" s="66">
        <f t="shared" si="2"/>
        <v>150</v>
      </c>
      <c r="H33" s="72">
        <v>150</v>
      </c>
    </row>
    <row r="34" spans="1:9" x14ac:dyDescent="0.45">
      <c r="A34" s="49">
        <v>5</v>
      </c>
      <c r="B34" s="50" t="s">
        <v>50</v>
      </c>
      <c r="C34" s="50"/>
      <c r="D34" s="65">
        <v>1</v>
      </c>
      <c r="E34" s="66">
        <f>SUM(D17:D18)</f>
        <v>2</v>
      </c>
      <c r="F34" s="66">
        <f>SUM(E17:E18)</f>
        <v>125</v>
      </c>
      <c r="G34" s="66">
        <f t="shared" si="2"/>
        <v>80</v>
      </c>
      <c r="H34" s="72">
        <v>80</v>
      </c>
    </row>
    <row r="35" spans="1:9" x14ac:dyDescent="0.45">
      <c r="A35" s="49">
        <v>6</v>
      </c>
      <c r="B35" s="50" t="s">
        <v>51</v>
      </c>
      <c r="C35" s="50">
        <v>17</v>
      </c>
      <c r="D35" s="65">
        <v>1</v>
      </c>
      <c r="E35" s="66">
        <f>SUM(D19:D21)</f>
        <v>2</v>
      </c>
      <c r="F35" s="66">
        <f>SUM(E19:E22)</f>
        <v>125</v>
      </c>
      <c r="G35" s="66">
        <f t="shared" si="2"/>
        <v>100</v>
      </c>
      <c r="H35" s="72">
        <v>100</v>
      </c>
    </row>
    <row r="36" spans="1:9" ht="14.65" thickBot="1" x14ac:dyDescent="0.5">
      <c r="A36" s="54">
        <v>7</v>
      </c>
      <c r="B36" s="55" t="s">
        <v>52</v>
      </c>
      <c r="C36" s="55"/>
      <c r="D36" s="67">
        <v>0</v>
      </c>
      <c r="E36" s="68">
        <f>SUM(D22:D25)</f>
        <v>2</v>
      </c>
      <c r="F36" s="68">
        <f>SUM(E22:E25)</f>
        <v>100</v>
      </c>
      <c r="G36" s="68">
        <f t="shared" si="2"/>
        <v>0</v>
      </c>
      <c r="H36" s="73">
        <v>300</v>
      </c>
    </row>
    <row r="37" spans="1:9" x14ac:dyDescent="0.45">
      <c r="A37" s="69"/>
      <c r="B37" s="69"/>
      <c r="C37" s="69" t="s">
        <v>60</v>
      </c>
      <c r="D37" s="70">
        <f>SUM(D30:D36)</f>
        <v>4</v>
      </c>
      <c r="E37" s="69" t="s">
        <v>33</v>
      </c>
      <c r="F37" s="69"/>
      <c r="G37" s="69"/>
      <c r="I37" s="69"/>
    </row>
    <row r="38" spans="1:9" x14ac:dyDescent="0.45">
      <c r="A38" s="69"/>
      <c r="B38" s="69"/>
      <c r="C38" s="69"/>
      <c r="D38" s="69"/>
      <c r="E38" s="69">
        <v>1</v>
      </c>
      <c r="F38" s="69"/>
      <c r="G38" s="69"/>
      <c r="I38" s="69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38"/>
  <sheetViews>
    <sheetView showGridLines="0" zoomScale="70" zoomScaleNormal="70" workbookViewId="0">
      <selection activeCell="I14" sqref="I14"/>
    </sheetView>
  </sheetViews>
  <sheetFormatPr defaultColWidth="8.796875" defaultRowHeight="14.25" x14ac:dyDescent="0.45"/>
  <cols>
    <col min="1" max="1" width="8.796875" style="43"/>
    <col min="2" max="2" width="14.33203125" style="43" customWidth="1"/>
    <col min="3" max="3" width="16.6640625" style="43" customWidth="1"/>
    <col min="4" max="4" width="14" style="43" customWidth="1"/>
    <col min="5" max="5" width="23.9296875" style="43" customWidth="1"/>
    <col min="6" max="6" width="15.33203125" style="43" customWidth="1"/>
    <col min="7" max="7" width="13.46484375" style="43" customWidth="1"/>
    <col min="8" max="8" width="14.1328125" style="43" customWidth="1"/>
    <col min="9" max="16384" width="8.796875" style="43"/>
  </cols>
  <sheetData>
    <row r="4" spans="1:7" ht="14.65" thickBot="1" x14ac:dyDescent="0.5"/>
    <row r="5" spans="1:7" x14ac:dyDescent="0.45">
      <c r="A5" s="44" t="s">
        <v>37</v>
      </c>
      <c r="B5" s="45" t="s">
        <v>38</v>
      </c>
      <c r="C5" s="45" t="s">
        <v>39</v>
      </c>
      <c r="D5" s="46" t="s">
        <v>56</v>
      </c>
      <c r="E5" s="47" t="s">
        <v>40</v>
      </c>
      <c r="F5" s="48" t="s">
        <v>43</v>
      </c>
    </row>
    <row r="6" spans="1:7" x14ac:dyDescent="0.45">
      <c r="A6" s="49">
        <v>1</v>
      </c>
      <c r="B6" s="50">
        <v>75</v>
      </c>
      <c r="C6" s="50">
        <v>100</v>
      </c>
      <c r="D6" s="51">
        <v>1</v>
      </c>
      <c r="E6" s="52">
        <f>B6*D6</f>
        <v>75</v>
      </c>
      <c r="F6" s="53">
        <f>D6*C6</f>
        <v>100</v>
      </c>
      <c r="G6"/>
    </row>
    <row r="7" spans="1:7" x14ac:dyDescent="0.45">
      <c r="A7" s="49">
        <v>2</v>
      </c>
      <c r="B7" s="50">
        <v>100</v>
      </c>
      <c r="C7" s="50">
        <v>85</v>
      </c>
      <c r="D7" s="51">
        <v>0</v>
      </c>
      <c r="E7" s="52">
        <f t="shared" ref="E7:E25" si="0">B7*D7</f>
        <v>0</v>
      </c>
      <c r="F7" s="53">
        <f t="shared" ref="F7:F25" si="1">D7*C7</f>
        <v>0</v>
      </c>
      <c r="G7"/>
    </row>
    <row r="8" spans="1:7" x14ac:dyDescent="0.45">
      <c r="A8" s="49">
        <v>3</v>
      </c>
      <c r="B8" s="50">
        <v>125</v>
      </c>
      <c r="C8" s="50">
        <v>105</v>
      </c>
      <c r="D8" s="51">
        <v>0</v>
      </c>
      <c r="E8" s="52">
        <f t="shared" si="0"/>
        <v>0</v>
      </c>
      <c r="F8" s="53">
        <f t="shared" si="1"/>
        <v>0</v>
      </c>
      <c r="G8"/>
    </row>
    <row r="9" spans="1:7" x14ac:dyDescent="0.45">
      <c r="A9" s="49">
        <v>4</v>
      </c>
      <c r="B9" s="50">
        <v>50</v>
      </c>
      <c r="C9" s="50">
        <v>20</v>
      </c>
      <c r="D9" s="51">
        <v>0</v>
      </c>
      <c r="E9" s="52">
        <f t="shared" si="0"/>
        <v>0</v>
      </c>
      <c r="F9" s="53">
        <f t="shared" si="1"/>
        <v>0</v>
      </c>
      <c r="G9"/>
    </row>
    <row r="10" spans="1:7" x14ac:dyDescent="0.45">
      <c r="A10" s="49">
        <v>5</v>
      </c>
      <c r="B10" s="50">
        <v>150</v>
      </c>
      <c r="C10" s="50">
        <v>120</v>
      </c>
      <c r="D10" s="51">
        <v>1</v>
      </c>
      <c r="E10" s="52">
        <f t="shared" si="0"/>
        <v>150</v>
      </c>
      <c r="F10" s="53">
        <f t="shared" si="1"/>
        <v>120</v>
      </c>
      <c r="G10"/>
    </row>
    <row r="11" spans="1:7" x14ac:dyDescent="0.45">
      <c r="A11" s="49">
        <v>6</v>
      </c>
      <c r="B11" s="50">
        <v>25</v>
      </c>
      <c r="C11" s="50">
        <v>30</v>
      </c>
      <c r="D11" s="51">
        <v>1</v>
      </c>
      <c r="E11" s="52">
        <f t="shared" si="0"/>
        <v>25</v>
      </c>
      <c r="F11" s="53">
        <f t="shared" si="1"/>
        <v>30</v>
      </c>
      <c r="G11"/>
    </row>
    <row r="12" spans="1:7" x14ac:dyDescent="0.45">
      <c r="A12" s="49">
        <v>7</v>
      </c>
      <c r="B12" s="50">
        <v>25</v>
      </c>
      <c r="C12" s="50">
        <v>20</v>
      </c>
      <c r="D12" s="51">
        <v>0</v>
      </c>
      <c r="E12" s="52">
        <f t="shared" si="0"/>
        <v>0</v>
      </c>
      <c r="F12" s="53">
        <f t="shared" si="1"/>
        <v>0</v>
      </c>
      <c r="G12"/>
    </row>
    <row r="13" spans="1:7" x14ac:dyDescent="0.45">
      <c r="A13" s="49">
        <v>8</v>
      </c>
      <c r="B13" s="50">
        <v>50</v>
      </c>
      <c r="C13" s="50">
        <v>60</v>
      </c>
      <c r="D13" s="51">
        <v>1</v>
      </c>
      <c r="E13" s="52">
        <f t="shared" si="0"/>
        <v>50</v>
      </c>
      <c r="F13" s="53">
        <f t="shared" si="1"/>
        <v>60</v>
      </c>
      <c r="G13"/>
    </row>
    <row r="14" spans="1:7" x14ac:dyDescent="0.45">
      <c r="A14" s="49">
        <v>9</v>
      </c>
      <c r="B14" s="50">
        <v>75</v>
      </c>
      <c r="C14" s="50">
        <v>80</v>
      </c>
      <c r="D14" s="51">
        <v>1</v>
      </c>
      <c r="E14" s="52">
        <f t="shared" si="0"/>
        <v>75</v>
      </c>
      <c r="F14" s="53">
        <f t="shared" si="1"/>
        <v>80</v>
      </c>
      <c r="G14"/>
    </row>
    <row r="15" spans="1:7" x14ac:dyDescent="0.45">
      <c r="A15" s="49">
        <v>10</v>
      </c>
      <c r="B15" s="50">
        <v>75</v>
      </c>
      <c r="C15" s="50">
        <v>90</v>
      </c>
      <c r="D15" s="51">
        <v>1</v>
      </c>
      <c r="E15" s="52">
        <f t="shared" si="0"/>
        <v>75</v>
      </c>
      <c r="F15" s="53">
        <f t="shared" si="1"/>
        <v>90</v>
      </c>
      <c r="G15"/>
    </row>
    <row r="16" spans="1:7" x14ac:dyDescent="0.45">
      <c r="A16" s="49">
        <v>11</v>
      </c>
      <c r="B16" s="50">
        <v>100</v>
      </c>
      <c r="C16" s="50">
        <v>90</v>
      </c>
      <c r="D16" s="51">
        <v>0</v>
      </c>
      <c r="E16" s="52">
        <f t="shared" si="0"/>
        <v>0</v>
      </c>
      <c r="F16" s="53">
        <f t="shared" si="1"/>
        <v>0</v>
      </c>
      <c r="G16"/>
    </row>
    <row r="17" spans="1:8" x14ac:dyDescent="0.45">
      <c r="A17" s="49">
        <v>12</v>
      </c>
      <c r="B17" s="50">
        <v>50</v>
      </c>
      <c r="C17" s="50">
        <v>100</v>
      </c>
      <c r="D17" s="51">
        <v>1</v>
      </c>
      <c r="E17" s="52">
        <f t="shared" si="0"/>
        <v>50</v>
      </c>
      <c r="F17" s="53">
        <f t="shared" si="1"/>
        <v>100</v>
      </c>
      <c r="G17"/>
    </row>
    <row r="18" spans="1:8" x14ac:dyDescent="0.45">
      <c r="A18" s="49">
        <v>13</v>
      </c>
      <c r="B18" s="50">
        <v>75</v>
      </c>
      <c r="C18" s="50">
        <v>80</v>
      </c>
      <c r="D18" s="51">
        <v>1</v>
      </c>
      <c r="E18" s="52">
        <f t="shared" si="0"/>
        <v>75</v>
      </c>
      <c r="F18" s="53">
        <f t="shared" si="1"/>
        <v>80</v>
      </c>
      <c r="G18"/>
    </row>
    <row r="19" spans="1:8" x14ac:dyDescent="0.45">
      <c r="A19" s="49">
        <v>14</v>
      </c>
      <c r="B19" s="50">
        <v>200</v>
      </c>
      <c r="C19" s="50">
        <v>150</v>
      </c>
      <c r="D19" s="74">
        <v>1</v>
      </c>
      <c r="E19" s="52">
        <f t="shared" si="0"/>
        <v>200</v>
      </c>
      <c r="F19" s="53">
        <f t="shared" si="1"/>
        <v>150</v>
      </c>
      <c r="G19"/>
    </row>
    <row r="20" spans="1:8" x14ac:dyDescent="0.45">
      <c r="A20" s="49">
        <v>15</v>
      </c>
      <c r="B20" s="50">
        <v>50</v>
      </c>
      <c r="C20" s="50">
        <v>75</v>
      </c>
      <c r="D20" s="51">
        <v>1</v>
      </c>
      <c r="E20" s="52">
        <f t="shared" si="0"/>
        <v>50</v>
      </c>
      <c r="F20" s="53">
        <f t="shared" si="1"/>
        <v>75</v>
      </c>
      <c r="G20"/>
    </row>
    <row r="21" spans="1:8" x14ac:dyDescent="0.45">
      <c r="A21" s="49">
        <v>16</v>
      </c>
      <c r="B21" s="50">
        <v>75</v>
      </c>
      <c r="C21" s="50">
        <v>75</v>
      </c>
      <c r="D21" s="51">
        <v>1</v>
      </c>
      <c r="E21" s="52">
        <f t="shared" si="0"/>
        <v>75</v>
      </c>
      <c r="F21" s="53">
        <f t="shared" si="1"/>
        <v>75</v>
      </c>
      <c r="G21"/>
    </row>
    <row r="22" spans="1:8" x14ac:dyDescent="0.45">
      <c r="A22" s="49">
        <v>17</v>
      </c>
      <c r="B22" s="50">
        <v>50</v>
      </c>
      <c r="C22" s="50">
        <v>40</v>
      </c>
      <c r="D22" s="51">
        <v>0</v>
      </c>
      <c r="E22" s="52">
        <f t="shared" si="0"/>
        <v>0</v>
      </c>
      <c r="F22" s="53">
        <f t="shared" si="1"/>
        <v>0</v>
      </c>
      <c r="G22"/>
    </row>
    <row r="23" spans="1:8" x14ac:dyDescent="0.45">
      <c r="A23" s="49">
        <v>18</v>
      </c>
      <c r="B23" s="50">
        <v>25</v>
      </c>
      <c r="C23" s="50">
        <v>30</v>
      </c>
      <c r="D23" s="51">
        <v>1</v>
      </c>
      <c r="E23" s="52">
        <f t="shared" si="0"/>
        <v>25</v>
      </c>
      <c r="F23" s="53">
        <f t="shared" si="1"/>
        <v>30</v>
      </c>
      <c r="G23"/>
    </row>
    <row r="24" spans="1:8" x14ac:dyDescent="0.45">
      <c r="A24" s="49">
        <v>19</v>
      </c>
      <c r="B24" s="50">
        <v>50</v>
      </c>
      <c r="C24" s="50">
        <v>40</v>
      </c>
      <c r="D24" s="51">
        <v>0</v>
      </c>
      <c r="E24" s="52">
        <f t="shared" si="0"/>
        <v>0</v>
      </c>
      <c r="F24" s="53">
        <f t="shared" si="1"/>
        <v>0</v>
      </c>
      <c r="G24"/>
    </row>
    <row r="25" spans="1:8" ht="14.65" thickBot="1" x14ac:dyDescent="0.5">
      <c r="A25" s="54">
        <v>20</v>
      </c>
      <c r="B25" s="55">
        <v>75</v>
      </c>
      <c r="C25" s="55">
        <v>80</v>
      </c>
      <c r="D25" s="51">
        <v>1</v>
      </c>
      <c r="E25" s="56">
        <f t="shared" si="0"/>
        <v>75</v>
      </c>
      <c r="F25" s="57">
        <f t="shared" si="1"/>
        <v>80</v>
      </c>
      <c r="G25"/>
    </row>
    <row r="26" spans="1:8" ht="14.65" thickBot="1" x14ac:dyDescent="0.5">
      <c r="D26" s="58" t="s">
        <v>41</v>
      </c>
      <c r="E26" s="59">
        <f>SUM(E6:E25)</f>
        <v>1000</v>
      </c>
      <c r="F26" s="60">
        <f>SUM(F6:F25)</f>
        <v>1070</v>
      </c>
    </row>
    <row r="27" spans="1:8" x14ac:dyDescent="0.45">
      <c r="D27" s="61" t="s">
        <v>42</v>
      </c>
      <c r="E27" s="61">
        <v>1000</v>
      </c>
      <c r="F27" s="62"/>
    </row>
    <row r="28" spans="1:8" ht="14.65" thickBot="1" x14ac:dyDescent="0.5"/>
    <row r="29" spans="1:8" x14ac:dyDescent="0.45">
      <c r="A29" s="63" t="s">
        <v>44</v>
      </c>
      <c r="B29" s="64" t="s">
        <v>53</v>
      </c>
      <c r="C29" s="64" t="s">
        <v>54</v>
      </c>
      <c r="D29" s="64" t="s">
        <v>55</v>
      </c>
      <c r="E29" s="64" t="s">
        <v>58</v>
      </c>
      <c r="F29" s="64" t="s">
        <v>57</v>
      </c>
      <c r="G29" s="64" t="s">
        <v>59</v>
      </c>
      <c r="H29" s="71" t="s">
        <v>45</v>
      </c>
    </row>
    <row r="30" spans="1:8" x14ac:dyDescent="0.45">
      <c r="A30" s="49">
        <v>1</v>
      </c>
      <c r="B30" s="50" t="s">
        <v>46</v>
      </c>
      <c r="C30" s="50">
        <v>4</v>
      </c>
      <c r="D30" s="65">
        <v>0</v>
      </c>
      <c r="E30" s="66">
        <f>SUM(D6:D9)</f>
        <v>1</v>
      </c>
      <c r="F30" s="66">
        <f xml:space="preserve"> SUM(E6:E9)</f>
        <v>75</v>
      </c>
      <c r="G30" s="66">
        <f t="shared" ref="G30:G36" si="2">D30*H30</f>
        <v>0</v>
      </c>
      <c r="H30" s="72">
        <v>250</v>
      </c>
    </row>
    <row r="31" spans="1:8" x14ac:dyDescent="0.45">
      <c r="A31" s="49">
        <v>2</v>
      </c>
      <c r="B31" s="50" t="s">
        <v>47</v>
      </c>
      <c r="C31" s="50">
        <v>3</v>
      </c>
      <c r="D31" s="65">
        <v>0</v>
      </c>
      <c r="E31" s="66">
        <f>SUM(D9:D10)</f>
        <v>1</v>
      </c>
      <c r="F31" s="66">
        <f>SUM(E8:E10)</f>
        <v>150</v>
      </c>
      <c r="G31" s="66">
        <f>D31*H31</f>
        <v>0</v>
      </c>
      <c r="H31" s="72">
        <v>200</v>
      </c>
    </row>
    <row r="32" spans="1:8" x14ac:dyDescent="0.45">
      <c r="A32" s="49">
        <v>3</v>
      </c>
      <c r="B32" s="50" t="s">
        <v>48</v>
      </c>
      <c r="C32" s="50"/>
      <c r="D32" s="65">
        <v>1</v>
      </c>
      <c r="E32" s="66">
        <f>SUM(D11:D14)</f>
        <v>3</v>
      </c>
      <c r="F32" s="66">
        <f>SUM(E11:E14)</f>
        <v>150</v>
      </c>
      <c r="G32" s="66">
        <f t="shared" si="2"/>
        <v>150</v>
      </c>
      <c r="H32" s="72">
        <v>150</v>
      </c>
    </row>
    <row r="33" spans="1:9" x14ac:dyDescent="0.45">
      <c r="A33" s="49">
        <v>4</v>
      </c>
      <c r="B33" s="50" t="s">
        <v>49</v>
      </c>
      <c r="C33" s="50" t="s">
        <v>50</v>
      </c>
      <c r="D33" s="65">
        <v>1</v>
      </c>
      <c r="E33" s="66">
        <f>SUM(D15:D16)</f>
        <v>1</v>
      </c>
      <c r="F33" s="66">
        <f>SUM(E15:E18)</f>
        <v>200</v>
      </c>
      <c r="G33" s="66">
        <f t="shared" si="2"/>
        <v>150</v>
      </c>
      <c r="H33" s="72">
        <v>150</v>
      </c>
    </row>
    <row r="34" spans="1:9" x14ac:dyDescent="0.45">
      <c r="A34" s="49">
        <v>5</v>
      </c>
      <c r="B34" s="50" t="s">
        <v>50</v>
      </c>
      <c r="C34" s="50"/>
      <c r="D34" s="65">
        <v>1</v>
      </c>
      <c r="E34" s="66">
        <f>SUM(D17:D18)</f>
        <v>2</v>
      </c>
      <c r="F34" s="66">
        <f>SUM(E17:E18)</f>
        <v>125</v>
      </c>
      <c r="G34" s="66">
        <f t="shared" si="2"/>
        <v>80</v>
      </c>
      <c r="H34" s="72">
        <v>80</v>
      </c>
    </row>
    <row r="35" spans="1:9" x14ac:dyDescent="0.45">
      <c r="A35" s="49">
        <v>6</v>
      </c>
      <c r="B35" s="50" t="s">
        <v>51</v>
      </c>
      <c r="C35" s="50">
        <v>17</v>
      </c>
      <c r="D35" s="65">
        <v>1</v>
      </c>
      <c r="E35" s="66">
        <f>SUM(D19:D21)</f>
        <v>3</v>
      </c>
      <c r="F35" s="66">
        <f>SUM(E19:E22)</f>
        <v>325</v>
      </c>
      <c r="G35" s="66">
        <f t="shared" si="2"/>
        <v>100</v>
      </c>
      <c r="H35" s="72">
        <v>100</v>
      </c>
    </row>
    <row r="36" spans="1:9" ht="14.65" thickBot="1" x14ac:dyDescent="0.5">
      <c r="A36" s="54">
        <v>7</v>
      </c>
      <c r="B36" s="55" t="s">
        <v>52</v>
      </c>
      <c r="C36" s="55"/>
      <c r="D36" s="67">
        <v>0</v>
      </c>
      <c r="E36" s="68">
        <f>SUM(D22:D25)</f>
        <v>2</v>
      </c>
      <c r="F36" s="68">
        <f>SUM(E22:E25)</f>
        <v>100</v>
      </c>
      <c r="G36" s="68">
        <f t="shared" si="2"/>
        <v>0</v>
      </c>
      <c r="H36" s="73">
        <v>300</v>
      </c>
    </row>
    <row r="37" spans="1:9" x14ac:dyDescent="0.45">
      <c r="A37" s="69"/>
      <c r="B37" s="69"/>
      <c r="C37" s="69" t="s">
        <v>60</v>
      </c>
      <c r="D37" s="70">
        <f>SUM(D30:D36)</f>
        <v>4</v>
      </c>
      <c r="E37" s="69" t="s">
        <v>33</v>
      </c>
      <c r="F37" s="69"/>
      <c r="G37" s="69"/>
      <c r="I37" s="69"/>
    </row>
    <row r="38" spans="1:9" x14ac:dyDescent="0.45">
      <c r="A38" s="69"/>
      <c r="B38" s="69"/>
      <c r="C38" s="69"/>
      <c r="D38" s="69"/>
      <c r="E38" s="69">
        <v>1</v>
      </c>
      <c r="F38" s="69"/>
      <c r="G38" s="69"/>
      <c r="I38" s="69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27"/>
  <sheetViews>
    <sheetView showGridLines="0" zoomScale="70" zoomScaleNormal="70" workbookViewId="0">
      <selection activeCell="J13" sqref="J13"/>
    </sheetView>
  </sheetViews>
  <sheetFormatPr defaultColWidth="8.796875" defaultRowHeight="14.25" x14ac:dyDescent="0.45"/>
  <cols>
    <col min="1" max="1" width="8.796875" style="43"/>
    <col min="2" max="2" width="14.33203125" style="43" customWidth="1"/>
    <col min="3" max="3" width="16.6640625" style="43" customWidth="1"/>
    <col min="4" max="4" width="14" style="43" customWidth="1"/>
    <col min="5" max="5" width="23.9296875" style="43" customWidth="1"/>
    <col min="6" max="6" width="15.33203125" style="43" customWidth="1"/>
    <col min="7" max="7" width="13.46484375" style="43" customWidth="1"/>
    <col min="8" max="8" width="14.1328125" style="43" customWidth="1"/>
    <col min="9" max="16384" width="8.796875" style="43"/>
  </cols>
  <sheetData>
    <row r="4" spans="1:6" ht="14.65" thickBot="1" x14ac:dyDescent="0.5"/>
    <row r="5" spans="1:6" x14ac:dyDescent="0.45">
      <c r="A5" s="44" t="s">
        <v>37</v>
      </c>
      <c r="B5" s="45" t="s">
        <v>38</v>
      </c>
      <c r="C5" s="45" t="s">
        <v>39</v>
      </c>
      <c r="D5" s="46" t="s">
        <v>56</v>
      </c>
      <c r="E5" s="47" t="s">
        <v>40</v>
      </c>
      <c r="F5" s="48" t="s">
        <v>43</v>
      </c>
    </row>
    <row r="6" spans="1:6" x14ac:dyDescent="0.45">
      <c r="A6" s="49">
        <v>1</v>
      </c>
      <c r="B6" s="50">
        <v>75</v>
      </c>
      <c r="C6" s="50">
        <v>100</v>
      </c>
      <c r="D6" s="51">
        <v>1</v>
      </c>
      <c r="E6" s="52">
        <f>B6*D6</f>
        <v>75</v>
      </c>
      <c r="F6" s="53">
        <f>D6*C6</f>
        <v>100</v>
      </c>
    </row>
    <row r="7" spans="1:6" x14ac:dyDescent="0.45">
      <c r="A7" s="49">
        <v>2</v>
      </c>
      <c r="B7" s="50">
        <v>100</v>
      </c>
      <c r="C7" s="50">
        <v>85</v>
      </c>
      <c r="D7" s="51">
        <v>1</v>
      </c>
      <c r="E7" s="52">
        <f t="shared" ref="E7:E25" si="0">B7*D7</f>
        <v>100</v>
      </c>
      <c r="F7" s="53">
        <f t="shared" ref="F7:F25" si="1">D7*C7</f>
        <v>85</v>
      </c>
    </row>
    <row r="8" spans="1:6" x14ac:dyDescent="0.45">
      <c r="A8" s="49">
        <v>3</v>
      </c>
      <c r="B8" s="50">
        <v>125</v>
      </c>
      <c r="C8" s="50">
        <v>105</v>
      </c>
      <c r="D8" s="51">
        <v>1</v>
      </c>
      <c r="E8" s="52">
        <f t="shared" si="0"/>
        <v>125</v>
      </c>
      <c r="F8" s="53">
        <f t="shared" si="1"/>
        <v>105</v>
      </c>
    </row>
    <row r="9" spans="1:6" x14ac:dyDescent="0.45">
      <c r="A9" s="49">
        <v>4</v>
      </c>
      <c r="B9" s="50">
        <v>50</v>
      </c>
      <c r="C9" s="50">
        <v>20</v>
      </c>
      <c r="D9" s="51">
        <v>0</v>
      </c>
      <c r="E9" s="52">
        <f t="shared" si="0"/>
        <v>0</v>
      </c>
      <c r="F9" s="53">
        <f t="shared" si="1"/>
        <v>0</v>
      </c>
    </row>
    <row r="10" spans="1:6" x14ac:dyDescent="0.45">
      <c r="A10" s="49">
        <v>5</v>
      </c>
      <c r="B10" s="50">
        <v>150</v>
      </c>
      <c r="C10" s="50">
        <v>120</v>
      </c>
      <c r="D10" s="51">
        <v>0</v>
      </c>
      <c r="E10" s="52">
        <f t="shared" si="0"/>
        <v>0</v>
      </c>
      <c r="F10" s="53">
        <f t="shared" si="1"/>
        <v>0</v>
      </c>
    </row>
    <row r="11" spans="1:6" x14ac:dyDescent="0.45">
      <c r="A11" s="49">
        <v>6</v>
      </c>
      <c r="B11" s="50">
        <v>25</v>
      </c>
      <c r="C11" s="50">
        <v>30</v>
      </c>
      <c r="D11" s="51">
        <v>1</v>
      </c>
      <c r="E11" s="52">
        <f t="shared" si="0"/>
        <v>25</v>
      </c>
      <c r="F11" s="53">
        <f t="shared" si="1"/>
        <v>30</v>
      </c>
    </row>
    <row r="12" spans="1:6" x14ac:dyDescent="0.45">
      <c r="A12" s="49">
        <v>7</v>
      </c>
      <c r="B12" s="50">
        <v>25</v>
      </c>
      <c r="C12" s="50">
        <v>20</v>
      </c>
      <c r="D12" s="51">
        <v>1</v>
      </c>
      <c r="E12" s="52">
        <f t="shared" si="0"/>
        <v>25</v>
      </c>
      <c r="F12" s="53">
        <f t="shared" si="1"/>
        <v>20</v>
      </c>
    </row>
    <row r="13" spans="1:6" x14ac:dyDescent="0.45">
      <c r="A13" s="49">
        <v>8</v>
      </c>
      <c r="B13" s="50">
        <v>50</v>
      </c>
      <c r="C13" s="50">
        <v>60</v>
      </c>
      <c r="D13" s="51">
        <v>1</v>
      </c>
      <c r="E13" s="52">
        <f t="shared" si="0"/>
        <v>50</v>
      </c>
      <c r="F13" s="53">
        <f t="shared" si="1"/>
        <v>60</v>
      </c>
    </row>
    <row r="14" spans="1:6" x14ac:dyDescent="0.45">
      <c r="A14" s="49">
        <v>9</v>
      </c>
      <c r="B14" s="50">
        <v>75</v>
      </c>
      <c r="C14" s="50">
        <v>80</v>
      </c>
      <c r="D14" s="51">
        <v>1</v>
      </c>
      <c r="E14" s="52">
        <f t="shared" si="0"/>
        <v>75</v>
      </c>
      <c r="F14" s="53">
        <f t="shared" si="1"/>
        <v>80</v>
      </c>
    </row>
    <row r="15" spans="1:6" x14ac:dyDescent="0.45">
      <c r="A15" s="49">
        <v>10</v>
      </c>
      <c r="B15" s="50">
        <v>75</v>
      </c>
      <c r="C15" s="50">
        <v>90</v>
      </c>
      <c r="D15" s="51">
        <v>1</v>
      </c>
      <c r="E15" s="52">
        <f t="shared" si="0"/>
        <v>75</v>
      </c>
      <c r="F15" s="53">
        <f t="shared" si="1"/>
        <v>90</v>
      </c>
    </row>
    <row r="16" spans="1:6" x14ac:dyDescent="0.45">
      <c r="A16" s="49">
        <v>11</v>
      </c>
      <c r="B16" s="50">
        <v>100</v>
      </c>
      <c r="C16" s="50">
        <v>90</v>
      </c>
      <c r="D16" s="51">
        <v>1</v>
      </c>
      <c r="E16" s="52">
        <f t="shared" si="0"/>
        <v>100</v>
      </c>
      <c r="F16" s="53">
        <f t="shared" si="1"/>
        <v>90</v>
      </c>
    </row>
    <row r="17" spans="1:6" x14ac:dyDescent="0.45">
      <c r="A17" s="49">
        <v>12</v>
      </c>
      <c r="B17" s="50">
        <v>50</v>
      </c>
      <c r="C17" s="50">
        <v>100</v>
      </c>
      <c r="D17" s="51">
        <v>1</v>
      </c>
      <c r="E17" s="52">
        <f t="shared" si="0"/>
        <v>50</v>
      </c>
      <c r="F17" s="53">
        <f t="shared" si="1"/>
        <v>100</v>
      </c>
    </row>
    <row r="18" spans="1:6" x14ac:dyDescent="0.45">
      <c r="A18" s="49">
        <v>13</v>
      </c>
      <c r="B18" s="50">
        <v>75</v>
      </c>
      <c r="C18" s="50">
        <v>80</v>
      </c>
      <c r="D18" s="51">
        <v>1</v>
      </c>
      <c r="E18" s="52">
        <f t="shared" si="0"/>
        <v>75</v>
      </c>
      <c r="F18" s="53">
        <f t="shared" si="1"/>
        <v>80</v>
      </c>
    </row>
    <row r="19" spans="1:6" x14ac:dyDescent="0.45">
      <c r="A19" s="49">
        <v>14</v>
      </c>
      <c r="B19" s="50">
        <v>200</v>
      </c>
      <c r="C19" s="50">
        <v>150</v>
      </c>
      <c r="D19" s="51">
        <v>0</v>
      </c>
      <c r="E19" s="52">
        <f t="shared" si="0"/>
        <v>0</v>
      </c>
      <c r="F19" s="53">
        <f t="shared" si="1"/>
        <v>0</v>
      </c>
    </row>
    <row r="20" spans="1:6" x14ac:dyDescent="0.45">
      <c r="A20" s="49">
        <v>15</v>
      </c>
      <c r="B20" s="50">
        <v>50</v>
      </c>
      <c r="C20" s="50">
        <v>75</v>
      </c>
      <c r="D20" s="51">
        <v>1</v>
      </c>
      <c r="E20" s="52">
        <f t="shared" si="0"/>
        <v>50</v>
      </c>
      <c r="F20" s="53">
        <f t="shared" si="1"/>
        <v>75</v>
      </c>
    </row>
    <row r="21" spans="1:6" x14ac:dyDescent="0.45">
      <c r="A21" s="49">
        <v>16</v>
      </c>
      <c r="B21" s="50">
        <v>75</v>
      </c>
      <c r="C21" s="50">
        <v>75</v>
      </c>
      <c r="D21" s="51">
        <v>1</v>
      </c>
      <c r="E21" s="52">
        <f t="shared" si="0"/>
        <v>75</v>
      </c>
      <c r="F21" s="53">
        <f t="shared" si="1"/>
        <v>75</v>
      </c>
    </row>
    <row r="22" spans="1:6" x14ac:dyDescent="0.45">
      <c r="A22" s="49">
        <v>17</v>
      </c>
      <c r="B22" s="50">
        <v>50</v>
      </c>
      <c r="C22" s="50">
        <v>40</v>
      </c>
      <c r="D22" s="51">
        <v>0</v>
      </c>
      <c r="E22" s="52">
        <f t="shared" si="0"/>
        <v>0</v>
      </c>
      <c r="F22" s="53">
        <f t="shared" si="1"/>
        <v>0</v>
      </c>
    </row>
    <row r="23" spans="1:6" x14ac:dyDescent="0.45">
      <c r="A23" s="49">
        <v>18</v>
      </c>
      <c r="B23" s="50">
        <v>25</v>
      </c>
      <c r="C23" s="50">
        <v>30</v>
      </c>
      <c r="D23" s="51">
        <v>1</v>
      </c>
      <c r="E23" s="52">
        <f t="shared" si="0"/>
        <v>25</v>
      </c>
      <c r="F23" s="53">
        <f t="shared" si="1"/>
        <v>30</v>
      </c>
    </row>
    <row r="24" spans="1:6" x14ac:dyDescent="0.45">
      <c r="A24" s="49">
        <v>19</v>
      </c>
      <c r="B24" s="50">
        <v>50</v>
      </c>
      <c r="C24" s="50">
        <v>40</v>
      </c>
      <c r="D24" s="51">
        <v>0</v>
      </c>
      <c r="E24" s="52">
        <f t="shared" si="0"/>
        <v>0</v>
      </c>
      <c r="F24" s="53">
        <f t="shared" si="1"/>
        <v>0</v>
      </c>
    </row>
    <row r="25" spans="1:6" ht="14.65" thickBot="1" x14ac:dyDescent="0.5">
      <c r="A25" s="54">
        <v>20</v>
      </c>
      <c r="B25" s="55">
        <v>75</v>
      </c>
      <c r="C25" s="55">
        <v>80</v>
      </c>
      <c r="D25" s="51">
        <v>1</v>
      </c>
      <c r="E25" s="56">
        <f t="shared" si="0"/>
        <v>75</v>
      </c>
      <c r="F25" s="57">
        <f t="shared" si="1"/>
        <v>80</v>
      </c>
    </row>
    <row r="26" spans="1:6" ht="14.65" thickBot="1" x14ac:dyDescent="0.5">
      <c r="D26" s="58" t="s">
        <v>41</v>
      </c>
      <c r="E26" s="59">
        <f>SUM(E6:E25)</f>
        <v>1000</v>
      </c>
      <c r="F26" s="60">
        <f>SUM(F6:F25)</f>
        <v>1100</v>
      </c>
    </row>
    <row r="27" spans="1:6" x14ac:dyDescent="0.45">
      <c r="D27" s="61" t="s">
        <v>42</v>
      </c>
      <c r="E27" s="61">
        <v>1000</v>
      </c>
      <c r="F27" s="62"/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Ashphalt 3 Q1</vt:lpstr>
      <vt:lpstr>Homeland Q1</vt:lpstr>
      <vt:lpstr>Homeland Q2</vt:lpstr>
      <vt:lpstr>Homeland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2017-10-18T21:00:39Z</dcterms:created>
  <dcterms:modified xsi:type="dcterms:W3CDTF">2017-10-20T19:46:42Z</dcterms:modified>
</cp:coreProperties>
</file>