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Ian/Dropbox/NYU CUSP/Fall/GX5005 Urban Decision Model/Assignments/"/>
    </mc:Choice>
  </mc:AlternateContent>
  <bookViews>
    <workbookView xWindow="80" yWindow="460" windowWidth="21600" windowHeight="10800" activeTab="4"/>
  </bookViews>
  <sheets>
    <sheet name="Community Park (base case)" sheetId="1" r:id="rId1"/>
    <sheet name="Community Park (Cost)" sheetId="2" r:id="rId2"/>
    <sheet name="Community Park (Duration)" sheetId="3" r:id="rId3"/>
    <sheet name="Ticket Revenue (1000 agents)" sheetId="4" r:id="rId4"/>
    <sheet name="Ticket Revenue (1100 agents)" sheetId="5" r:id="rId5"/>
  </sheets>
  <definedNames>
    <definedName name="solver_adj" localSheetId="0" hidden="1">'Community Park (base case)'!$B$6:$C$6</definedName>
    <definedName name="solver_adj" localSheetId="1" hidden="1">'Community Park (Cost)'!$B$6:$C$6</definedName>
    <definedName name="solver_adj" localSheetId="2" hidden="1">'Community Park (Duration)'!$B$6:$C$6</definedName>
    <definedName name="solver_adj" localSheetId="3" hidden="1">'Ticket Revenue (1000 agents)'!$B$6:$F$6</definedName>
    <definedName name="solver_adj" localSheetId="4" hidden="1">'Ticket Revenue (1100 agents)'!$B$6:$F$6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'Community Park (base case)'!$D$14:$D$15</definedName>
    <definedName name="solver_lhs1" localSheetId="1" hidden="1">'Community Park (Cost)'!$D$14:$D$15</definedName>
    <definedName name="solver_lhs1" localSheetId="2" hidden="1">'Community Park (Duration)'!$D$14:$D$15</definedName>
    <definedName name="solver_lhs1" localSheetId="3" hidden="1">'Ticket Revenue (1000 agents)'!$B$20:$F$20</definedName>
    <definedName name="solver_lhs1" localSheetId="4" hidden="1">'Ticket Revenue (1100 agents)'!$B$20:$F$20</definedName>
    <definedName name="solver_lhs2" localSheetId="0" hidden="1">'Community Park (base case)'!$D$14:$D$15</definedName>
    <definedName name="solver_lhs2" localSheetId="1" hidden="1">'Community Park (Cost)'!$D$14:$D$15</definedName>
    <definedName name="solver_lhs2" localSheetId="3" hidden="1">'Ticket Revenue (1000 agents)'!$B$6:$F$6</definedName>
    <definedName name="solver_lhs2" localSheetId="4" hidden="1">'Ticket Revenue (1100 agents)'!$B$6:$F$6</definedName>
    <definedName name="solver_lhs3" localSheetId="1" hidden="1">'Community Park (Cost)'!$D$14:$D$15</definedName>
    <definedName name="solver_lhs3" localSheetId="3" hidden="1">'Ticket Revenue (1000 agents)'!$B$6:$F$6</definedName>
    <definedName name="solver_lhs3" localSheetId="4" hidden="1">'Ticket Revenue (1100 agents)'!$B$6:$F$6</definedName>
    <definedName name="solver_lhs4" localSheetId="3" hidden="1">'Ticket Revenue (1000 agents)'!$H$6</definedName>
    <definedName name="solver_lhs4" localSheetId="4" hidden="1">'Ticket Revenue (1100 agents)'!$H$6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4</definedName>
    <definedName name="solver_num" localSheetId="4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'Community Park (base case)'!$D$10</definedName>
    <definedName name="solver_opt" localSheetId="1" hidden="1">'Community Park (Cost)'!$D$10</definedName>
    <definedName name="solver_opt" localSheetId="2" hidden="1">'Community Park (Duration)'!$D$10</definedName>
    <definedName name="solver_opt" localSheetId="3" hidden="1">'Ticket Revenue (1000 agents)'!$H$11</definedName>
    <definedName name="solver_opt" localSheetId="4" hidden="1">'Ticket Revenue (1100 agents)'!$H$11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3" hidden="1">3</definedName>
    <definedName name="solver_rel3" localSheetId="4" hidden="1">3</definedName>
    <definedName name="solver_rel4" localSheetId="3" hidden="1">1</definedName>
    <definedName name="solver_rel4" localSheetId="4" hidden="1">1</definedName>
    <definedName name="solver_rhs1" localSheetId="0" hidden="1">'Community Park (base case)'!$F$14:$F$15</definedName>
    <definedName name="solver_rhs1" localSheetId="1" hidden="1">'Community Park (Cost)'!$F$14:$F$15</definedName>
    <definedName name="solver_rhs1" localSheetId="2" hidden="1">'Community Park (Duration)'!$F$14:$F$15</definedName>
    <definedName name="solver_rhs1" localSheetId="3" hidden="1">'Ticket Revenue (1000 agents)'!$B$21:$F$21</definedName>
    <definedName name="solver_rhs1" localSheetId="4" hidden="1">'Ticket Revenue (1100 agents)'!$B$21:$F$21</definedName>
    <definedName name="solver_rhs2" localSheetId="0" hidden="1">'Community Park (base case)'!$F$14:$F$15</definedName>
    <definedName name="solver_rhs2" localSheetId="1" hidden="1">'Community Park (Cost)'!$F$14:$F$15</definedName>
    <definedName name="solver_rhs2" localSheetId="3" hidden="1">'Ticket Revenue (1000 agents)'!$B$25:$F$25</definedName>
    <definedName name="solver_rhs2" localSheetId="4" hidden="1">'Ticket Revenue (1100 agents)'!$B$25:$F$25</definedName>
    <definedName name="solver_rhs3" localSheetId="1" hidden="1">'Community Park (Cost)'!$F$14:$F$15</definedName>
    <definedName name="solver_rhs3" localSheetId="3" hidden="1">'Ticket Revenue (1000 agents)'!$B$24:$F$24</definedName>
    <definedName name="solver_rhs3" localSheetId="4" hidden="1">'Ticket Revenue (1100 agents)'!$B$24:$F$24</definedName>
    <definedName name="solver_rhs4" localSheetId="3" hidden="1">'Ticket Revenue (1000 agents)'!$J$6</definedName>
    <definedName name="solver_rhs4" localSheetId="4" hidden="1">'Ticket Revenue (1100 agents)'!$J$6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D11" i="5"/>
  <c r="E11" i="5"/>
  <c r="F11" i="5"/>
  <c r="B11" i="5"/>
  <c r="D11" i="4"/>
  <c r="C11" i="4"/>
  <c r="E11" i="4"/>
  <c r="F11" i="4"/>
  <c r="B11" i="4"/>
  <c r="E20" i="5"/>
  <c r="F20" i="5"/>
  <c r="D20" i="5"/>
  <c r="C20" i="5"/>
  <c r="B20" i="5"/>
  <c r="H6" i="5"/>
  <c r="H11" i="5"/>
  <c r="H6" i="4"/>
  <c r="F20" i="4"/>
  <c r="E20" i="4"/>
  <c r="D20" i="4"/>
  <c r="C20" i="4"/>
  <c r="B20" i="4"/>
  <c r="D15" i="3"/>
  <c r="D14" i="3"/>
  <c r="D10" i="3"/>
  <c r="D15" i="2"/>
  <c r="D14" i="2"/>
  <c r="D10" i="2"/>
  <c r="D10" i="1"/>
  <c r="D15" i="1"/>
  <c r="D14" i="1"/>
  <c r="H11" i="4"/>
</calcChain>
</file>

<file path=xl/comments1.xml><?xml version="1.0" encoding="utf-8"?>
<comments xmlns="http://schemas.openxmlformats.org/spreadsheetml/2006/main">
  <authors>
    <author>Microsoft Office User</author>
  </authors>
  <commentList>
    <comment ref="E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all 100 additional agents would be added to Queens.</t>
        </r>
      </text>
    </comment>
    <comment ref="J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Adjusted from 1000 to 1100 agents
</t>
        </r>
      </text>
    </comment>
  </commentList>
</comments>
</file>

<file path=xl/sharedStrings.xml><?xml version="1.0" encoding="utf-8"?>
<sst xmlns="http://schemas.openxmlformats.org/spreadsheetml/2006/main" count="155" uniqueCount="45">
  <si>
    <t>Count</t>
  </si>
  <si>
    <t>Re-Build</t>
  </si>
  <si>
    <t>Partial Fix</t>
  </si>
  <si>
    <t>RHS Constraints</t>
  </si>
  <si>
    <t>Rebuild</t>
  </si>
  <si>
    <t>Total</t>
  </si>
  <si>
    <t>&lt;=</t>
  </si>
  <si>
    <t>Duration in Month</t>
  </si>
  <si>
    <t>Cost ($)</t>
  </si>
  <si>
    <t>Benny</t>
  </si>
  <si>
    <t xml:space="preserve">Note: </t>
  </si>
  <si>
    <r>
      <t xml:space="preserve">User input fields in </t>
    </r>
    <r>
      <rPr>
        <sz val="11"/>
        <color rgb="FF00B0F0"/>
        <rFont val="Calibri"/>
        <family val="2"/>
        <scheme val="minor"/>
      </rPr>
      <t>blue</t>
    </r>
  </si>
  <si>
    <t>Optimization objective in green highlight</t>
  </si>
  <si>
    <t>Calculated fields in black</t>
  </si>
  <si>
    <t>Optimization parameters in yellow highlight</t>
  </si>
  <si>
    <t>Allocation: Optimally Fixing Community Parks with a budget of $10,000,000</t>
  </si>
  <si>
    <t>Allocation: Optimally Fixing Community Parks with Cost of Partial Fix Reduced to $400,000</t>
  </si>
  <si>
    <t>Allocation: Optimally Fixing Community Parks when Duration Reduced to 15 from 16 Months</t>
  </si>
  <si>
    <t>Parking Ticket Tax Revenue</t>
  </si>
  <si>
    <t>Manhattan</t>
  </si>
  <si>
    <t xml:space="preserve">Bronx </t>
  </si>
  <si>
    <t>Brooklyn</t>
  </si>
  <si>
    <t>Queens</t>
  </si>
  <si>
    <t>Staten Island</t>
  </si>
  <si>
    <t># of agents</t>
  </si>
  <si>
    <t>1) Decision Variable: # of assigned agent per bourough</t>
  </si>
  <si>
    <t>2) Objective Variable</t>
  </si>
  <si>
    <t>Tax Revenue</t>
  </si>
  <si>
    <t>Density</t>
  </si>
  <si>
    <t>Fine</t>
  </si>
  <si>
    <t>Bronx</t>
  </si>
  <si>
    <t>Number of Illegally Parked Vehicle</t>
  </si>
  <si>
    <t>Collectable</t>
  </si>
  <si>
    <t>Minimum Agent</t>
  </si>
  <si>
    <t>Maximum Agent</t>
  </si>
  <si>
    <t xml:space="preserve">Maximum Ticket Per Agent </t>
  </si>
  <si>
    <t>Number of Tickets Issued</t>
  </si>
  <si>
    <t>Total # of Agent</t>
  </si>
  <si>
    <t>Total Available Agents</t>
  </si>
  <si>
    <t>=&gt;</t>
  </si>
  <si>
    <t>Total Estimated Tax Revenue</t>
  </si>
  <si>
    <r>
      <t xml:space="preserve">Constraints in </t>
    </r>
    <r>
      <rPr>
        <sz val="11"/>
        <color rgb="FFFF0000"/>
        <rFont val="Calibri"/>
        <family val="2"/>
        <scheme val="minor"/>
      </rPr>
      <t>red</t>
    </r>
  </si>
  <si>
    <t>3) Facts &amp; Constraints</t>
  </si>
  <si>
    <t>1) Decision Variables: # of Park by Fix Type</t>
  </si>
  <si>
    <t>2) Objective Function: Benny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</si>
</sst>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_-* #,##0.00_-;\-* #,##0.0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2" borderId="4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2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2" borderId="1" xfId="0" applyNumberFormat="1" applyFill="1" applyBorder="1"/>
    <xf numFmtId="0" fontId="2" fillId="0" borderId="0" xfId="0" applyFon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3" fillId="4" borderId="0" xfId="0" applyFont="1" applyFill="1"/>
    <xf numFmtId="0" fontId="0" fillId="4" borderId="0" xfId="0" applyFill="1"/>
    <xf numFmtId="3" fontId="2" fillId="0" borderId="0" xfId="0" applyNumberFormat="1" applyFont="1" applyAlignment="1">
      <alignment horizontal="center"/>
    </xf>
    <xf numFmtId="0" fontId="3" fillId="5" borderId="0" xfId="0" applyFont="1" applyFill="1"/>
    <xf numFmtId="0" fontId="0" fillId="5" borderId="0" xfId="0" applyFill="1"/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workbookViewId="0">
      <selection activeCell="B31" sqref="B31"/>
    </sheetView>
  </sheetViews>
  <sheetFormatPr baseColWidth="10" defaultColWidth="8.83203125" defaultRowHeight="15" x14ac:dyDescent="0.2"/>
  <cols>
    <col min="1" max="1" width="38.1640625" customWidth="1"/>
    <col min="2" max="2" width="9.6640625" bestFit="1" customWidth="1"/>
    <col min="4" max="4" width="14.33203125" bestFit="1" customWidth="1"/>
    <col min="6" max="6" width="13.6640625" bestFit="1" customWidth="1"/>
  </cols>
  <sheetData>
    <row r="1" spans="1:11" x14ac:dyDescent="0.2">
      <c r="A1" s="33" t="s">
        <v>15</v>
      </c>
      <c r="B1" s="34"/>
      <c r="C1" s="34"/>
      <c r="D1" s="34"/>
      <c r="E1" s="34"/>
      <c r="F1" s="34"/>
    </row>
    <row r="3" spans="1:11" x14ac:dyDescent="0.2">
      <c r="A3" s="33" t="s">
        <v>43</v>
      </c>
      <c r="B3" s="34"/>
      <c r="C3" s="34"/>
      <c r="D3" s="34"/>
      <c r="E3" s="34"/>
      <c r="F3" s="34"/>
      <c r="H3" s="7"/>
      <c r="I3" s="7"/>
      <c r="J3" s="7"/>
      <c r="K3" s="7"/>
    </row>
    <row r="4" spans="1:11" x14ac:dyDescent="0.2">
      <c r="H4" s="7"/>
      <c r="I4" s="7"/>
      <c r="J4" s="7"/>
      <c r="K4" s="7"/>
    </row>
    <row r="5" spans="1:11" ht="16" thickBot="1" x14ac:dyDescent="0.25">
      <c r="B5" s="2" t="s">
        <v>1</v>
      </c>
      <c r="C5" s="2" t="s">
        <v>2</v>
      </c>
      <c r="H5" s="7"/>
      <c r="I5" s="7"/>
      <c r="J5" s="7"/>
      <c r="K5" s="7"/>
    </row>
    <row r="6" spans="1:11" ht="16" thickBot="1" x14ac:dyDescent="0.25">
      <c r="A6" t="s">
        <v>0</v>
      </c>
      <c r="B6" s="10">
        <v>5.0000000000000027</v>
      </c>
      <c r="C6" s="11">
        <v>9.9999999999999947</v>
      </c>
      <c r="G6" s="1"/>
      <c r="H6" s="7"/>
      <c r="I6" s="7"/>
      <c r="J6" s="7"/>
      <c r="K6" s="7"/>
    </row>
    <row r="7" spans="1:11" x14ac:dyDescent="0.2">
      <c r="H7" s="7"/>
      <c r="I7" s="7"/>
      <c r="J7" s="7"/>
      <c r="K7" s="7"/>
    </row>
    <row r="8" spans="1:11" x14ac:dyDescent="0.2">
      <c r="A8" s="33" t="s">
        <v>44</v>
      </c>
      <c r="B8" s="34"/>
      <c r="C8" s="34"/>
      <c r="D8" s="34"/>
      <c r="E8" s="34"/>
      <c r="F8" s="34"/>
      <c r="H8" s="7"/>
      <c r="I8" s="7"/>
      <c r="J8" s="7"/>
      <c r="K8" s="7"/>
    </row>
    <row r="9" spans="1:11" ht="16" thickBot="1" x14ac:dyDescent="0.25">
      <c r="B9" s="2" t="s">
        <v>4</v>
      </c>
      <c r="C9" s="2" t="s">
        <v>2</v>
      </c>
      <c r="D9" s="2" t="s">
        <v>5</v>
      </c>
      <c r="H9" s="7"/>
      <c r="I9" s="7"/>
      <c r="J9" s="7"/>
      <c r="K9" s="7"/>
    </row>
    <row r="10" spans="1:11" ht="17" thickTop="1" thickBot="1" x14ac:dyDescent="0.25">
      <c r="A10" t="s">
        <v>9</v>
      </c>
      <c r="B10" s="9">
        <v>2.5</v>
      </c>
      <c r="C10" s="6">
        <v>1</v>
      </c>
      <c r="D10" s="8">
        <f>SUMPRODUCT($B$6:$C$6, B10:C10)</f>
        <v>22.5</v>
      </c>
      <c r="H10" s="7"/>
      <c r="I10" s="7"/>
      <c r="J10" s="7"/>
      <c r="K10" s="7"/>
    </row>
    <row r="11" spans="1:11" ht="16" thickTop="1" x14ac:dyDescent="0.2">
      <c r="H11" s="7"/>
      <c r="I11" s="7"/>
      <c r="J11" s="7"/>
      <c r="K11" s="7"/>
    </row>
    <row r="12" spans="1:11" x14ac:dyDescent="0.2">
      <c r="A12" s="33" t="s">
        <v>42</v>
      </c>
      <c r="B12" s="34"/>
      <c r="C12" s="33"/>
      <c r="D12" s="34"/>
      <c r="E12" s="34"/>
      <c r="F12" s="34"/>
      <c r="H12" s="7"/>
      <c r="I12" s="7"/>
      <c r="J12" s="7"/>
      <c r="K12" s="7"/>
    </row>
    <row r="13" spans="1:11" x14ac:dyDescent="0.2">
      <c r="B13" s="2" t="s">
        <v>4</v>
      </c>
      <c r="C13" s="2" t="s">
        <v>2</v>
      </c>
      <c r="D13" s="2" t="s">
        <v>5</v>
      </c>
      <c r="E13" s="3"/>
      <c r="F13" s="2" t="s">
        <v>3</v>
      </c>
      <c r="H13" s="7"/>
      <c r="I13" s="7"/>
      <c r="J13" s="7"/>
      <c r="K13" s="7"/>
    </row>
    <row r="14" spans="1:11" x14ac:dyDescent="0.2">
      <c r="A14" t="s">
        <v>8</v>
      </c>
      <c r="B14" s="4">
        <v>1000000</v>
      </c>
      <c r="C14" s="4">
        <v>500000</v>
      </c>
      <c r="D14" s="5">
        <f>SUMPRODUCT($B$6:$C$6, B14:C14)</f>
        <v>10000000</v>
      </c>
      <c r="E14" s="3" t="s">
        <v>6</v>
      </c>
      <c r="F14" s="32">
        <v>10000000</v>
      </c>
      <c r="H14" s="7"/>
      <c r="I14" s="7"/>
      <c r="J14" s="7"/>
      <c r="K14" s="7"/>
    </row>
    <row r="15" spans="1:11" x14ac:dyDescent="0.2">
      <c r="A15" t="s">
        <v>7</v>
      </c>
      <c r="B15" s="6">
        <v>18</v>
      </c>
      <c r="C15" s="6">
        <v>6</v>
      </c>
      <c r="D15" s="5">
        <f>SUMPRODUCT($B$6:$C$6, B15:C15)</f>
        <v>150</v>
      </c>
      <c r="E15" s="3" t="s">
        <v>6</v>
      </c>
      <c r="F15" s="26">
        <v>150</v>
      </c>
      <c r="H15" s="7"/>
      <c r="I15" s="7"/>
      <c r="J15" s="7"/>
      <c r="K15" s="7"/>
    </row>
    <row r="18" spans="1:1" x14ac:dyDescent="0.2">
      <c r="A18" s="1" t="s">
        <v>10</v>
      </c>
    </row>
    <row r="19" spans="1:1" x14ac:dyDescent="0.2">
      <c r="A19" t="s">
        <v>11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12</v>
      </c>
    </row>
    <row r="23" spans="1:1" x14ac:dyDescent="0.2">
      <c r="A2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J17" sqref="J17"/>
    </sheetView>
  </sheetViews>
  <sheetFormatPr baseColWidth="10" defaultColWidth="8.83203125" defaultRowHeight="15" x14ac:dyDescent="0.2"/>
  <cols>
    <col min="1" max="1" width="38.1640625" customWidth="1"/>
    <col min="2" max="2" width="18.33203125" customWidth="1"/>
    <col min="3" max="3" width="14.1640625" bestFit="1" customWidth="1"/>
    <col min="4" max="4" width="14.33203125" bestFit="1" customWidth="1"/>
    <col min="6" max="6" width="13.6640625" bestFit="1" customWidth="1"/>
  </cols>
  <sheetData>
    <row r="1" spans="1:6" x14ac:dyDescent="0.2">
      <c r="A1" s="1" t="s">
        <v>16</v>
      </c>
    </row>
    <row r="3" spans="1:6" x14ac:dyDescent="0.2">
      <c r="A3" s="33" t="s">
        <v>43</v>
      </c>
      <c r="B3" s="34"/>
      <c r="C3" s="34"/>
      <c r="D3" s="34"/>
      <c r="E3" s="34"/>
      <c r="F3" s="34"/>
    </row>
    <row r="5" spans="1:6" ht="16" thickBot="1" x14ac:dyDescent="0.25">
      <c r="B5" s="2" t="s">
        <v>1</v>
      </c>
      <c r="C5" s="2" t="s">
        <v>2</v>
      </c>
    </row>
    <row r="6" spans="1:6" ht="16" thickBot="1" x14ac:dyDescent="0.25">
      <c r="A6" t="s">
        <v>0</v>
      </c>
      <c r="B6" s="14">
        <v>0</v>
      </c>
      <c r="C6" s="15">
        <v>24.999999999999972</v>
      </c>
    </row>
    <row r="8" spans="1:6" x14ac:dyDescent="0.2">
      <c r="A8" s="33" t="s">
        <v>44</v>
      </c>
      <c r="B8" s="34"/>
      <c r="C8" s="34"/>
      <c r="D8" s="34"/>
      <c r="E8" s="34"/>
      <c r="F8" s="34"/>
    </row>
    <row r="9" spans="1:6" ht="16" thickBot="1" x14ac:dyDescent="0.25">
      <c r="B9" s="2" t="s">
        <v>4</v>
      </c>
      <c r="C9" s="2" t="s">
        <v>2</v>
      </c>
      <c r="D9" s="2" t="s">
        <v>5</v>
      </c>
    </row>
    <row r="10" spans="1:6" ht="17" thickTop="1" thickBot="1" x14ac:dyDescent="0.25">
      <c r="A10" t="s">
        <v>9</v>
      </c>
      <c r="B10" s="9">
        <v>2.5</v>
      </c>
      <c r="C10" s="6">
        <v>1</v>
      </c>
      <c r="D10" s="8">
        <f>SUMPRODUCT($B$6:$C$6, B10:C10)</f>
        <v>24.999999999999972</v>
      </c>
    </row>
    <row r="11" spans="1:6" ht="16" thickTop="1" x14ac:dyDescent="0.2"/>
    <row r="12" spans="1:6" x14ac:dyDescent="0.2">
      <c r="A12" s="33" t="s">
        <v>42</v>
      </c>
      <c r="B12" s="34"/>
      <c r="C12" s="33"/>
      <c r="D12" s="34"/>
      <c r="E12" s="34"/>
      <c r="F12" s="34"/>
    </row>
    <row r="13" spans="1:6" x14ac:dyDescent="0.2">
      <c r="B13" s="2" t="s">
        <v>4</v>
      </c>
      <c r="C13" s="2" t="s">
        <v>2</v>
      </c>
      <c r="D13" s="2" t="s">
        <v>5</v>
      </c>
      <c r="E13" s="3"/>
      <c r="F13" s="2" t="s">
        <v>3</v>
      </c>
    </row>
    <row r="14" spans="1:6" x14ac:dyDescent="0.2">
      <c r="A14" t="s">
        <v>8</v>
      </c>
      <c r="B14" s="4">
        <v>1000000</v>
      </c>
      <c r="C14" s="4">
        <v>400000</v>
      </c>
      <c r="D14" s="5">
        <f>SUMPRODUCT($B$6:$C$6, B14:C14)</f>
        <v>9999999.9999999888</v>
      </c>
      <c r="E14" s="3" t="s">
        <v>6</v>
      </c>
      <c r="F14" s="32">
        <v>10000000</v>
      </c>
    </row>
    <row r="15" spans="1:6" x14ac:dyDescent="0.2">
      <c r="A15" t="s">
        <v>7</v>
      </c>
      <c r="B15" s="6">
        <v>18</v>
      </c>
      <c r="C15" s="6">
        <v>6</v>
      </c>
      <c r="D15" s="5">
        <f>SUMPRODUCT($B$6:$C$6, B15:C15)</f>
        <v>149.99999999999983</v>
      </c>
      <c r="E15" s="3" t="s">
        <v>6</v>
      </c>
      <c r="F15" s="26">
        <v>150</v>
      </c>
    </row>
    <row r="18" spans="1:1" x14ac:dyDescent="0.2">
      <c r="A18" s="1" t="s">
        <v>10</v>
      </c>
    </row>
    <row r="19" spans="1:1" x14ac:dyDescent="0.2">
      <c r="A19" t="s">
        <v>11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12</v>
      </c>
    </row>
    <row r="23" spans="1:1" x14ac:dyDescent="0.2">
      <c r="A2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C24" sqref="C24"/>
    </sheetView>
  </sheetViews>
  <sheetFormatPr baseColWidth="10" defaultColWidth="8.83203125" defaultRowHeight="15" x14ac:dyDescent="0.2"/>
  <cols>
    <col min="1" max="1" width="38.1640625" customWidth="1"/>
    <col min="2" max="2" width="18.33203125" customWidth="1"/>
    <col min="3" max="3" width="10.1640625" bestFit="1" customWidth="1"/>
    <col min="4" max="4" width="14.33203125" bestFit="1" customWidth="1"/>
    <col min="6" max="6" width="13.6640625" bestFit="1" customWidth="1"/>
  </cols>
  <sheetData>
    <row r="1" spans="1:6" x14ac:dyDescent="0.2">
      <c r="A1" s="1" t="s">
        <v>17</v>
      </c>
    </row>
    <row r="3" spans="1:6" x14ac:dyDescent="0.2">
      <c r="A3" s="33" t="s">
        <v>43</v>
      </c>
      <c r="B3" s="34"/>
      <c r="C3" s="34"/>
      <c r="D3" s="34"/>
      <c r="E3" s="34"/>
      <c r="F3" s="34"/>
    </row>
    <row r="5" spans="1:6" ht="16" thickBot="1" x14ac:dyDescent="0.25">
      <c r="B5" s="2" t="s">
        <v>1</v>
      </c>
      <c r="C5" s="2" t="s">
        <v>2</v>
      </c>
    </row>
    <row r="6" spans="1:6" ht="16" thickBot="1" x14ac:dyDescent="0.25">
      <c r="A6" t="s">
        <v>0</v>
      </c>
      <c r="B6" s="12">
        <v>9.9999991062886942</v>
      </c>
      <c r="C6" s="13">
        <v>2.2342782610151854E-6</v>
      </c>
    </row>
    <row r="8" spans="1:6" x14ac:dyDescent="0.2">
      <c r="A8" s="33" t="s">
        <v>44</v>
      </c>
      <c r="B8" s="34"/>
      <c r="C8" s="34"/>
      <c r="D8" s="34"/>
      <c r="E8" s="34"/>
      <c r="F8" s="34"/>
    </row>
    <row r="9" spans="1:6" ht="16" thickBot="1" x14ac:dyDescent="0.25">
      <c r="B9" s="2" t="s">
        <v>4</v>
      </c>
      <c r="C9" s="2" t="s">
        <v>2</v>
      </c>
      <c r="D9" s="2" t="s">
        <v>5</v>
      </c>
    </row>
    <row r="10" spans="1:6" ht="17" thickTop="1" thickBot="1" x14ac:dyDescent="0.25">
      <c r="A10" t="s">
        <v>9</v>
      </c>
      <c r="B10" s="9">
        <v>2.5</v>
      </c>
      <c r="C10" s="6">
        <v>1</v>
      </c>
      <c r="D10" s="8">
        <f>SUMPRODUCT($B$6:$C$6, B10:C10)</f>
        <v>24.999999999999996</v>
      </c>
    </row>
    <row r="11" spans="1:6" ht="16" thickTop="1" x14ac:dyDescent="0.2"/>
    <row r="12" spans="1:6" x14ac:dyDescent="0.2">
      <c r="A12" s="33" t="s">
        <v>42</v>
      </c>
      <c r="B12" s="34"/>
      <c r="C12" s="33"/>
      <c r="D12" s="34"/>
      <c r="E12" s="34"/>
      <c r="F12" s="34"/>
    </row>
    <row r="13" spans="1:6" x14ac:dyDescent="0.2">
      <c r="B13" s="2" t="s">
        <v>4</v>
      </c>
      <c r="C13" s="2" t="s">
        <v>2</v>
      </c>
      <c r="D13" s="2" t="s">
        <v>5</v>
      </c>
      <c r="E13" s="3"/>
      <c r="F13" s="2" t="s">
        <v>3</v>
      </c>
    </row>
    <row r="14" spans="1:6" x14ac:dyDescent="0.2">
      <c r="A14" t="s">
        <v>8</v>
      </c>
      <c r="B14" s="4">
        <v>1000000</v>
      </c>
      <c r="C14" s="4">
        <v>500000</v>
      </c>
      <c r="D14" s="5">
        <f>SUMPRODUCT($B$6:$C$6, B14:C14)</f>
        <v>10000000.223427825</v>
      </c>
      <c r="E14" s="3" t="s">
        <v>6</v>
      </c>
      <c r="F14" s="32">
        <v>10000000</v>
      </c>
    </row>
    <row r="15" spans="1:6" x14ac:dyDescent="0.2">
      <c r="A15" t="s">
        <v>7</v>
      </c>
      <c r="B15" s="6">
        <v>15</v>
      </c>
      <c r="C15" s="6">
        <v>6</v>
      </c>
      <c r="D15" s="5">
        <f>SUMPRODUCT($B$6:$C$6, B15:C15)</f>
        <v>149.99999999999997</v>
      </c>
      <c r="E15" s="3" t="s">
        <v>6</v>
      </c>
      <c r="F15" s="26">
        <v>150</v>
      </c>
    </row>
    <row r="18" spans="1:1" x14ac:dyDescent="0.2">
      <c r="A18" s="1" t="s">
        <v>10</v>
      </c>
    </row>
    <row r="19" spans="1:1" x14ac:dyDescent="0.2">
      <c r="A19" t="s">
        <v>11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12</v>
      </c>
    </row>
    <row r="23" spans="1:1" x14ac:dyDescent="0.2">
      <c r="A2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opLeftCell="A5" workbookViewId="0">
      <selection activeCell="C25" sqref="C25"/>
    </sheetView>
  </sheetViews>
  <sheetFormatPr baseColWidth="10" defaultColWidth="8.83203125" defaultRowHeight="15" x14ac:dyDescent="0.2"/>
  <cols>
    <col min="1" max="1" width="10.83203125" customWidth="1"/>
    <col min="2" max="2" width="9.6640625" bestFit="1" customWidth="1"/>
    <col min="3" max="3" width="9.1640625" customWidth="1"/>
    <col min="5" max="5" width="10" customWidth="1"/>
    <col min="6" max="6" width="11.1640625" customWidth="1"/>
    <col min="7" max="7" width="13.83203125" customWidth="1"/>
    <col min="8" max="8" width="12.33203125" bestFit="1" customWidth="1"/>
  </cols>
  <sheetData>
    <row r="1" spans="1:10" x14ac:dyDescent="0.2">
      <c r="A1" t="s">
        <v>18</v>
      </c>
    </row>
    <row r="3" spans="1:10" x14ac:dyDescent="0.2">
      <c r="A3" s="30" t="s">
        <v>25</v>
      </c>
      <c r="B3" s="31"/>
      <c r="C3" s="31"/>
      <c r="D3" s="31"/>
      <c r="E3" s="31"/>
      <c r="F3" s="31"/>
      <c r="G3" s="31"/>
      <c r="H3" s="31"/>
      <c r="I3" s="31"/>
      <c r="J3" s="31"/>
    </row>
    <row r="5" spans="1:10" ht="16" thickBot="1" x14ac:dyDescent="0.25"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H5" s="2" t="s">
        <v>37</v>
      </c>
      <c r="J5" s="2" t="s">
        <v>38</v>
      </c>
    </row>
    <row r="6" spans="1:10" ht="16" thickBot="1" x14ac:dyDescent="0.25">
      <c r="A6" t="s">
        <v>24</v>
      </c>
      <c r="B6" s="22">
        <v>300</v>
      </c>
      <c r="C6" s="23">
        <v>100</v>
      </c>
      <c r="D6" s="23">
        <v>300</v>
      </c>
      <c r="E6" s="23">
        <v>199.99999999999989</v>
      </c>
      <c r="F6" s="24">
        <v>100</v>
      </c>
      <c r="G6" s="28" t="s">
        <v>39</v>
      </c>
      <c r="H6" s="3">
        <f>SUM(B6:F6)</f>
        <v>999.99999999999989</v>
      </c>
      <c r="J6" s="26">
        <v>1000</v>
      </c>
    </row>
    <row r="7" spans="1:10" x14ac:dyDescent="0.2">
      <c r="B7" s="7"/>
      <c r="C7" s="7"/>
      <c r="D7" s="7"/>
      <c r="E7" s="7"/>
      <c r="F7" s="7"/>
    </row>
    <row r="8" spans="1:10" x14ac:dyDescent="0.2">
      <c r="B8" s="7"/>
      <c r="C8" s="7"/>
      <c r="D8" s="7"/>
      <c r="E8" s="7"/>
      <c r="F8" s="7"/>
    </row>
    <row r="9" spans="1:10" x14ac:dyDescent="0.2">
      <c r="A9" s="30" t="s">
        <v>26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 ht="16" thickBot="1" x14ac:dyDescent="0.25">
      <c r="B10" s="2" t="s">
        <v>19</v>
      </c>
      <c r="C10" s="2" t="s">
        <v>20</v>
      </c>
      <c r="D10" s="2" t="s">
        <v>21</v>
      </c>
      <c r="E10" s="2" t="s">
        <v>22</v>
      </c>
      <c r="F10" s="2" t="s">
        <v>23</v>
      </c>
      <c r="H10" s="2" t="s">
        <v>40</v>
      </c>
    </row>
    <row r="11" spans="1:10" ht="16" thickBot="1" x14ac:dyDescent="0.25">
      <c r="A11" t="s">
        <v>27</v>
      </c>
      <c r="B11" s="27">
        <f>B6*$B$16*B19*B22*B23</f>
        <v>1620000</v>
      </c>
      <c r="C11" s="27">
        <f>C6*$B$16*C19*C22*C23</f>
        <v>128000</v>
      </c>
      <c r="D11" s="27">
        <f>D6*$B$16*D19*D22*D23</f>
        <v>288000</v>
      </c>
      <c r="E11" s="27">
        <f t="shared" ref="E11:F11" si="0">E6*$B$16*E19*E22*E23</f>
        <v>143999.99999999994</v>
      </c>
      <c r="F11" s="27">
        <f t="shared" si="0"/>
        <v>76000</v>
      </c>
      <c r="G11" s="29" t="s">
        <v>39</v>
      </c>
      <c r="H11" s="25">
        <f xml:space="preserve"> SUM(B11:F11)</f>
        <v>2256000</v>
      </c>
    </row>
    <row r="12" spans="1:10" x14ac:dyDescent="0.2">
      <c r="B12" s="7"/>
      <c r="C12" s="7"/>
      <c r="D12" s="7"/>
      <c r="E12" s="7"/>
      <c r="F12" s="7"/>
    </row>
    <row r="14" spans="1:10" x14ac:dyDescent="0.2">
      <c r="A14" s="30" t="s">
        <v>42</v>
      </c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">
      <c r="A15" s="1"/>
    </row>
    <row r="16" spans="1:10" ht="45" x14ac:dyDescent="0.2">
      <c r="A16" s="16" t="s">
        <v>35</v>
      </c>
      <c r="B16" s="21">
        <v>200</v>
      </c>
    </row>
    <row r="18" spans="1:6" x14ac:dyDescent="0.2">
      <c r="B18" s="2" t="s">
        <v>19</v>
      </c>
      <c r="C18" s="2" t="s">
        <v>30</v>
      </c>
      <c r="D18" s="2" t="s">
        <v>21</v>
      </c>
      <c r="E18" s="2" t="s">
        <v>22</v>
      </c>
      <c r="F18" s="2" t="s">
        <v>23</v>
      </c>
    </row>
    <row r="19" spans="1:6" x14ac:dyDescent="0.2">
      <c r="A19" s="17" t="s">
        <v>28</v>
      </c>
      <c r="B19" s="19">
        <v>0.4</v>
      </c>
      <c r="C19" s="19">
        <v>0.2</v>
      </c>
      <c r="D19" s="19">
        <v>0.15</v>
      </c>
      <c r="E19" s="19">
        <v>0.1</v>
      </c>
      <c r="F19" s="19">
        <v>0.1</v>
      </c>
    </row>
    <row r="20" spans="1:6" ht="45" x14ac:dyDescent="0.2">
      <c r="A20" s="17" t="s">
        <v>36</v>
      </c>
      <c r="B20" s="18">
        <f>B6*$B$16*B19</f>
        <v>24000</v>
      </c>
      <c r="C20" s="18">
        <f>C6*$B$16*C19</f>
        <v>4000</v>
      </c>
      <c r="D20" s="18">
        <f>D6*$B$16*D19</f>
        <v>9000</v>
      </c>
      <c r="E20" s="18">
        <f>E6*$B$16*E19</f>
        <v>3999.9999999999982</v>
      </c>
      <c r="F20" s="18">
        <f>F6*$B$16*F19</f>
        <v>2000</v>
      </c>
    </row>
    <row r="21" spans="1:6" ht="60" x14ac:dyDescent="0.2">
      <c r="A21" s="17" t="s">
        <v>31</v>
      </c>
      <c r="B21" s="32">
        <v>24000</v>
      </c>
      <c r="C21" s="32">
        <v>4000</v>
      </c>
      <c r="D21" s="32">
        <v>9000</v>
      </c>
      <c r="E21" s="32">
        <v>6000</v>
      </c>
      <c r="F21" s="32">
        <v>2000</v>
      </c>
    </row>
    <row r="22" spans="1:6" x14ac:dyDescent="0.2">
      <c r="A22" s="17" t="s">
        <v>29</v>
      </c>
      <c r="B22" s="20">
        <v>90</v>
      </c>
      <c r="C22" s="20">
        <v>40</v>
      </c>
      <c r="D22" s="20">
        <v>40</v>
      </c>
      <c r="E22" s="20">
        <v>40</v>
      </c>
      <c r="F22" s="20">
        <v>40</v>
      </c>
    </row>
    <row r="23" spans="1:6" x14ac:dyDescent="0.2">
      <c r="A23" s="17" t="s">
        <v>32</v>
      </c>
      <c r="B23" s="19">
        <v>0.75</v>
      </c>
      <c r="C23" s="19">
        <v>0.8</v>
      </c>
      <c r="D23" s="19">
        <v>0.8</v>
      </c>
      <c r="E23" s="19">
        <v>0.9</v>
      </c>
      <c r="F23" s="19">
        <v>0.95</v>
      </c>
    </row>
    <row r="24" spans="1:6" ht="30" x14ac:dyDescent="0.2">
      <c r="A24" s="17" t="s">
        <v>33</v>
      </c>
      <c r="B24" s="26">
        <v>200</v>
      </c>
      <c r="C24" s="26">
        <v>50</v>
      </c>
      <c r="D24" s="26">
        <v>50</v>
      </c>
      <c r="E24" s="26">
        <v>50</v>
      </c>
      <c r="F24" s="26">
        <v>25</v>
      </c>
    </row>
    <row r="25" spans="1:6" ht="30" x14ac:dyDescent="0.2">
      <c r="A25" s="17" t="s">
        <v>34</v>
      </c>
      <c r="B25" s="26">
        <v>600</v>
      </c>
      <c r="C25" s="26">
        <v>200</v>
      </c>
      <c r="D25" s="26">
        <v>300</v>
      </c>
      <c r="E25" s="26">
        <v>300</v>
      </c>
      <c r="F25" s="26">
        <v>100</v>
      </c>
    </row>
    <row r="29" spans="1:6" x14ac:dyDescent="0.2">
      <c r="A29" s="1" t="s">
        <v>10</v>
      </c>
    </row>
    <row r="30" spans="1:6" x14ac:dyDescent="0.2">
      <c r="A30" t="s">
        <v>11</v>
      </c>
    </row>
    <row r="31" spans="1:6" x14ac:dyDescent="0.2">
      <c r="A31" t="s">
        <v>13</v>
      </c>
    </row>
    <row r="32" spans="1:6" x14ac:dyDescent="0.2">
      <c r="A32" t="s">
        <v>14</v>
      </c>
    </row>
    <row r="33" spans="1:1" x14ac:dyDescent="0.2">
      <c r="A33" t="s">
        <v>12</v>
      </c>
    </row>
    <row r="34" spans="1:1" x14ac:dyDescent="0.2">
      <c r="A34" t="s">
        <v>41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showGridLines="0" tabSelected="1" workbookViewId="0">
      <selection activeCell="L11" sqref="L11"/>
    </sheetView>
  </sheetViews>
  <sheetFormatPr baseColWidth="10" defaultColWidth="8.83203125" defaultRowHeight="15" x14ac:dyDescent="0.2"/>
  <cols>
    <col min="1" max="1" width="10.83203125" customWidth="1"/>
    <col min="2" max="2" width="9.6640625" bestFit="1" customWidth="1"/>
    <col min="3" max="3" width="9.1640625" customWidth="1"/>
    <col min="5" max="5" width="10" customWidth="1"/>
    <col min="6" max="6" width="11.1640625" customWidth="1"/>
    <col min="7" max="7" width="13.83203125" customWidth="1"/>
    <col min="8" max="8" width="12.33203125" bestFit="1" customWidth="1"/>
  </cols>
  <sheetData>
    <row r="1" spans="1:10" x14ac:dyDescent="0.2">
      <c r="A1" t="s">
        <v>18</v>
      </c>
    </row>
    <row r="3" spans="1:10" x14ac:dyDescent="0.2">
      <c r="A3" s="30" t="s">
        <v>25</v>
      </c>
      <c r="B3" s="31"/>
      <c r="C3" s="31"/>
      <c r="D3" s="31"/>
      <c r="E3" s="31"/>
      <c r="F3" s="31"/>
      <c r="G3" s="31"/>
      <c r="H3" s="31"/>
      <c r="I3" s="31"/>
      <c r="J3" s="31"/>
    </row>
    <row r="5" spans="1:10" ht="16" thickBot="1" x14ac:dyDescent="0.25"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H5" s="2" t="s">
        <v>37</v>
      </c>
      <c r="J5" s="2" t="s">
        <v>38</v>
      </c>
    </row>
    <row r="6" spans="1:10" ht="16" thickBot="1" x14ac:dyDescent="0.25">
      <c r="A6" t="s">
        <v>24</v>
      </c>
      <c r="B6" s="22">
        <v>300</v>
      </c>
      <c r="C6" s="23">
        <v>100</v>
      </c>
      <c r="D6" s="23">
        <v>300</v>
      </c>
      <c r="E6" s="23">
        <v>300</v>
      </c>
      <c r="F6" s="24">
        <v>100</v>
      </c>
      <c r="G6" s="28" t="s">
        <v>39</v>
      </c>
      <c r="H6" s="3">
        <f>SUM(B6:F6)</f>
        <v>1100</v>
      </c>
      <c r="J6" s="26">
        <v>1100</v>
      </c>
    </row>
    <row r="7" spans="1:10" x14ac:dyDescent="0.2">
      <c r="B7" s="7"/>
      <c r="C7" s="7"/>
      <c r="D7" s="7"/>
      <c r="E7" s="7"/>
      <c r="F7" s="7"/>
    </row>
    <row r="8" spans="1:10" x14ac:dyDescent="0.2">
      <c r="B8" s="7"/>
      <c r="C8" s="7"/>
      <c r="D8" s="7"/>
      <c r="E8" s="7"/>
      <c r="F8" s="7"/>
    </row>
    <row r="9" spans="1:10" x14ac:dyDescent="0.2">
      <c r="A9" s="30" t="s">
        <v>26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 ht="16" thickBot="1" x14ac:dyDescent="0.25">
      <c r="B10" s="2" t="s">
        <v>19</v>
      </c>
      <c r="C10" s="2" t="s">
        <v>20</v>
      </c>
      <c r="D10" s="2" t="s">
        <v>21</v>
      </c>
      <c r="E10" s="2" t="s">
        <v>22</v>
      </c>
      <c r="F10" s="2" t="s">
        <v>23</v>
      </c>
      <c r="H10" s="2" t="s">
        <v>40</v>
      </c>
    </row>
    <row r="11" spans="1:10" ht="16" thickBot="1" x14ac:dyDescent="0.25">
      <c r="A11" t="s">
        <v>27</v>
      </c>
      <c r="B11" s="27">
        <f>B6*$B$16*B19*B22*B23</f>
        <v>1620000</v>
      </c>
      <c r="C11" s="27">
        <f t="shared" ref="C11:F11" si="0">C6*$B$16*C19*C22*C23</f>
        <v>128000</v>
      </c>
      <c r="D11" s="27">
        <f t="shared" si="0"/>
        <v>288000</v>
      </c>
      <c r="E11" s="27">
        <f t="shared" si="0"/>
        <v>216000</v>
      </c>
      <c r="F11" s="35">
        <f t="shared" si="0"/>
        <v>76000</v>
      </c>
      <c r="G11" s="29" t="s">
        <v>39</v>
      </c>
      <c r="H11" s="25">
        <f xml:space="preserve"> SUM(B11:F11)</f>
        <v>2328000</v>
      </c>
    </row>
    <row r="12" spans="1:10" x14ac:dyDescent="0.2">
      <c r="B12" s="7"/>
      <c r="C12" s="7"/>
      <c r="D12" s="7"/>
      <c r="E12" s="7"/>
      <c r="F12" s="7"/>
    </row>
    <row r="14" spans="1:10" x14ac:dyDescent="0.2">
      <c r="A14" s="30" t="s">
        <v>42</v>
      </c>
      <c r="B14" s="31"/>
      <c r="C14" s="31"/>
      <c r="D14" s="31"/>
      <c r="E14" s="31"/>
      <c r="F14" s="31"/>
      <c r="G14" s="31"/>
      <c r="H14" s="31"/>
      <c r="I14" s="31"/>
      <c r="J14" s="31"/>
    </row>
    <row r="15" spans="1:10" x14ac:dyDescent="0.2">
      <c r="A15" s="1"/>
    </row>
    <row r="16" spans="1:10" ht="45" x14ac:dyDescent="0.2">
      <c r="A16" s="16" t="s">
        <v>35</v>
      </c>
      <c r="B16" s="21">
        <v>200</v>
      </c>
    </row>
    <row r="18" spans="1:6" x14ac:dyDescent="0.2">
      <c r="A18" s="38"/>
      <c r="B18" s="39" t="s">
        <v>19</v>
      </c>
      <c r="C18" s="39" t="s">
        <v>30</v>
      </c>
      <c r="D18" s="39" t="s">
        <v>21</v>
      </c>
      <c r="E18" s="39" t="s">
        <v>22</v>
      </c>
      <c r="F18" s="39" t="s">
        <v>23</v>
      </c>
    </row>
    <row r="19" spans="1:6" x14ac:dyDescent="0.2">
      <c r="A19" s="36" t="s">
        <v>28</v>
      </c>
      <c r="B19" s="40">
        <v>0.4</v>
      </c>
      <c r="C19" s="40">
        <v>0.2</v>
      </c>
      <c r="D19" s="40">
        <v>0.15</v>
      </c>
      <c r="E19" s="40">
        <v>0.1</v>
      </c>
      <c r="F19" s="40">
        <v>0.1</v>
      </c>
    </row>
    <row r="20" spans="1:6" ht="45" x14ac:dyDescent="0.2">
      <c r="A20" s="36" t="s">
        <v>36</v>
      </c>
      <c r="B20" s="41">
        <f>B6*$B$16*B19</f>
        <v>24000</v>
      </c>
      <c r="C20" s="41">
        <f>C6*$B$16*C19</f>
        <v>4000</v>
      </c>
      <c r="D20" s="41">
        <f>D6*$B$16*D19</f>
        <v>9000</v>
      </c>
      <c r="E20" s="41">
        <f>E6*$B$16*E19</f>
        <v>6000</v>
      </c>
      <c r="F20" s="41">
        <f>F6*$B$16*F19</f>
        <v>2000</v>
      </c>
    </row>
    <row r="21" spans="1:6" ht="60" x14ac:dyDescent="0.2">
      <c r="A21" s="36" t="s">
        <v>31</v>
      </c>
      <c r="B21" s="37">
        <v>24000</v>
      </c>
      <c r="C21" s="37">
        <v>4000</v>
      </c>
      <c r="D21" s="37">
        <v>9000</v>
      </c>
      <c r="E21" s="37">
        <v>6000</v>
      </c>
      <c r="F21" s="37">
        <v>2000</v>
      </c>
    </row>
    <row r="22" spans="1:6" x14ac:dyDescent="0.2">
      <c r="A22" s="36" t="s">
        <v>29</v>
      </c>
      <c r="B22" s="42">
        <v>90</v>
      </c>
      <c r="C22" s="42">
        <v>40</v>
      </c>
      <c r="D22" s="42">
        <v>40</v>
      </c>
      <c r="E22" s="42">
        <v>40</v>
      </c>
      <c r="F22" s="42">
        <v>40</v>
      </c>
    </row>
    <row r="23" spans="1:6" x14ac:dyDescent="0.2">
      <c r="A23" s="36" t="s">
        <v>32</v>
      </c>
      <c r="B23" s="40">
        <v>0.75</v>
      </c>
      <c r="C23" s="40">
        <v>0.8</v>
      </c>
      <c r="D23" s="40">
        <v>0.8</v>
      </c>
      <c r="E23" s="40">
        <v>0.9</v>
      </c>
      <c r="F23" s="40">
        <v>0.95</v>
      </c>
    </row>
    <row r="24" spans="1:6" ht="30" x14ac:dyDescent="0.2">
      <c r="A24" s="36" t="s">
        <v>33</v>
      </c>
      <c r="B24" s="43">
        <v>200</v>
      </c>
      <c r="C24" s="43">
        <v>50</v>
      </c>
      <c r="D24" s="43">
        <v>50</v>
      </c>
      <c r="E24" s="43">
        <v>50</v>
      </c>
      <c r="F24" s="43">
        <v>25</v>
      </c>
    </row>
    <row r="25" spans="1:6" ht="30" x14ac:dyDescent="0.2">
      <c r="A25" s="36" t="s">
        <v>34</v>
      </c>
      <c r="B25" s="43">
        <v>600</v>
      </c>
      <c r="C25" s="43">
        <v>200</v>
      </c>
      <c r="D25" s="43">
        <v>300</v>
      </c>
      <c r="E25" s="43">
        <v>300</v>
      </c>
      <c r="F25" s="43">
        <v>100</v>
      </c>
    </row>
    <row r="28" spans="1:6" x14ac:dyDescent="0.2">
      <c r="A28" s="1" t="s">
        <v>10</v>
      </c>
    </row>
    <row r="29" spans="1:6" x14ac:dyDescent="0.2">
      <c r="A29" t="s">
        <v>11</v>
      </c>
    </row>
    <row r="30" spans="1:6" x14ac:dyDescent="0.2">
      <c r="A30" t="s">
        <v>13</v>
      </c>
    </row>
    <row r="31" spans="1:6" x14ac:dyDescent="0.2">
      <c r="A31" t="s">
        <v>14</v>
      </c>
    </row>
    <row r="32" spans="1:6" x14ac:dyDescent="0.2">
      <c r="A32" t="s">
        <v>12</v>
      </c>
    </row>
    <row r="33" spans="1:1" x14ac:dyDescent="0.2">
      <c r="A33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Community Park (base case)</vt:lpstr>
      <vt:lpstr>Community Park (Cost)</vt:lpstr>
      <vt:lpstr>Community Park (Duration)</vt:lpstr>
      <vt:lpstr>Ticket Revenue (1000 agents)</vt:lpstr>
      <vt:lpstr>Ticket Revenue (1100 agents)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2017-09-13T02:24:57Z</dcterms:created>
  <dcterms:modified xsi:type="dcterms:W3CDTF">2017-09-18T19:12:27Z</dcterms:modified>
</cp:coreProperties>
</file>