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embeddings/oleObject3.bin" ContentType="application/vnd.openxmlformats-officedocument.oleObject"/>
  <Override PartName="/xl/embeddings/oleObject4.bin" ContentType="application/vnd.openxmlformats-officedocument.oleObject"/>
  <Override PartName="/xl/ctrlProps/ctrlProp2.xml" ContentType="application/vnd.ms-excel.controlproperties+xml"/>
  <Override PartName="/xl/comments2.xml" ContentType="application/vnd.openxmlformats-officedocument.spreadsheetml.comments+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embeddings/oleObject5.bin" ContentType="application/vnd.openxmlformats-officedocument.oleObject"/>
  <Override PartName="/xl/embeddings/oleObject6.bin" ContentType="application/vnd.openxmlformats-officedocument.oleObject"/>
  <Override PartName="/xl/ctrlProps/ctrlProp3.xml" ContentType="application/vnd.ms-excel.controlproperties+xml"/>
  <Override PartName="/xl/ctrlProps/ctrlProp4.xml" ContentType="application/vnd.ms-excel.controlproperties+xml"/>
  <Override PartName="/xl/comments3.xml" ContentType="application/vnd.openxmlformats-officedocument.spreadsheetml.comments+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mc:AlternateContent xmlns:mc="http://schemas.openxmlformats.org/markup-compatibility/2006">
    <mc:Choice Requires="x15">
      <x15ac:absPath xmlns:x15ac="http://schemas.microsoft.com/office/spreadsheetml/2010/11/ac" url="C:\Users\User\Documents\GitHub\statistics-for-business-analytics\additional-assets\"/>
    </mc:Choice>
  </mc:AlternateContent>
  <xr:revisionPtr revIDLastSave="0" documentId="13_ncr:1_{61E6A052-EC25-4D12-8482-495F3C99C38D}" xr6:coauthVersionLast="45" xr6:coauthVersionMax="45" xr10:uidLastSave="{00000000-0000-0000-0000-000000000000}"/>
  <bookViews>
    <workbookView xWindow="-28920" yWindow="-120" windowWidth="29040" windowHeight="18240" firstSheet="4" activeTab="5" xr2:uid="{00000000-000D-0000-FFFF-FFFF00000000}"/>
  </bookViews>
  <sheets>
    <sheet name="Left-Tailed" sheetId="1" state="hidden" r:id="rId1"/>
    <sheet name="Left-Tailed Graph" sheetId="5" state="hidden" r:id="rId2"/>
    <sheet name="Right-Tailed" sheetId="10" state="hidden" r:id="rId3"/>
    <sheet name="Right-Tailed Graph" sheetId="9" state="hidden" r:id="rId4"/>
    <sheet name="Between" sheetId="11" r:id="rId5"/>
    <sheet name="Between Graph" sheetId="13" r:id="rId6"/>
    <sheet name="Readme" sheetId="8" r:id="rId7"/>
  </sheets>
  <definedNames>
    <definedName name="_xlnm.Print_Area" localSheetId="4">Between!$A$2:$L$57</definedName>
    <definedName name="_xlnm.Print_Area" localSheetId="0">'Left-Tailed'!$A$3:$L$56</definedName>
    <definedName name="_xlnm.Print_Area" localSheetId="6">Readme!$A$19:$L$21</definedName>
    <definedName name="_xlnm.Print_Area" localSheetId="2">'Right-Tailed'!$A$3:$L$55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2" i="1" l="1"/>
  <c r="F32" i="10"/>
  <c r="E32" i="1" l="1"/>
  <c r="C19" i="1"/>
  <c r="C27" i="11"/>
  <c r="D16" i="1" l="1"/>
  <c r="D24" i="1"/>
  <c r="C32" i="1"/>
  <c r="C19" i="10"/>
  <c r="G42" i="11" l="1"/>
  <c r="F42" i="11" s="1"/>
  <c r="G41" i="11"/>
  <c r="F41" i="11" s="1"/>
  <c r="E32" i="10"/>
  <c r="C90" i="10" l="1"/>
  <c r="D16" i="10"/>
  <c r="C32" i="10"/>
  <c r="D24" i="10"/>
  <c r="B56" i="11" l="1"/>
  <c r="B57" i="11" s="1"/>
  <c r="C170" i="10"/>
  <c r="C91" i="10" s="1"/>
  <c r="C92" i="10" s="1"/>
  <c r="C93" i="10" s="1"/>
  <c r="C94" i="10" s="1"/>
  <c r="C95" i="10" s="1"/>
  <c r="C96" i="10" s="1"/>
  <c r="C97" i="10" s="1"/>
  <c r="C98" i="10" s="1"/>
  <c r="C99" i="10" s="1"/>
  <c r="C100" i="10" s="1"/>
  <c r="C101" i="10" s="1"/>
  <c r="C102" i="10" s="1"/>
  <c r="C103" i="10" s="1"/>
  <c r="C104" i="10" s="1"/>
  <c r="C105" i="10" s="1"/>
  <c r="C106" i="10" s="1"/>
  <c r="C107" i="10" s="1"/>
  <c r="C108" i="10" s="1"/>
  <c r="C109" i="10" s="1"/>
  <c r="C110" i="10" s="1"/>
  <c r="C111" i="10" s="1"/>
  <c r="C112" i="10" s="1"/>
  <c r="C113" i="10" s="1"/>
  <c r="C114" i="10" s="1"/>
  <c r="C115" i="10" s="1"/>
  <c r="C116" i="10" s="1"/>
  <c r="C117" i="10" s="1"/>
  <c r="C118" i="10" s="1"/>
  <c r="C119" i="10" s="1"/>
  <c r="C120" i="10" s="1"/>
  <c r="C121" i="10" s="1"/>
  <c r="C122" i="10" s="1"/>
  <c r="C123" i="10" s="1"/>
  <c r="C124" i="10" s="1"/>
  <c r="C125" i="10" s="1"/>
  <c r="C126" i="10" s="1"/>
  <c r="C127" i="10" s="1"/>
  <c r="C128" i="10" s="1"/>
  <c r="C129" i="10" s="1"/>
  <c r="C130" i="10" s="1"/>
  <c r="C131" i="10" s="1"/>
  <c r="C132" i="10" s="1"/>
  <c r="C133" i="10" s="1"/>
  <c r="C134" i="10" s="1"/>
  <c r="C135" i="10" s="1"/>
  <c r="C136" i="10" s="1"/>
  <c r="C137" i="10" s="1"/>
  <c r="C138" i="10" s="1"/>
  <c r="C139" i="10" s="1"/>
  <c r="C140" i="10" s="1"/>
  <c r="C141" i="10" s="1"/>
  <c r="C142" i="10" s="1"/>
  <c r="C143" i="10" s="1"/>
  <c r="C144" i="10" s="1"/>
  <c r="C145" i="10" s="1"/>
  <c r="C146" i="10" s="1"/>
  <c r="C147" i="10" s="1"/>
  <c r="C148" i="10" s="1"/>
  <c r="C149" i="10" s="1"/>
  <c r="C150" i="10" s="1"/>
  <c r="C151" i="10" s="1"/>
  <c r="C152" i="10" s="1"/>
  <c r="C153" i="10" s="1"/>
  <c r="C154" i="10" s="1"/>
  <c r="C155" i="10" s="1"/>
  <c r="C156" i="10" s="1"/>
  <c r="C157" i="10" s="1"/>
  <c r="C158" i="10" s="1"/>
  <c r="C159" i="10" s="1"/>
  <c r="C160" i="10" s="1"/>
  <c r="C161" i="10" s="1"/>
  <c r="C162" i="10" s="1"/>
  <c r="C163" i="10" s="1"/>
  <c r="C164" i="10" s="1"/>
  <c r="C165" i="10" s="1"/>
  <c r="C166" i="10" s="1"/>
  <c r="C167" i="10" s="1"/>
  <c r="C168" i="10" s="1"/>
  <c r="C169" i="10" s="1"/>
  <c r="B45" i="10"/>
  <c r="C45" i="10" s="1"/>
  <c r="E45" i="10" s="1"/>
  <c r="B46" i="10" l="1"/>
  <c r="B47" i="10" s="1"/>
  <c r="B48" i="10" s="1"/>
  <c r="E42" i="11"/>
  <c r="E41" i="11"/>
  <c r="C57" i="11"/>
  <c r="B58" i="11"/>
  <c r="C56" i="11"/>
  <c r="C33" i="10"/>
  <c r="C20" i="10" s="1"/>
  <c r="D45" i="10"/>
  <c r="B45" i="1"/>
  <c r="B90" i="1" s="1"/>
  <c r="C90" i="1" s="1"/>
  <c r="C91" i="1" s="1"/>
  <c r="C92" i="1" s="1"/>
  <c r="C93" i="1" s="1"/>
  <c r="C94" i="1" s="1"/>
  <c r="C95" i="1" s="1"/>
  <c r="C96" i="1" s="1"/>
  <c r="C97" i="1" s="1"/>
  <c r="C98" i="1" s="1"/>
  <c r="C99" i="1" s="1"/>
  <c r="C100" i="1" s="1"/>
  <c r="C101" i="1" s="1"/>
  <c r="C102" i="1" s="1"/>
  <c r="C103" i="1" s="1"/>
  <c r="C104" i="1" s="1"/>
  <c r="C105" i="1" s="1"/>
  <c r="C106" i="1" s="1"/>
  <c r="C107" i="1" s="1"/>
  <c r="C108" i="1" s="1"/>
  <c r="C109" i="1" s="1"/>
  <c r="C110" i="1" s="1"/>
  <c r="C111" i="1" s="1"/>
  <c r="C112" i="1" s="1"/>
  <c r="C113" i="1" s="1"/>
  <c r="C114" i="1" s="1"/>
  <c r="C115" i="1" s="1"/>
  <c r="C116" i="1" s="1"/>
  <c r="C117" i="1" s="1"/>
  <c r="C118" i="1" s="1"/>
  <c r="C119" i="1" s="1"/>
  <c r="C120" i="1" s="1"/>
  <c r="C121" i="1" s="1"/>
  <c r="C122" i="1" s="1"/>
  <c r="C123" i="1" s="1"/>
  <c r="C124" i="1" s="1"/>
  <c r="C125" i="1" s="1"/>
  <c r="C126" i="1" s="1"/>
  <c r="C127" i="1" s="1"/>
  <c r="C128" i="1" s="1"/>
  <c r="C129" i="1" s="1"/>
  <c r="C130" i="1" s="1"/>
  <c r="C131" i="1" s="1"/>
  <c r="C132" i="1" s="1"/>
  <c r="C133" i="1" s="1"/>
  <c r="C134" i="1" s="1"/>
  <c r="C135" i="1" s="1"/>
  <c r="C136" i="1" s="1"/>
  <c r="C137" i="1" s="1"/>
  <c r="C138" i="1" s="1"/>
  <c r="C139" i="1" s="1"/>
  <c r="C140" i="1" s="1"/>
  <c r="C141" i="1" s="1"/>
  <c r="C142" i="1" s="1"/>
  <c r="C143" i="1" s="1"/>
  <c r="C144" i="1" s="1"/>
  <c r="C145" i="1" s="1"/>
  <c r="C146" i="1" s="1"/>
  <c r="C147" i="1" s="1"/>
  <c r="C148" i="1" s="1"/>
  <c r="C149" i="1" s="1"/>
  <c r="C150" i="1" s="1"/>
  <c r="C151" i="1" s="1"/>
  <c r="C152" i="1" s="1"/>
  <c r="C153" i="1" s="1"/>
  <c r="C154" i="1" s="1"/>
  <c r="C155" i="1" s="1"/>
  <c r="C156" i="1" s="1"/>
  <c r="C157" i="1" s="1"/>
  <c r="C158" i="1" s="1"/>
  <c r="C159" i="1" s="1"/>
  <c r="C160" i="1" s="1"/>
  <c r="C161" i="1" s="1"/>
  <c r="C162" i="1" s="1"/>
  <c r="C163" i="1" s="1"/>
  <c r="C164" i="1" s="1"/>
  <c r="C165" i="1" s="1"/>
  <c r="C166" i="1" s="1"/>
  <c r="C167" i="1" s="1"/>
  <c r="C168" i="1" s="1"/>
  <c r="C169" i="1" s="1"/>
  <c r="C170" i="1" s="1"/>
  <c r="D33" i="11" l="1"/>
  <c r="C43" i="11" s="1"/>
  <c r="C29" i="11" s="1"/>
  <c r="C101" i="11"/>
  <c r="D101" i="11" s="1"/>
  <c r="C41" i="11"/>
  <c r="C181" i="11"/>
  <c r="D181" i="11" s="1"/>
  <c r="C42" i="11"/>
  <c r="C28" i="11"/>
  <c r="C46" i="10"/>
  <c r="E46" i="10" s="1"/>
  <c r="C47" i="10"/>
  <c r="D47" i="10" s="1"/>
  <c r="D91" i="10"/>
  <c r="D90" i="10"/>
  <c r="B59" i="11"/>
  <c r="C58" i="11"/>
  <c r="E57" i="11"/>
  <c r="D57" i="11"/>
  <c r="E56" i="11"/>
  <c r="D56" i="11"/>
  <c r="B49" i="10"/>
  <c r="C48" i="10"/>
  <c r="C33" i="1"/>
  <c r="C20" i="1" s="1"/>
  <c r="B46" i="1"/>
  <c r="C45" i="1"/>
  <c r="D90" i="1"/>
  <c r="D91" i="1"/>
  <c r="E47" i="10" l="1"/>
  <c r="C102" i="11"/>
  <c r="C103" i="11" s="1"/>
  <c r="C104" i="11" s="1"/>
  <c r="C105" i="11" s="1"/>
  <c r="C106" i="11" s="1"/>
  <c r="C107" i="11" s="1"/>
  <c r="C108" i="11" s="1"/>
  <c r="C109" i="11" s="1"/>
  <c r="C110" i="11" s="1"/>
  <c r="C111" i="11" s="1"/>
  <c r="C112" i="11" s="1"/>
  <c r="C113" i="11" s="1"/>
  <c r="C114" i="11" s="1"/>
  <c r="C115" i="11" s="1"/>
  <c r="C116" i="11" s="1"/>
  <c r="C117" i="11" s="1"/>
  <c r="C118" i="11" s="1"/>
  <c r="C119" i="11" s="1"/>
  <c r="C120" i="11" s="1"/>
  <c r="C121" i="11" s="1"/>
  <c r="C122" i="11" s="1"/>
  <c r="C123" i="11" s="1"/>
  <c r="C124" i="11" s="1"/>
  <c r="C125" i="11" s="1"/>
  <c r="C126" i="11" s="1"/>
  <c r="C127" i="11" s="1"/>
  <c r="C128" i="11" s="1"/>
  <c r="C129" i="11" s="1"/>
  <c r="C130" i="11" s="1"/>
  <c r="C131" i="11" s="1"/>
  <c r="C132" i="11" s="1"/>
  <c r="C133" i="11" s="1"/>
  <c r="C134" i="11" s="1"/>
  <c r="C135" i="11" s="1"/>
  <c r="C136" i="11" s="1"/>
  <c r="C137" i="11" s="1"/>
  <c r="C138" i="11" s="1"/>
  <c r="C139" i="11" s="1"/>
  <c r="C140" i="11" s="1"/>
  <c r="C141" i="11" s="1"/>
  <c r="C142" i="11" s="1"/>
  <c r="C143" i="11" s="1"/>
  <c r="C144" i="11" s="1"/>
  <c r="C145" i="11" s="1"/>
  <c r="C146" i="11" s="1"/>
  <c r="C147" i="11" s="1"/>
  <c r="C148" i="11" s="1"/>
  <c r="C149" i="11" s="1"/>
  <c r="C150" i="11" s="1"/>
  <c r="C151" i="11" s="1"/>
  <c r="C152" i="11" s="1"/>
  <c r="C153" i="11" s="1"/>
  <c r="C154" i="11" s="1"/>
  <c r="C155" i="11" s="1"/>
  <c r="C156" i="11" s="1"/>
  <c r="C157" i="11" s="1"/>
  <c r="C158" i="11" s="1"/>
  <c r="C159" i="11" s="1"/>
  <c r="C160" i="11" s="1"/>
  <c r="C161" i="11" s="1"/>
  <c r="C162" i="11" s="1"/>
  <c r="C163" i="11" s="1"/>
  <c r="C164" i="11" s="1"/>
  <c r="C165" i="11" s="1"/>
  <c r="C166" i="11" s="1"/>
  <c r="C167" i="11" s="1"/>
  <c r="C168" i="11" s="1"/>
  <c r="C169" i="11" s="1"/>
  <c r="C170" i="11" s="1"/>
  <c r="C171" i="11" s="1"/>
  <c r="C172" i="11" s="1"/>
  <c r="C173" i="11" s="1"/>
  <c r="C174" i="11" s="1"/>
  <c r="C175" i="11" s="1"/>
  <c r="C176" i="11" s="1"/>
  <c r="C177" i="11" s="1"/>
  <c r="C178" i="11" s="1"/>
  <c r="C179" i="11" s="1"/>
  <c r="C180" i="11" s="1"/>
  <c r="D46" i="10"/>
  <c r="E58" i="11"/>
  <c r="D58" i="11"/>
  <c r="B60" i="11"/>
  <c r="C59" i="11"/>
  <c r="E48" i="10"/>
  <c r="D48" i="10"/>
  <c r="C49" i="10"/>
  <c r="B50" i="10"/>
  <c r="D92" i="10"/>
  <c r="D92" i="1"/>
  <c r="D45" i="1"/>
  <c r="E45" i="1"/>
  <c r="C46" i="1"/>
  <c r="B47" i="1"/>
  <c r="D102" i="11" l="1"/>
  <c r="D103" i="11"/>
  <c r="E59" i="11"/>
  <c r="D59" i="11"/>
  <c r="B61" i="11"/>
  <c r="C60" i="11"/>
  <c r="D93" i="10"/>
  <c r="B51" i="10"/>
  <c r="C50" i="10"/>
  <c r="E49" i="10"/>
  <c r="D49" i="10"/>
  <c r="B48" i="1"/>
  <c r="C47" i="1"/>
  <c r="D46" i="1"/>
  <c r="E46" i="1"/>
  <c r="E60" i="11" l="1"/>
  <c r="D60" i="11"/>
  <c r="B62" i="11"/>
  <c r="C61" i="11"/>
  <c r="D104" i="11"/>
  <c r="E50" i="10"/>
  <c r="D50" i="10"/>
  <c r="C51" i="10"/>
  <c r="B52" i="10"/>
  <c r="D94" i="10"/>
  <c r="D93" i="1"/>
  <c r="D47" i="1"/>
  <c r="E47" i="1"/>
  <c r="D94" i="1"/>
  <c r="C48" i="1"/>
  <c r="B49" i="1"/>
  <c r="D105" i="11" l="1"/>
  <c r="E61" i="11"/>
  <c r="D61" i="11"/>
  <c r="B63" i="11"/>
  <c r="C62" i="11"/>
  <c r="D95" i="10"/>
  <c r="C52" i="10"/>
  <c r="B53" i="10"/>
  <c r="E51" i="10"/>
  <c r="D51" i="10"/>
  <c r="C49" i="1"/>
  <c r="B50" i="1"/>
  <c r="E48" i="1"/>
  <c r="D48" i="1"/>
  <c r="D95" i="1"/>
  <c r="E62" i="11" l="1"/>
  <c r="D62" i="11"/>
  <c r="B64" i="11"/>
  <c r="C63" i="11"/>
  <c r="D106" i="11"/>
  <c r="D96" i="10"/>
  <c r="B54" i="10"/>
  <c r="C53" i="10"/>
  <c r="D52" i="10"/>
  <c r="E52" i="10"/>
  <c r="B51" i="1"/>
  <c r="C50" i="1"/>
  <c r="D49" i="1"/>
  <c r="E49" i="1"/>
  <c r="D96" i="1"/>
  <c r="D107" i="11" l="1"/>
  <c r="E63" i="11"/>
  <c r="D63" i="11"/>
  <c r="C64" i="11"/>
  <c r="B65" i="11"/>
  <c r="D97" i="10"/>
  <c r="E53" i="10"/>
  <c r="D53" i="10"/>
  <c r="C54" i="10"/>
  <c r="B55" i="10"/>
  <c r="D50" i="1"/>
  <c r="E50" i="1"/>
  <c r="B52" i="1"/>
  <c r="C51" i="1"/>
  <c r="D97" i="1"/>
  <c r="B66" i="11" l="1"/>
  <c r="C65" i="11"/>
  <c r="E64" i="11"/>
  <c r="D64" i="11"/>
  <c r="D108" i="11"/>
  <c r="D98" i="10"/>
  <c r="B56" i="10"/>
  <c r="C55" i="10"/>
  <c r="E54" i="10"/>
  <c r="D54" i="10"/>
  <c r="E51" i="1"/>
  <c r="D51" i="1"/>
  <c r="C52" i="1"/>
  <c r="B53" i="1"/>
  <c r="D98" i="1"/>
  <c r="D109" i="11" l="1"/>
  <c r="E65" i="11"/>
  <c r="D65" i="11"/>
  <c r="B67" i="11"/>
  <c r="C66" i="11"/>
  <c r="D99" i="10"/>
  <c r="E55" i="10"/>
  <c r="D55" i="10"/>
  <c r="C56" i="10"/>
  <c r="B57" i="10"/>
  <c r="D99" i="1"/>
  <c r="B54" i="1"/>
  <c r="C53" i="1"/>
  <c r="D52" i="1"/>
  <c r="E52" i="1"/>
  <c r="E66" i="11" l="1"/>
  <c r="D66" i="11"/>
  <c r="B68" i="11"/>
  <c r="C67" i="11"/>
  <c r="D110" i="11"/>
  <c r="D100" i="10"/>
  <c r="B58" i="10"/>
  <c r="C57" i="10"/>
  <c r="D56" i="10"/>
  <c r="E56" i="10"/>
  <c r="D100" i="1"/>
  <c r="B55" i="1"/>
  <c r="C54" i="1"/>
  <c r="E53" i="1"/>
  <c r="D53" i="1"/>
  <c r="D111" i="11" l="1"/>
  <c r="E67" i="11"/>
  <c r="D67" i="11"/>
  <c r="B69" i="11"/>
  <c r="C68" i="11"/>
  <c r="D101" i="10"/>
  <c r="E57" i="10"/>
  <c r="D57" i="10"/>
  <c r="C58" i="10"/>
  <c r="B59" i="10"/>
  <c r="E54" i="1"/>
  <c r="D54" i="1"/>
  <c r="C55" i="1"/>
  <c r="B56" i="1"/>
  <c r="D101" i="1"/>
  <c r="E68" i="11" l="1"/>
  <c r="D68" i="11"/>
  <c r="C69" i="11"/>
  <c r="B70" i="11"/>
  <c r="D112" i="11"/>
  <c r="B60" i="10"/>
  <c r="C59" i="10"/>
  <c r="E58" i="10"/>
  <c r="D58" i="10"/>
  <c r="D102" i="10"/>
  <c r="D102" i="1"/>
  <c r="C56" i="1"/>
  <c r="B57" i="1"/>
  <c r="D55" i="1"/>
  <c r="E55" i="1"/>
  <c r="C70" i="11" l="1"/>
  <c r="B71" i="11"/>
  <c r="E69" i="11"/>
  <c r="D69" i="11"/>
  <c r="D113" i="11"/>
  <c r="D103" i="10"/>
  <c r="E59" i="10"/>
  <c r="D59" i="10"/>
  <c r="C60" i="10"/>
  <c r="B61" i="10"/>
  <c r="B58" i="1"/>
  <c r="C57" i="1"/>
  <c r="D103" i="1"/>
  <c r="D56" i="1"/>
  <c r="E56" i="1"/>
  <c r="D114" i="11" l="1"/>
  <c r="D70" i="11"/>
  <c r="E70" i="11"/>
  <c r="B72" i="11"/>
  <c r="C71" i="11"/>
  <c r="B62" i="10"/>
  <c r="C61" i="10"/>
  <c r="E60" i="10"/>
  <c r="D60" i="10"/>
  <c r="D104" i="10"/>
  <c r="D104" i="1"/>
  <c r="B59" i="1"/>
  <c r="C58" i="1"/>
  <c r="E57" i="1"/>
  <c r="D57" i="1"/>
  <c r="B73" i="11" l="1"/>
  <c r="C72" i="11"/>
  <c r="E71" i="11"/>
  <c r="D71" i="11"/>
  <c r="D115" i="11"/>
  <c r="D105" i="10"/>
  <c r="E61" i="10"/>
  <c r="D61" i="10"/>
  <c r="C62" i="10"/>
  <c r="B63" i="10"/>
  <c r="E58" i="1"/>
  <c r="D58" i="1"/>
  <c r="D105" i="1"/>
  <c r="C59" i="1"/>
  <c r="B60" i="1"/>
  <c r="B74" i="11" l="1"/>
  <c r="C73" i="11"/>
  <c r="D116" i="11"/>
  <c r="D72" i="11"/>
  <c r="E72" i="11"/>
  <c r="D106" i="10"/>
  <c r="B64" i="10"/>
  <c r="C63" i="10"/>
  <c r="D62" i="10"/>
  <c r="E62" i="10"/>
  <c r="B61" i="1"/>
  <c r="C60" i="1"/>
  <c r="D59" i="1"/>
  <c r="E59" i="1"/>
  <c r="D106" i="1"/>
  <c r="D117" i="11" l="1"/>
  <c r="E73" i="11"/>
  <c r="D73" i="11"/>
  <c r="B75" i="11"/>
  <c r="C74" i="11"/>
  <c r="E63" i="10"/>
  <c r="D63" i="10"/>
  <c r="D107" i="10"/>
  <c r="C64" i="10"/>
  <c r="B65" i="10"/>
  <c r="C61" i="1"/>
  <c r="B62" i="1"/>
  <c r="D107" i="1"/>
  <c r="E60" i="1"/>
  <c r="D60" i="1"/>
  <c r="B76" i="11" l="1"/>
  <c r="C75" i="11"/>
  <c r="D118" i="11"/>
  <c r="E74" i="11"/>
  <c r="D74" i="11"/>
  <c r="D64" i="10"/>
  <c r="E64" i="10"/>
  <c r="B66" i="10"/>
  <c r="C65" i="10"/>
  <c r="D108" i="10"/>
  <c r="D108" i="1"/>
  <c r="B63" i="1"/>
  <c r="C62" i="1"/>
  <c r="E61" i="1"/>
  <c r="D61" i="1"/>
  <c r="D119" i="11" l="1"/>
  <c r="E75" i="11"/>
  <c r="D75" i="11"/>
  <c r="B77" i="11"/>
  <c r="C76" i="11"/>
  <c r="D109" i="10"/>
  <c r="E65" i="10"/>
  <c r="D65" i="10"/>
  <c r="C66" i="10"/>
  <c r="B67" i="10"/>
  <c r="D109" i="1"/>
  <c r="E62" i="1"/>
  <c r="D62" i="1"/>
  <c r="B64" i="1"/>
  <c r="C63" i="1"/>
  <c r="C77" i="11" l="1"/>
  <c r="B78" i="11"/>
  <c r="D120" i="11"/>
  <c r="E76" i="11"/>
  <c r="D76" i="11"/>
  <c r="B68" i="10"/>
  <c r="C67" i="10"/>
  <c r="D110" i="10"/>
  <c r="E66" i="10"/>
  <c r="D66" i="10"/>
  <c r="D110" i="1"/>
  <c r="C64" i="1"/>
  <c r="B65" i="1"/>
  <c r="E63" i="1"/>
  <c r="D63" i="1"/>
  <c r="D121" i="11" l="1"/>
  <c r="C78" i="11"/>
  <c r="B79" i="11"/>
  <c r="E77" i="11"/>
  <c r="D77" i="11"/>
  <c r="D111" i="10"/>
  <c r="E67" i="10"/>
  <c r="D67" i="10"/>
  <c r="C68" i="10"/>
  <c r="B69" i="10"/>
  <c r="C65" i="1"/>
  <c r="B66" i="1"/>
  <c r="D64" i="1"/>
  <c r="E64" i="1"/>
  <c r="D111" i="1"/>
  <c r="E78" i="11" l="1"/>
  <c r="D78" i="11"/>
  <c r="B80" i="11"/>
  <c r="C79" i="11"/>
  <c r="D122" i="11"/>
  <c r="E68" i="10"/>
  <c r="D68" i="10"/>
  <c r="D112" i="10"/>
  <c r="B70" i="10"/>
  <c r="C69" i="10"/>
  <c r="D112" i="1"/>
  <c r="B67" i="1"/>
  <c r="C66" i="1"/>
  <c r="D65" i="1"/>
  <c r="E65" i="1"/>
  <c r="D123" i="11" l="1"/>
  <c r="E79" i="11"/>
  <c r="D79" i="11"/>
  <c r="B81" i="11"/>
  <c r="C80" i="11"/>
  <c r="E69" i="10"/>
  <c r="D69" i="10"/>
  <c r="C70" i="10"/>
  <c r="B71" i="10"/>
  <c r="D113" i="10"/>
  <c r="C67" i="1"/>
  <c r="B68" i="1"/>
  <c r="E66" i="1"/>
  <c r="D66" i="1"/>
  <c r="D113" i="1"/>
  <c r="D80" i="11" l="1"/>
  <c r="E80" i="11"/>
  <c r="B82" i="11"/>
  <c r="C81" i="11"/>
  <c r="D124" i="11"/>
  <c r="E70" i="10"/>
  <c r="D70" i="10"/>
  <c r="D114" i="10"/>
  <c r="B72" i="10"/>
  <c r="C71" i="10"/>
  <c r="D114" i="1"/>
  <c r="E67" i="1"/>
  <c r="D67" i="1"/>
  <c r="C68" i="1"/>
  <c r="B69" i="1"/>
  <c r="C82" i="11" l="1"/>
  <c r="B83" i="11"/>
  <c r="D125" i="11"/>
  <c r="E81" i="11"/>
  <c r="D81" i="11"/>
  <c r="C72" i="10"/>
  <c r="B73" i="10"/>
  <c r="D115" i="10"/>
  <c r="E71" i="10"/>
  <c r="D71" i="10"/>
  <c r="B70" i="1"/>
  <c r="C69" i="1"/>
  <c r="D115" i="1"/>
  <c r="E68" i="1"/>
  <c r="D68" i="1"/>
  <c r="D126" i="11" l="1"/>
  <c r="C83" i="11"/>
  <c r="B84" i="11"/>
  <c r="E82" i="11"/>
  <c r="D82" i="11"/>
  <c r="D116" i="10"/>
  <c r="B74" i="10"/>
  <c r="C73" i="10"/>
  <c r="D72" i="10"/>
  <c r="E72" i="10"/>
  <c r="E69" i="1"/>
  <c r="D69" i="1"/>
  <c r="C70" i="1"/>
  <c r="B71" i="1"/>
  <c r="D116" i="1"/>
  <c r="E83" i="11" l="1"/>
  <c r="D83" i="11"/>
  <c r="D127" i="11"/>
  <c r="B85" i="11"/>
  <c r="C84" i="11"/>
  <c r="D117" i="10"/>
  <c r="E73" i="10"/>
  <c r="D73" i="10"/>
  <c r="C74" i="10"/>
  <c r="B75" i="10"/>
  <c r="B72" i="1"/>
  <c r="C71" i="1"/>
  <c r="E70" i="1"/>
  <c r="D70" i="1"/>
  <c r="D117" i="1"/>
  <c r="B86" i="11" l="1"/>
  <c r="C85" i="11"/>
  <c r="E84" i="11"/>
  <c r="D84" i="11"/>
  <c r="D128" i="11"/>
  <c r="E74" i="10"/>
  <c r="D74" i="10"/>
  <c r="D118" i="10"/>
  <c r="B76" i="10"/>
  <c r="C75" i="10"/>
  <c r="D71" i="1"/>
  <c r="E71" i="1"/>
  <c r="C72" i="1"/>
  <c r="B73" i="1"/>
  <c r="D118" i="1"/>
  <c r="D129" i="11" l="1"/>
  <c r="E85" i="11"/>
  <c r="D85" i="11"/>
  <c r="B87" i="11"/>
  <c r="C86" i="11"/>
  <c r="C76" i="10"/>
  <c r="B77" i="10"/>
  <c r="E75" i="10"/>
  <c r="D75" i="10"/>
  <c r="D119" i="10"/>
  <c r="E72" i="1"/>
  <c r="D72" i="1"/>
  <c r="D119" i="1"/>
  <c r="C73" i="1"/>
  <c r="B74" i="1"/>
  <c r="B88" i="11" l="1"/>
  <c r="C87" i="11"/>
  <c r="D86" i="11"/>
  <c r="E86" i="11"/>
  <c r="D130" i="11"/>
  <c r="D120" i="10"/>
  <c r="B78" i="10"/>
  <c r="C77" i="10"/>
  <c r="E76" i="10"/>
  <c r="D76" i="10"/>
  <c r="D120" i="1"/>
  <c r="B75" i="1"/>
  <c r="C74" i="1"/>
  <c r="D73" i="1"/>
  <c r="E73" i="1"/>
  <c r="E87" i="11" l="1"/>
  <c r="D87" i="11"/>
  <c r="D131" i="11"/>
  <c r="C88" i="11"/>
  <c r="B89" i="11"/>
  <c r="D121" i="10"/>
  <c r="E77" i="10"/>
  <c r="D77" i="10"/>
  <c r="C78" i="10"/>
  <c r="B79" i="10"/>
  <c r="D74" i="1"/>
  <c r="E74" i="1"/>
  <c r="B76" i="1"/>
  <c r="C75" i="1"/>
  <c r="D121" i="1"/>
  <c r="D132" i="11" l="1"/>
  <c r="D88" i="11"/>
  <c r="E88" i="11"/>
  <c r="B90" i="11"/>
  <c r="C89" i="11"/>
  <c r="D78" i="10"/>
  <c r="E78" i="10"/>
  <c r="D122" i="10"/>
  <c r="B80" i="10"/>
  <c r="C79" i="10"/>
  <c r="D75" i="1"/>
  <c r="E75" i="1"/>
  <c r="D122" i="1"/>
  <c r="C76" i="1"/>
  <c r="B77" i="1"/>
  <c r="E89" i="11" l="1"/>
  <c r="D89" i="11"/>
  <c r="B91" i="11"/>
  <c r="C90" i="11"/>
  <c r="D133" i="11"/>
  <c r="C80" i="10"/>
  <c r="B81" i="10"/>
  <c r="E79" i="10"/>
  <c r="D79" i="10"/>
  <c r="D123" i="10"/>
  <c r="D123" i="1"/>
  <c r="C77" i="1"/>
  <c r="B78" i="1"/>
  <c r="E76" i="1"/>
  <c r="D76" i="1"/>
  <c r="D90" i="11" l="1"/>
  <c r="E90" i="11"/>
  <c r="C91" i="11"/>
  <c r="B92" i="11"/>
  <c r="D134" i="11"/>
  <c r="B82" i="10"/>
  <c r="C81" i="10"/>
  <c r="D124" i="10"/>
  <c r="D80" i="10"/>
  <c r="E80" i="10"/>
  <c r="E77" i="1"/>
  <c r="D77" i="1"/>
  <c r="D124" i="1"/>
  <c r="B79" i="1"/>
  <c r="C78" i="1"/>
  <c r="E91" i="11" l="1"/>
  <c r="D91" i="11"/>
  <c r="D135" i="11"/>
  <c r="B93" i="11"/>
  <c r="C92" i="11"/>
  <c r="D125" i="10"/>
  <c r="E81" i="10"/>
  <c r="D81" i="10"/>
  <c r="C82" i="10"/>
  <c r="B83" i="10"/>
  <c r="D125" i="1"/>
  <c r="D78" i="1"/>
  <c r="E78" i="1"/>
  <c r="C79" i="1"/>
  <c r="B80" i="1"/>
  <c r="C93" i="11" l="1"/>
  <c r="B94" i="11"/>
  <c r="D136" i="11"/>
  <c r="E92" i="11"/>
  <c r="D92" i="11"/>
  <c r="B84" i="10"/>
  <c r="C83" i="10"/>
  <c r="D126" i="10"/>
  <c r="E82" i="10"/>
  <c r="D82" i="10"/>
  <c r="C80" i="1"/>
  <c r="B81" i="1"/>
  <c r="D79" i="1"/>
  <c r="E79" i="1"/>
  <c r="D126" i="1"/>
  <c r="C94" i="11" l="1"/>
  <c r="B95" i="11"/>
  <c r="D137" i="11"/>
  <c r="E93" i="11"/>
  <c r="D93" i="11"/>
  <c r="D127" i="10"/>
  <c r="E83" i="10"/>
  <c r="D83" i="10"/>
  <c r="C84" i="10"/>
  <c r="B85" i="10"/>
  <c r="C85" i="10" s="1"/>
  <c r="D127" i="1"/>
  <c r="B82" i="1"/>
  <c r="C81" i="1"/>
  <c r="D80" i="1"/>
  <c r="E80" i="1"/>
  <c r="D138" i="11" l="1"/>
  <c r="B96" i="11"/>
  <c r="C96" i="11" s="1"/>
  <c r="C95" i="11"/>
  <c r="E94" i="11"/>
  <c r="D94" i="11"/>
  <c r="E84" i="10"/>
  <c r="D84" i="10"/>
  <c r="D128" i="10"/>
  <c r="E85" i="10"/>
  <c r="D85" i="10"/>
  <c r="E81" i="1"/>
  <c r="D81" i="1"/>
  <c r="B83" i="1"/>
  <c r="C82" i="1"/>
  <c r="D128" i="1"/>
  <c r="E96" i="11" l="1"/>
  <c r="D96" i="11"/>
  <c r="D139" i="11"/>
  <c r="E95" i="11"/>
  <c r="D95" i="11"/>
  <c r="D129" i="10"/>
  <c r="E82" i="1"/>
  <c r="D82" i="1"/>
  <c r="C83" i="1"/>
  <c r="B84" i="1"/>
  <c r="D129" i="1"/>
  <c r="D140" i="11" l="1"/>
  <c r="D130" i="10"/>
  <c r="B85" i="1"/>
  <c r="C85" i="1" s="1"/>
  <c r="C84" i="1"/>
  <c r="D130" i="1"/>
  <c r="E83" i="1"/>
  <c r="D83" i="1"/>
  <c r="D141" i="11" l="1"/>
  <c r="D131" i="10"/>
  <c r="E85" i="1"/>
  <c r="D85" i="1"/>
  <c r="D131" i="1"/>
  <c r="E84" i="1"/>
  <c r="D84" i="1"/>
  <c r="D142" i="11" l="1"/>
  <c r="D132" i="10"/>
  <c r="D132" i="1"/>
  <c r="D143" i="11" l="1"/>
  <c r="D133" i="10"/>
  <c r="D133" i="1"/>
  <c r="D144" i="11" l="1"/>
  <c r="D134" i="10"/>
  <c r="D134" i="1"/>
  <c r="D145" i="11" l="1"/>
  <c r="D135" i="10"/>
  <c r="D135" i="1"/>
  <c r="D146" i="11" l="1"/>
  <c r="D136" i="10"/>
  <c r="D136" i="1"/>
  <c r="D147" i="11" l="1"/>
  <c r="D137" i="10"/>
  <c r="D137" i="1"/>
  <c r="D148" i="11" l="1"/>
  <c r="D138" i="10"/>
  <c r="D138" i="1"/>
  <c r="D149" i="11" l="1"/>
  <c r="D139" i="10"/>
  <c r="D139" i="1"/>
  <c r="D150" i="11" l="1"/>
  <c r="D140" i="10"/>
  <c r="D140" i="1"/>
  <c r="D151" i="11" l="1"/>
  <c r="D141" i="10"/>
  <c r="D141" i="1"/>
  <c r="D152" i="11" l="1"/>
  <c r="D142" i="10"/>
  <c r="D142" i="1"/>
  <c r="D153" i="11" l="1"/>
  <c r="D143" i="10"/>
  <c r="D143" i="1"/>
  <c r="D154" i="11" l="1"/>
  <c r="D144" i="10"/>
  <c r="D144" i="1"/>
  <c r="D155" i="11" l="1"/>
  <c r="D145" i="10"/>
  <c r="D145" i="1"/>
  <c r="D156" i="11" l="1"/>
  <c r="D146" i="10"/>
  <c r="D146" i="1"/>
  <c r="D157" i="11" l="1"/>
  <c r="D147" i="10"/>
  <c r="D147" i="1"/>
  <c r="D158" i="11" l="1"/>
  <c r="D148" i="10"/>
  <c r="D148" i="1"/>
  <c r="D159" i="11" l="1"/>
  <c r="D149" i="10"/>
  <c r="D149" i="1"/>
  <c r="D160" i="11" l="1"/>
  <c r="D150" i="10"/>
  <c r="D150" i="1"/>
  <c r="D161" i="11" l="1"/>
  <c r="D151" i="10"/>
  <c r="D151" i="1"/>
  <c r="D162" i="11" l="1"/>
  <c r="D152" i="10"/>
  <c r="D152" i="1"/>
  <c r="D163" i="11" l="1"/>
  <c r="D153" i="10"/>
  <c r="D153" i="1"/>
  <c r="D164" i="11" l="1"/>
  <c r="D154" i="10"/>
  <c r="D154" i="1"/>
  <c r="D165" i="11" l="1"/>
  <c r="D155" i="10"/>
  <c r="D155" i="1"/>
  <c r="D166" i="11" l="1"/>
  <c r="D156" i="10"/>
  <c r="D156" i="1"/>
  <c r="D167" i="11" l="1"/>
  <c r="D157" i="10"/>
  <c r="D157" i="1"/>
  <c r="D168" i="11" l="1"/>
  <c r="D158" i="10"/>
  <c r="D158" i="1"/>
  <c r="D169" i="11" l="1"/>
  <c r="D159" i="10"/>
  <c r="D159" i="1"/>
  <c r="D170" i="11" l="1"/>
  <c r="D160" i="10"/>
  <c r="D160" i="1"/>
  <c r="D171" i="11" l="1"/>
  <c r="D161" i="10"/>
  <c r="D161" i="1"/>
  <c r="D172" i="11" l="1"/>
  <c r="D162" i="10"/>
  <c r="D162" i="1"/>
  <c r="D173" i="11" l="1"/>
  <c r="D163" i="10"/>
  <c r="D163" i="1"/>
  <c r="D174" i="11" l="1"/>
  <c r="D164" i="10"/>
  <c r="D164" i="1"/>
  <c r="D175" i="11" l="1"/>
  <c r="D165" i="10"/>
  <c r="D165" i="1"/>
  <c r="D176" i="11" l="1"/>
  <c r="D166" i="10"/>
  <c r="D166" i="1"/>
  <c r="D177" i="11" l="1"/>
  <c r="D167" i="10"/>
  <c r="D167" i="1"/>
  <c r="D178" i="11" l="1"/>
  <c r="D168" i="10"/>
  <c r="D168" i="1"/>
  <c r="D179" i="11" l="1"/>
  <c r="D180" i="11"/>
  <c r="D169" i="10"/>
  <c r="D170" i="10"/>
  <c r="D169" i="1"/>
  <c r="D17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E44" authorId="0" shapeId="0" xr:uid="{00000000-0006-0000-0000-000001000000}">
      <text>
        <r>
          <rPr>
            <sz val="8"/>
            <color indexed="81"/>
            <rFont val="Tahoma"/>
            <family val="2"/>
          </rPr>
          <t>Cumulative Probability Distribution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E44" authorId="0" shapeId="0" xr:uid="{00000000-0006-0000-0200-000001000000}">
      <text>
        <r>
          <rPr>
            <sz val="8"/>
            <color indexed="81"/>
            <rFont val="Tahoma"/>
            <family val="2"/>
          </rPr>
          <t>Cumulative Probability Distribution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E55" authorId="0" shapeId="0" xr:uid="{00000000-0006-0000-0400-000001000000}">
      <text>
        <r>
          <rPr>
            <sz val="8"/>
            <color indexed="81"/>
            <rFont val="Tahoma"/>
            <family val="2"/>
          </rPr>
          <t>Cumulative Probability Distribution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Jon</author>
  </authors>
  <commentList>
    <comment ref="L20" authorId="0" shapeId="0" xr:uid="{00000000-0006-0000-0600-000001000000}">
      <text>
        <r>
          <rPr>
            <b/>
            <u/>
            <sz val="8"/>
            <color indexed="81"/>
            <rFont val="Tahoma"/>
            <family val="2"/>
          </rPr>
          <t xml:space="preserve">Limited Use Policy
</t>
        </r>
        <r>
          <rPr>
            <sz val="8"/>
            <color indexed="81"/>
            <rFont val="Tahoma"/>
            <family val="2"/>
          </rPr>
          <t xml:space="preserve">You may make archival copies and customize this template (the "Software") for your </t>
        </r>
        <r>
          <rPr>
            <b/>
            <sz val="8"/>
            <color indexed="81"/>
            <rFont val="Tahoma"/>
            <family val="2"/>
          </rPr>
          <t>personal and noncommercial use only</t>
        </r>
        <r>
          <rPr>
            <sz val="8"/>
            <color indexed="81"/>
            <rFont val="Tahoma"/>
            <family val="2"/>
          </rPr>
          <t xml:space="preserve">. This template or any document including or derived from this template </t>
        </r>
        <r>
          <rPr>
            <b/>
            <sz val="8"/>
            <color indexed="10"/>
            <rFont val="Tahoma"/>
            <family val="2"/>
          </rPr>
          <t>may NOT be sold, distributed, published to an online gallery, or placed on a public server such as the internet</t>
        </r>
        <r>
          <rPr>
            <sz val="8"/>
            <color indexed="81"/>
            <rFont val="Tahoma"/>
            <family val="2"/>
          </rPr>
          <t xml:space="preserve"> without the express written permission of Vertex42 LLC.
</t>
        </r>
        <r>
          <rPr>
            <b/>
            <sz val="8"/>
            <color indexed="81"/>
            <rFont val="Tahoma"/>
            <family val="2"/>
          </rPr>
          <t xml:space="preserve">You may not remove or alter any logo, trademark, copyright, disclaimer, brand, hyperlink, terms of use, attribution, or other proprietary notices or marks within this template.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 states do not allow the limitation or exclusion of liability for incidental or consequential damages, so the above limitation may not apply to you.
</t>
        </r>
      </text>
    </comment>
  </commentList>
</comments>
</file>

<file path=xl/sharedStrings.xml><?xml version="1.0" encoding="utf-8"?>
<sst xmlns="http://schemas.openxmlformats.org/spreadsheetml/2006/main" count="97" uniqueCount="52">
  <si>
    <r>
      <t xml:space="preserve">Mean, </t>
    </r>
    <r>
      <rPr>
        <sz val="10"/>
        <rFont val="Symbol"/>
        <family val="1"/>
        <charset val="2"/>
      </rPr>
      <t>m</t>
    </r>
  </si>
  <si>
    <r>
      <t xml:space="preserve">Standard Deviation, </t>
    </r>
    <r>
      <rPr>
        <sz val="10"/>
        <rFont val="Symbol"/>
        <family val="1"/>
        <charset val="2"/>
      </rPr>
      <t>s</t>
    </r>
  </si>
  <si>
    <t>x</t>
  </si>
  <si>
    <t>z</t>
  </si>
  <si>
    <r>
      <t>f</t>
    </r>
    <r>
      <rPr>
        <b/>
        <sz val="10"/>
        <rFont val="Verdana"/>
        <family val="2"/>
      </rPr>
      <t>(</t>
    </r>
    <r>
      <rPr>
        <b/>
        <i/>
        <sz val="10"/>
        <rFont val="Verdana"/>
        <family val="2"/>
      </rPr>
      <t>x</t>
    </r>
    <r>
      <rPr>
        <b/>
        <sz val="10"/>
        <rFont val="Verdana"/>
        <family val="2"/>
      </rPr>
      <t>)</t>
    </r>
  </si>
  <si>
    <t>Graph Limits</t>
  </si>
  <si>
    <r>
      <t>z</t>
    </r>
    <r>
      <rPr>
        <vertAlign val="subscript"/>
        <sz val="10"/>
        <rFont val="Verdana"/>
        <family val="2"/>
      </rPr>
      <t>min</t>
    </r>
  </si>
  <si>
    <r>
      <t>z</t>
    </r>
    <r>
      <rPr>
        <vertAlign val="subscript"/>
        <sz val="10"/>
        <rFont val="Verdana"/>
        <family val="2"/>
      </rPr>
      <t>max</t>
    </r>
  </si>
  <si>
    <t>F(x)</t>
  </si>
  <si>
    <t>http://vertex42.com/ExcelArticles/mc/NormalDistribution-Excel.html</t>
  </si>
  <si>
    <t>Wittwer, J. W., "Graphing a Normal Distribution in Excel" From Vertex42.com, November 1, 2004</t>
  </si>
  <si>
    <r>
      <t>Normal</t>
    </r>
    <r>
      <rPr>
        <b/>
        <sz val="18"/>
        <rFont val="Arial"/>
        <family val="2"/>
      </rPr>
      <t xml:space="preserve"> Distribution</t>
    </r>
  </si>
  <si>
    <t>© 2004 Vertex42 LLC</t>
  </si>
  <si>
    <t>http://www.exceluser.com/explore/normalcurve.htm</t>
  </si>
  <si>
    <t>B61*$D$4+$D$3</t>
  </si>
  <si>
    <t>z1</t>
  </si>
  <si>
    <t>z2</t>
  </si>
  <si>
    <t>Settings</t>
  </si>
  <si>
    <t>%</t>
  </si>
  <si>
    <t>P(a&lt;X&lt;b)=</t>
  </si>
  <si>
    <t>a=</t>
  </si>
  <si>
    <t>b=</t>
  </si>
  <si>
    <t>P(X&gt;a)=</t>
  </si>
  <si>
    <t>P(X&lt;a)=</t>
  </si>
  <si>
    <t>or clicking on the end to select the end point.</t>
  </si>
  <si>
    <t>x1=</t>
  </si>
  <si>
    <t>x2=</t>
  </si>
  <si>
    <r>
      <t xml:space="preserve">  X is a normal random variable. Calculate </t>
    </r>
    <r>
      <rPr>
        <b/>
        <sz val="10"/>
        <color rgb="FFFF0000"/>
        <rFont val="Verdana"/>
        <family val="2"/>
      </rPr>
      <t>P(X&lt;a)</t>
    </r>
    <r>
      <rPr>
        <b/>
        <sz val="10"/>
        <rFont val="Verdana"/>
        <family val="2"/>
      </rPr>
      <t>.</t>
    </r>
  </si>
  <si>
    <t xml:space="preserve"> 1. Enter the mean and the standard deviation.</t>
  </si>
  <si>
    <t xml:space="preserve"> 2. Pick the value of "a" by moving the bar,</t>
  </si>
  <si>
    <r>
      <t xml:space="preserve">  X is a normal random variable. Calculate</t>
    </r>
    <r>
      <rPr>
        <b/>
        <sz val="10"/>
        <color rgb="FFFF0000"/>
        <rFont val="Verdana"/>
        <family val="2"/>
      </rPr>
      <t xml:space="preserve"> P(X&gt;a)</t>
    </r>
    <r>
      <rPr>
        <b/>
        <sz val="10"/>
        <rFont val="Verdana"/>
        <family val="2"/>
      </rPr>
      <t>.</t>
    </r>
  </si>
  <si>
    <t xml:space="preserve">  Title</t>
  </si>
  <si>
    <t xml:space="preserve">  Answer</t>
  </si>
  <si>
    <r>
      <t xml:space="preserve">  X is a normal random variable. Calculate </t>
    </r>
    <r>
      <rPr>
        <b/>
        <sz val="10"/>
        <color rgb="FFFF0000"/>
        <rFont val="Verdana"/>
        <family val="2"/>
      </rPr>
      <t>P(a&lt;X&lt;b)</t>
    </r>
    <r>
      <rPr>
        <b/>
        <sz val="10"/>
        <rFont val="Verdana"/>
        <family val="2"/>
      </rPr>
      <t>.</t>
    </r>
  </si>
  <si>
    <t>Reference</t>
  </si>
  <si>
    <t>Readme</t>
  </si>
  <si>
    <t xml:space="preserve">  Purpose: This Excel file provides an interactive way to find the probability value with given region of a random variable X.</t>
  </si>
  <si>
    <t xml:space="preserve">  How to use: </t>
  </si>
  <si>
    <t xml:space="preserve">     Step 2. Use bar tool to select the value of end point(s) of the region.</t>
  </si>
  <si>
    <t>Revision history</t>
  </si>
  <si>
    <t xml:space="preserve">  May 2012: Created by Tung Liu. See the reference. </t>
  </si>
  <si>
    <t xml:space="preserve">  May 26, 2012: Revised by Tung Liu. Change the format of the input data.</t>
  </si>
  <si>
    <t xml:space="preserve">  Note:</t>
  </si>
  <si>
    <t xml:space="preserve">     You cannot enter the value(s) of the X. If you do this, the bar tool won't work. </t>
  </si>
  <si>
    <t xml:space="preserve">     If you want to specify your value(s) of X, you should save this original file separately and enter the value. </t>
  </si>
  <si>
    <t xml:space="preserve"> 2. Pick the values of "a" and "b" by moving the bar,</t>
  </si>
  <si>
    <t xml:space="preserve">     Step 1. Type the mean and the standard deviation of X </t>
  </si>
  <si>
    <t xml:space="preserve"> Value of b:</t>
  </si>
  <si>
    <t xml:space="preserve"> Value of a:</t>
  </si>
  <si>
    <t>Set D24 =E42</t>
  </si>
  <si>
    <t>Set D23 =E41</t>
  </si>
  <si>
    <t>Set D16 =E32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</si>
</sst>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5" x14ac:knownFonts="1">
    <font>
      <sz val="10"/>
      <name val="Verdana"/>
    </font>
    <font>
      <sz val="11"/>
      <color theme="1"/>
      <name val="Calibri"/>
      <family val="2"/>
      <scheme val="minor"/>
    </font>
    <font>
      <sz val="10"/>
      <name val="Verdana"/>
      <family val="2"/>
    </font>
    <font>
      <b/>
      <sz val="10"/>
      <name val="Verdana"/>
      <family val="2"/>
    </font>
    <font>
      <b/>
      <i/>
      <sz val="10"/>
      <name val="Verdana"/>
      <family val="2"/>
    </font>
    <font>
      <sz val="10"/>
      <name val="Symbol"/>
      <family val="1"/>
      <charset val="2"/>
    </font>
    <font>
      <sz val="10"/>
      <name val="Verdana"/>
      <family val="2"/>
    </font>
    <font>
      <vertAlign val="subscript"/>
      <sz val="10"/>
      <name val="Verdana"/>
      <family val="2"/>
    </font>
    <font>
      <i/>
      <sz val="10"/>
      <name val="Verdana"/>
      <family val="2"/>
    </font>
    <font>
      <u/>
      <sz val="10"/>
      <color indexed="12"/>
      <name val="Verdana"/>
      <family val="2"/>
    </font>
    <font>
      <sz val="8"/>
      <color indexed="81"/>
      <name val="Tahoma"/>
      <family val="2"/>
    </font>
    <font>
      <b/>
      <sz val="10"/>
      <color indexed="21"/>
      <name val="Verdana"/>
      <family val="2"/>
    </font>
    <font>
      <i/>
      <sz val="8"/>
      <name val="Verdana"/>
      <family val="2"/>
    </font>
    <font>
      <sz val="10"/>
      <name val="Century Gothic"/>
      <family val="2"/>
    </font>
    <font>
      <sz val="10"/>
      <name val="Arial"/>
      <family val="2"/>
    </font>
    <font>
      <b/>
      <sz val="12"/>
      <color indexed="16"/>
      <name val="Verdana"/>
      <family val="2"/>
    </font>
    <font>
      <b/>
      <u/>
      <sz val="8"/>
      <color indexed="81"/>
      <name val="Tahoma"/>
      <family val="2"/>
    </font>
    <font>
      <u/>
      <sz val="8"/>
      <color indexed="12"/>
      <name val="Verdana"/>
      <family val="2"/>
    </font>
    <font>
      <sz val="8"/>
      <name val="Tahoma"/>
      <family val="2"/>
    </font>
    <font>
      <b/>
      <sz val="8"/>
      <color indexed="81"/>
      <name val="Tahoma"/>
      <family val="2"/>
    </font>
    <font>
      <b/>
      <sz val="8"/>
      <color indexed="10"/>
      <name val="Tahoma"/>
      <family val="2"/>
    </font>
    <font>
      <b/>
      <sz val="18"/>
      <color indexed="12"/>
      <name val="Arial"/>
      <family val="2"/>
    </font>
    <font>
      <b/>
      <sz val="18"/>
      <name val="Arial"/>
      <family val="2"/>
    </font>
    <font>
      <b/>
      <sz val="10"/>
      <color rgb="FFFF0000"/>
      <name val="Verdana"/>
      <family val="2"/>
    </font>
    <font>
      <b/>
      <sz val="11"/>
      <name val="Calibri"/>
      <family val="2"/>
      <scheme val="minor"/>
    </font>
  </fonts>
  <fills count="8">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8" tint="0.59999389629810485"/>
        <bgColor indexed="65"/>
      </patternFill>
    </fill>
    <fill>
      <patternFill patternType="solid">
        <fgColor rgb="FFC1F1ED"/>
        <bgColor indexed="64"/>
      </patternFill>
    </fill>
    <fill>
      <patternFill patternType="solid">
        <fgColor theme="0" tint="-4.9989318521683403E-2"/>
        <bgColor indexed="64"/>
      </patternFill>
    </fill>
  </fills>
  <borders count="13">
    <border>
      <left/>
      <right/>
      <top/>
      <bottom/>
      <diagonal/>
    </border>
    <border>
      <left/>
      <right/>
      <top/>
      <bottom style="thin">
        <color indexed="64"/>
      </bottom>
      <diagonal/>
    </border>
    <border>
      <left style="thin">
        <color indexed="55"/>
      </left>
      <right style="thin">
        <color indexed="55"/>
      </right>
      <top style="thin">
        <color indexed="55"/>
      </top>
      <bottom style="thin">
        <color indexed="55"/>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thin">
        <color auto="1"/>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right/>
      <top style="thin">
        <color indexed="55"/>
      </top>
      <bottom style="thin">
        <color indexed="55"/>
      </bottom>
      <diagonal/>
    </border>
  </borders>
  <cellStyleXfs count="7">
    <xf numFmtId="0" fontId="0" fillId="0" borderId="0"/>
    <xf numFmtId="0" fontId="13" fillId="0" borderId="0"/>
    <xf numFmtId="43" fontId="2" fillId="0" borderId="0" applyFont="0" applyFill="0" applyBorder="0" applyAlignment="0" applyProtection="0"/>
    <xf numFmtId="0" fontId="9" fillId="0" borderId="0" applyNumberFormat="0" applyFill="0" applyBorder="0" applyAlignment="0" applyProtection="0">
      <alignment vertical="top"/>
      <protection locked="0"/>
    </xf>
    <xf numFmtId="0" fontId="14" fillId="0" borderId="0"/>
    <xf numFmtId="0" fontId="13" fillId="0" borderId="0" applyNumberFormat="0" applyFill="0" applyBorder="0" applyAlignment="0" applyProtection="0"/>
    <xf numFmtId="0" fontId="1" fillId="5" borderId="0" applyNumberFormat="0" applyBorder="0" applyAlignment="0" applyProtection="0"/>
  </cellStyleXfs>
  <cellXfs count="58">
    <xf numFmtId="0" fontId="0" fillId="0" borderId="0" xfId="0"/>
    <xf numFmtId="0" fontId="0" fillId="0" borderId="0" xfId="0" applyAlignment="1">
      <alignment horizontal="right"/>
    </xf>
    <xf numFmtId="0" fontId="3" fillId="0" borderId="0" xfId="0" applyFont="1" applyAlignment="1">
      <alignment horizontal="right"/>
    </xf>
    <xf numFmtId="0" fontId="4" fillId="2" borderId="1" xfId="0" applyFont="1" applyFill="1" applyBorder="1" applyAlignment="1">
      <alignment horizontal="center"/>
    </xf>
    <xf numFmtId="0" fontId="0" fillId="0" borderId="0" xfId="0" applyAlignment="1">
      <alignment horizontal="center"/>
    </xf>
    <xf numFmtId="0" fontId="8" fillId="0" borderId="0" xfId="0" applyFont="1"/>
    <xf numFmtId="0" fontId="12" fillId="0" borderId="0" xfId="0" applyFont="1"/>
    <xf numFmtId="0" fontId="17" fillId="0" borderId="0" xfId="3" applyFont="1" applyAlignment="1" applyProtection="1"/>
    <xf numFmtId="0" fontId="18" fillId="0" borderId="0" xfId="2" applyNumberFormat="1" applyFont="1" applyFill="1" applyAlignment="1">
      <alignment horizontal="right"/>
    </xf>
    <xf numFmtId="0" fontId="15" fillId="2" borderId="0" xfId="4" applyFont="1" applyFill="1" applyBorder="1" applyAlignment="1">
      <alignment vertical="center"/>
    </xf>
    <xf numFmtId="0" fontId="21" fillId="2" borderId="0" xfId="0" applyFont="1" applyFill="1" applyBorder="1"/>
    <xf numFmtId="0" fontId="2" fillId="0" borderId="0" xfId="0" applyFont="1"/>
    <xf numFmtId="0" fontId="9" fillId="0" borderId="0" xfId="3" applyAlignment="1" applyProtection="1"/>
    <xf numFmtId="0" fontId="0" fillId="3" borderId="2" xfId="0" applyFill="1" applyBorder="1"/>
    <xf numFmtId="0" fontId="0" fillId="4" borderId="2" xfId="0" applyFill="1" applyBorder="1"/>
    <xf numFmtId="0" fontId="3" fillId="0" borderId="0" xfId="0" applyFont="1"/>
    <xf numFmtId="0" fontId="0" fillId="0" borderId="0" xfId="0" applyFill="1" applyBorder="1"/>
    <xf numFmtId="0" fontId="0" fillId="7" borderId="1" xfId="0" applyFill="1" applyBorder="1"/>
    <xf numFmtId="0" fontId="0" fillId="0" borderId="0" xfId="0" applyBorder="1"/>
    <xf numFmtId="0" fontId="3" fillId="0" borderId="0" xfId="0" applyFont="1" applyBorder="1" applyAlignment="1">
      <alignment horizontal="right"/>
    </xf>
    <xf numFmtId="0" fontId="23" fillId="0" borderId="0" xfId="0" applyNumberFormat="1" applyFont="1" applyBorder="1"/>
    <xf numFmtId="0" fontId="2" fillId="0" borderId="0" xfId="0" applyFont="1" applyBorder="1" applyAlignment="1">
      <alignment horizontal="right"/>
    </xf>
    <xf numFmtId="0" fontId="3" fillId="0" borderId="0" xfId="0" applyNumberFormat="1" applyFont="1" applyBorder="1" applyAlignment="1">
      <alignment horizontal="right"/>
    </xf>
    <xf numFmtId="0" fontId="0" fillId="6" borderId="0" xfId="0" applyFill="1" applyBorder="1"/>
    <xf numFmtId="0" fontId="6" fillId="0" borderId="0" xfId="0" applyNumberFormat="1" applyFont="1" applyBorder="1" applyAlignment="1">
      <alignment horizontal="right"/>
    </xf>
    <xf numFmtId="2" fontId="2" fillId="0" borderId="0" xfId="0" applyNumberFormat="1" applyFont="1" applyBorder="1"/>
    <xf numFmtId="0" fontId="0" fillId="3" borderId="0" xfId="0" applyFill="1" applyBorder="1"/>
    <xf numFmtId="0" fontId="0" fillId="0" borderId="4" xfId="0" applyBorder="1"/>
    <xf numFmtId="0" fontId="0" fillId="0" borderId="5" xfId="0" applyBorder="1"/>
    <xf numFmtId="0" fontId="0" fillId="0" borderId="6" xfId="0" applyBorder="1"/>
    <xf numFmtId="0" fontId="0" fillId="0" borderId="7" xfId="0" applyBorder="1"/>
    <xf numFmtId="0" fontId="23" fillId="0" borderId="6" xfId="0" applyFont="1" applyBorder="1"/>
    <xf numFmtId="0" fontId="23" fillId="0" borderId="6" xfId="0" applyNumberFormat="1" applyFont="1" applyBorder="1"/>
    <xf numFmtId="0" fontId="2" fillId="0" borderId="6" xfId="0" applyFont="1" applyBorder="1" applyAlignment="1">
      <alignment horizontal="right"/>
    </xf>
    <xf numFmtId="0" fontId="3" fillId="0" borderId="6" xfId="0" applyNumberFormat="1" applyFont="1" applyBorder="1" applyAlignment="1">
      <alignment horizontal="right"/>
    </xf>
    <xf numFmtId="0" fontId="4" fillId="0" borderId="6" xfId="0" applyFont="1" applyBorder="1"/>
    <xf numFmtId="0" fontId="0" fillId="0" borderId="7" xfId="0" applyFill="1" applyBorder="1"/>
    <xf numFmtId="0" fontId="4" fillId="7" borderId="8" xfId="0" applyFont="1" applyFill="1" applyBorder="1"/>
    <xf numFmtId="0" fontId="11" fillId="0" borderId="6" xfId="0" applyNumberFormat="1" applyFont="1" applyBorder="1" applyAlignment="1">
      <alignment horizontal="right"/>
    </xf>
    <xf numFmtId="0" fontId="0" fillId="0" borderId="9" xfId="0" applyBorder="1"/>
    <xf numFmtId="0" fontId="0" fillId="0" borderId="10" xfId="0" applyBorder="1"/>
    <xf numFmtId="0" fontId="0" fillId="0" borderId="11" xfId="0" applyBorder="1"/>
    <xf numFmtId="0" fontId="3" fillId="0" borderId="6" xfId="0" applyFont="1" applyBorder="1"/>
    <xf numFmtId="0" fontId="2" fillId="0" borderId="6" xfId="0" applyNumberFormat="1" applyFont="1" applyBorder="1"/>
    <xf numFmtId="0" fontId="0" fillId="0" borderId="6" xfId="0" applyNumberFormat="1" applyBorder="1"/>
    <xf numFmtId="0" fontId="2" fillId="0" borderId="6" xfId="0" applyFont="1" applyBorder="1"/>
    <xf numFmtId="0" fontId="2" fillId="0" borderId="0" xfId="0" applyNumberFormat="1" applyFont="1" applyBorder="1" applyAlignment="1">
      <alignment horizontal="right"/>
    </xf>
    <xf numFmtId="0" fontId="0" fillId="0" borderId="3" xfId="0" applyBorder="1"/>
    <xf numFmtId="0" fontId="4" fillId="0" borderId="6" xfId="0" applyNumberFormat="1" applyFont="1" applyBorder="1"/>
    <xf numFmtId="0" fontId="2" fillId="0" borderId="0" xfId="0" applyFont="1" applyBorder="1"/>
    <xf numFmtId="10" fontId="3" fillId="6" borderId="0" xfId="6" applyNumberFormat="1" applyFont="1" applyFill="1" applyBorder="1"/>
    <xf numFmtId="0" fontId="0" fillId="3" borderId="12" xfId="0" applyFill="1" applyBorder="1"/>
    <xf numFmtId="10" fontId="24" fillId="6" borderId="0" xfId="6" applyNumberFormat="1" applyFont="1" applyFill="1" applyBorder="1"/>
    <xf numFmtId="0" fontId="4" fillId="7" borderId="1" xfId="0" applyNumberFormat="1" applyFont="1" applyFill="1" applyBorder="1"/>
    <xf numFmtId="0" fontId="2" fillId="0" borderId="0" xfId="0" applyFont="1" applyAlignment="1">
      <alignment horizontal="right"/>
    </xf>
    <xf numFmtId="0" fontId="3" fillId="6" borderId="0" xfId="0" applyFont="1" applyFill="1"/>
    <xf numFmtId="0" fontId="2" fillId="0" borderId="0" xfId="0" applyFont="1" applyAlignment="1">
      <alignment horizontal="center"/>
    </xf>
    <xf numFmtId="0" fontId="2" fillId="6" borderId="0" xfId="0" applyFont="1" applyFill="1" applyBorder="1"/>
  </cellXfs>
  <cellStyles count="7">
    <cellStyle name="40% - Accent5" xfId="6" builtinId="47"/>
    <cellStyle name="Century" xfId="1" xr:uid="{00000000-0005-0000-0000-000001000000}"/>
    <cellStyle name="Comma" xfId="2" builtinId="3"/>
    <cellStyle name="Hyperlink" xfId="3" builtinId="8"/>
    <cellStyle name="Normal" xfId="0" builtinId="0"/>
    <cellStyle name="Normal_TheMarketMatrix_v2-1" xfId="4" xr:uid="{00000000-0005-0000-0000-000005000000}"/>
    <cellStyle name="Vertex42 Style" xfId="5"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FF00FF"/>
      <rgbColor rgb="0053D4C9"/>
      <rgbColor rgb="00631F34"/>
      <rgbColor rgb="00008000"/>
      <rgbColor rgb="00002850"/>
      <rgbColor rgb="00819C00"/>
      <rgbColor rgb="007B007B"/>
      <rgbColor rgb="00007F74"/>
      <rgbColor rgb="00EEEEEE"/>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CCFFCC"/>
      <rgbColor rgb="00FFFFCC"/>
      <rgbColor rgb="00BBCCDD"/>
      <rgbColor rgb="00F9C7D7"/>
      <rgbColor rgb="00E6BBE6"/>
      <rgbColor rgb="00E8D9C4"/>
      <rgbColor rgb="003E70A1"/>
      <rgbColor rgb="0036ACA2"/>
      <rgbColor rgb="00AEC53D"/>
      <rgbColor rgb="00DBB887"/>
      <rgbColor rgb="00C6934C"/>
      <rgbColor rgb="00935600"/>
      <rgbColor rgb="00B782D9"/>
      <rgbColor rgb="00B2B2B2"/>
      <rgbColor rgb="00003366"/>
      <rgbColor rgb="0036AD36"/>
      <rgbColor rgb="001B571B"/>
      <rgbColor rgb="0058631F"/>
      <rgbColor rgb="00734300"/>
      <rgbColor rgb="00AA34AA"/>
      <rgbColor rgb="006100A1"/>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4.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calcChain" Target="calcChain.xml"/><Relationship Id="rId5" Type="http://schemas.openxmlformats.org/officeDocument/2006/relationships/worksheet" Target="worksheets/sheet3.xml"/><Relationship Id="rId10" Type="http://schemas.openxmlformats.org/officeDocument/2006/relationships/sharedStrings" Target="sharedStrings.xml"/><Relationship Id="rId4" Type="http://schemas.openxmlformats.org/officeDocument/2006/relationships/chartsheet" Target="chartsheets/sheet2.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aseline="0"/>
            </a:pPr>
            <a:r>
              <a:rPr lang="en-US" sz="1200" baseline="0"/>
              <a:t>Normal Probability Distribution</a:t>
            </a:r>
          </a:p>
        </c:rich>
      </c:tx>
      <c:layout>
        <c:manualLayout>
          <c:xMode val="edge"/>
          <c:yMode val="edge"/>
          <c:x val="0.31380395846745573"/>
          <c:y val="2.9443998071669603E-2"/>
        </c:manualLayout>
      </c:layout>
      <c:overlay val="1"/>
    </c:title>
    <c:autoTitleDeleted val="0"/>
    <c:plotArea>
      <c:layout>
        <c:manualLayout>
          <c:layoutTarget val="inner"/>
          <c:xMode val="edge"/>
          <c:yMode val="edge"/>
          <c:x val="0.13344971029564701"/>
          <c:y val="0.24044806899137611"/>
          <c:w val="0.73026015615972528"/>
          <c:h val="0.61579731105040436"/>
        </c:manualLayout>
      </c:layout>
      <c:scatterChart>
        <c:scatterStyle val="smoothMarker"/>
        <c:varyColors val="0"/>
        <c:ser>
          <c:idx val="2"/>
          <c:order val="0"/>
          <c:tx>
            <c:v>Area</c:v>
          </c:tx>
          <c:spPr>
            <a:ln w="38100">
              <a:solidFill>
                <a:srgbClr val="BBCCDD"/>
              </a:solidFill>
              <a:prstDash val="solid"/>
            </a:ln>
          </c:spPr>
          <c:marker>
            <c:symbol val="none"/>
          </c:marker>
          <c:errBars>
            <c:errDir val="y"/>
            <c:errBarType val="minus"/>
            <c:errValType val="percentage"/>
            <c:noEndCap val="0"/>
            <c:val val="100"/>
            <c:spPr>
              <a:ln w="50800">
                <a:solidFill>
                  <a:schemeClr val="tx2">
                    <a:lumMod val="20000"/>
                    <a:lumOff val="80000"/>
                  </a:schemeClr>
                </a:solidFill>
              </a:ln>
            </c:spPr>
          </c:errBars>
          <c:xVal>
            <c:numRef>
              <c:f>'Left-Tailed'!$C$90:$C$170</c:f>
              <c:numCache>
                <c:formatCode>General</c:formatCode>
                <c:ptCount val="81"/>
                <c:pt idx="0">
                  <c:v>92</c:v>
                </c:pt>
                <c:pt idx="1">
                  <c:v>92.140249999999995</c:v>
                </c:pt>
                <c:pt idx="2">
                  <c:v>92.280499999999989</c:v>
                </c:pt>
                <c:pt idx="3">
                  <c:v>92.420749999999984</c:v>
                </c:pt>
                <c:pt idx="4">
                  <c:v>92.560999999999979</c:v>
                </c:pt>
                <c:pt idx="5">
                  <c:v>92.701249999999973</c:v>
                </c:pt>
                <c:pt idx="6">
                  <c:v>92.841499999999968</c:v>
                </c:pt>
                <c:pt idx="7">
                  <c:v>92.981749999999963</c:v>
                </c:pt>
                <c:pt idx="8">
                  <c:v>93.121999999999957</c:v>
                </c:pt>
                <c:pt idx="9">
                  <c:v>93.262249999999952</c:v>
                </c:pt>
                <c:pt idx="10">
                  <c:v>93.402499999999947</c:v>
                </c:pt>
                <c:pt idx="11">
                  <c:v>93.542749999999941</c:v>
                </c:pt>
                <c:pt idx="12">
                  <c:v>93.682999999999936</c:v>
                </c:pt>
                <c:pt idx="13">
                  <c:v>93.823249999999931</c:v>
                </c:pt>
                <c:pt idx="14">
                  <c:v>93.963499999999925</c:v>
                </c:pt>
                <c:pt idx="15">
                  <c:v>94.10374999999992</c:v>
                </c:pt>
                <c:pt idx="16">
                  <c:v>94.243999999999915</c:v>
                </c:pt>
                <c:pt idx="17">
                  <c:v>94.384249999999909</c:v>
                </c:pt>
                <c:pt idx="18">
                  <c:v>94.524499999999904</c:v>
                </c:pt>
                <c:pt idx="19">
                  <c:v>94.664749999999898</c:v>
                </c:pt>
                <c:pt idx="20">
                  <c:v>94.804999999999893</c:v>
                </c:pt>
                <c:pt idx="21">
                  <c:v>94.945249999999888</c:v>
                </c:pt>
                <c:pt idx="22">
                  <c:v>95.085499999999882</c:v>
                </c:pt>
                <c:pt idx="23">
                  <c:v>95.225749999999877</c:v>
                </c:pt>
                <c:pt idx="24">
                  <c:v>95.365999999999872</c:v>
                </c:pt>
                <c:pt idx="25">
                  <c:v>95.506249999999866</c:v>
                </c:pt>
                <c:pt idx="26">
                  <c:v>95.646499999999861</c:v>
                </c:pt>
                <c:pt idx="27">
                  <c:v>95.786749999999856</c:v>
                </c:pt>
                <c:pt idx="28">
                  <c:v>95.92699999999985</c:v>
                </c:pt>
                <c:pt idx="29">
                  <c:v>96.067249999999845</c:v>
                </c:pt>
                <c:pt idx="30">
                  <c:v>96.20749999999984</c:v>
                </c:pt>
                <c:pt idx="31">
                  <c:v>96.347749999999834</c:v>
                </c:pt>
                <c:pt idx="32">
                  <c:v>96.487999999999829</c:v>
                </c:pt>
                <c:pt idx="33">
                  <c:v>96.628249999999824</c:v>
                </c:pt>
                <c:pt idx="34">
                  <c:v>96.768499999999818</c:v>
                </c:pt>
                <c:pt idx="35">
                  <c:v>96.908749999999813</c:v>
                </c:pt>
                <c:pt idx="36">
                  <c:v>97.048999999999808</c:v>
                </c:pt>
                <c:pt idx="37">
                  <c:v>97.189249999999802</c:v>
                </c:pt>
                <c:pt idx="38">
                  <c:v>97.329499999999797</c:v>
                </c:pt>
                <c:pt idx="39">
                  <c:v>97.469749999999792</c:v>
                </c:pt>
                <c:pt idx="40">
                  <c:v>97.609999999999786</c:v>
                </c:pt>
                <c:pt idx="41">
                  <c:v>97.750249999999781</c:v>
                </c:pt>
                <c:pt idx="42">
                  <c:v>97.890499999999776</c:v>
                </c:pt>
                <c:pt idx="43">
                  <c:v>98.03074999999977</c:v>
                </c:pt>
                <c:pt idx="44">
                  <c:v>98.170999999999765</c:v>
                </c:pt>
                <c:pt idx="45">
                  <c:v>98.31124999999976</c:v>
                </c:pt>
                <c:pt idx="46">
                  <c:v>98.451499999999754</c:v>
                </c:pt>
                <c:pt idx="47">
                  <c:v>98.591749999999749</c:v>
                </c:pt>
                <c:pt idx="48">
                  <c:v>98.731999999999744</c:v>
                </c:pt>
                <c:pt idx="49">
                  <c:v>98.872249999999738</c:v>
                </c:pt>
                <c:pt idx="50">
                  <c:v>99.012499999999733</c:v>
                </c:pt>
                <c:pt idx="51">
                  <c:v>99.152749999999727</c:v>
                </c:pt>
                <c:pt idx="52">
                  <c:v>99.292999999999722</c:v>
                </c:pt>
                <c:pt idx="53">
                  <c:v>99.433249999999717</c:v>
                </c:pt>
                <c:pt idx="54">
                  <c:v>99.573499999999711</c:v>
                </c:pt>
                <c:pt idx="55">
                  <c:v>99.713749999999706</c:v>
                </c:pt>
                <c:pt idx="56">
                  <c:v>99.853999999999701</c:v>
                </c:pt>
                <c:pt idx="57">
                  <c:v>99.994249999999695</c:v>
                </c:pt>
                <c:pt idx="58">
                  <c:v>100.13449999999969</c:v>
                </c:pt>
                <c:pt idx="59">
                  <c:v>100.27474999999968</c:v>
                </c:pt>
                <c:pt idx="60">
                  <c:v>100.41499999999968</c:v>
                </c:pt>
                <c:pt idx="61">
                  <c:v>100.55524999999967</c:v>
                </c:pt>
                <c:pt idx="62">
                  <c:v>100.69549999999967</c:v>
                </c:pt>
                <c:pt idx="63">
                  <c:v>100.83574999999966</c:v>
                </c:pt>
                <c:pt idx="64">
                  <c:v>100.97599999999966</c:v>
                </c:pt>
                <c:pt idx="65">
                  <c:v>101.11624999999965</c:v>
                </c:pt>
                <c:pt idx="66">
                  <c:v>101.25649999999965</c:v>
                </c:pt>
                <c:pt idx="67">
                  <c:v>101.39674999999964</c:v>
                </c:pt>
                <c:pt idx="68">
                  <c:v>101.53699999999964</c:v>
                </c:pt>
                <c:pt idx="69">
                  <c:v>101.67724999999963</c:v>
                </c:pt>
                <c:pt idx="70">
                  <c:v>101.81749999999963</c:v>
                </c:pt>
                <c:pt idx="71">
                  <c:v>101.95774999999962</c:v>
                </c:pt>
                <c:pt idx="72">
                  <c:v>102.09799999999962</c:v>
                </c:pt>
                <c:pt idx="73">
                  <c:v>102.23824999999961</c:v>
                </c:pt>
                <c:pt idx="74">
                  <c:v>102.3784999999996</c:v>
                </c:pt>
                <c:pt idx="75">
                  <c:v>102.5187499999996</c:v>
                </c:pt>
                <c:pt idx="76">
                  <c:v>102.65899999999959</c:v>
                </c:pt>
                <c:pt idx="77">
                  <c:v>102.79924999999959</c:v>
                </c:pt>
                <c:pt idx="78">
                  <c:v>102.93949999999958</c:v>
                </c:pt>
                <c:pt idx="79">
                  <c:v>103.07974999999958</c:v>
                </c:pt>
                <c:pt idx="80">
                  <c:v>103.21999999999957</c:v>
                </c:pt>
              </c:numCache>
            </c:numRef>
          </c:xVal>
          <c:yVal>
            <c:numRef>
              <c:f>'Left-Tailed'!$D$90:$D$170</c:f>
              <c:numCache>
                <c:formatCode>General</c:formatCode>
                <c:ptCount val="81"/>
                <c:pt idx="0">
                  <c:v>6.6915112882442684E-5</c:v>
                </c:pt>
                <c:pt idx="1">
                  <c:v>8.8364127200706412E-5</c:v>
                </c:pt>
                <c:pt idx="2">
                  <c:v>1.161160141092778E-4</c:v>
                </c:pt>
                <c:pt idx="3">
                  <c:v>1.5183524581606259E-4</c:v>
                </c:pt>
                <c:pt idx="4">
                  <c:v>1.9756837346707935E-4</c:v>
                </c:pt>
                <c:pt idx="5">
                  <c:v>2.5581535095269573E-4</c:v>
                </c:pt>
                <c:pt idx="6">
                  <c:v>3.296098106617534E-4</c:v>
                </c:pt>
                <c:pt idx="7">
                  <c:v>4.2260828566351448E-4</c:v>
                </c:pt>
                <c:pt idx="8">
                  <c:v>5.3918802159017411E-4</c:v>
                </c:pt>
                <c:pt idx="9">
                  <c:v>6.8455258302239246E-4</c:v>
                </c:pt>
                <c:pt idx="10">
                  <c:v>8.6484393003666716E-4</c:v>
                </c:pt>
                <c:pt idx="11">
                  <c:v>1.0872590213957028E-3</c:v>
                </c:pt>
                <c:pt idx="12">
                  <c:v>1.3601682974508501E-3</c:v>
                </c:pt>
                <c:pt idx="13">
                  <c:v>1.6932326202190597E-3</c:v>
                </c:pt>
                <c:pt idx="14">
                  <c:v>2.0975144195402263E-3</c:v>
                </c:pt>
                <c:pt idx="15">
                  <c:v>2.5855779399107212E-3</c:v>
                </c:pt>
                <c:pt idx="16">
                  <c:v>3.1715726380945972E-3</c:v>
                </c:pt>
                <c:pt idx="17">
                  <c:v>3.8712929908555978E-3</c:v>
                </c:pt>
                <c:pt idx="18">
                  <c:v>4.7022072868293623E-3</c:v>
                </c:pt>
                <c:pt idx="19">
                  <c:v>5.6834474549228072E-3</c:v>
                </c:pt>
                <c:pt idx="20">
                  <c:v>6.8357516865641746E-3</c:v>
                </c:pt>
                <c:pt idx="21">
                  <c:v>8.1813516054465834E-3</c:v>
                </c:pt>
                <c:pt idx="22">
                  <c:v>9.7437960894440033E-3</c:v>
                </c:pt>
                <c:pt idx="23">
                  <c:v>1.1547704612915039E-2</c:v>
                </c:pt>
                <c:pt idx="24">
                  <c:v>1.3618444201300995E-2</c:v>
                </c:pt>
                <c:pt idx="25">
                  <c:v>1.5981725806411537E-2</c:v>
                </c:pt>
                <c:pt idx="26">
                  <c:v>1.866311813280374E-2</c:v>
                </c:pt>
                <c:pt idx="27">
                  <c:v>2.1687479661424088E-2</c:v>
                </c:pt>
                <c:pt idx="28">
                  <c:v>2.5078312786027141E-2</c:v>
                </c:pt>
                <c:pt idx="29">
                  <c:v>2.8857047529430743E-2</c:v>
                </c:pt>
                <c:pt idx="30">
                  <c:v>3.3042266136505002E-2</c:v>
                </c:pt>
                <c:pt idx="31">
                  <c:v>3.7648883812980836E-2</c:v>
                </c:pt>
                <c:pt idx="32">
                  <c:v>4.2687304828345173E-2</c:v>
                </c:pt>
                <c:pt idx="33">
                  <c:v>4.8162576937372033E-2</c:v>
                </c:pt>
                <c:pt idx="34">
                  <c:v>5.4073570390983101E-2</c:v>
                </c:pt>
                <c:pt idx="35">
                  <c:v>6.0412210487904169E-2</c:v>
                </c:pt>
                <c:pt idx="36">
                  <c:v>6.7162794451955152E-2</c:v>
                </c:pt>
                <c:pt idx="37">
                  <c:v>7.4301424209510386E-2</c:v>
                </c:pt>
                <c:pt idx="38">
                  <c:v>8.1795586220424252E-2</c:v>
                </c:pt>
                <c:pt idx="39">
                  <c:v>8.960390775840342E-2</c:v>
                </c:pt>
                <c:pt idx="40">
                  <c:v>9.7676115872557409E-2</c:v>
                </c:pt>
                <c:pt idx="41">
                  <c:v>0.10595322068426821</c:v>
                </c:pt>
                <c:pt idx="42">
                  <c:v>0.11436793874799672</c:v>
                </c:pt>
                <c:pt idx="43">
                  <c:v>0.12284536507213492</c:v>
                </c:pt>
                <c:pt idx="44">
                  <c:v>0.13130389427245684</c:v>
                </c:pt>
                <c:pt idx="45">
                  <c:v>0.13965638250188972</c:v>
                </c:pt>
                <c:pt idx="46">
                  <c:v>0.14781153261191385</c:v>
                </c:pt>
                <c:pt idx="47">
                  <c:v>0.15567547584415789</c:v>
                </c:pt>
                <c:pt idx="48">
                  <c:v>0.16315351464421476</c:v>
                </c:pt>
                <c:pt idx="49">
                  <c:v>0.17015198335789333</c:v>
                </c:pt>
                <c:pt idx="50">
                  <c:v>0.1765801770204822</c:v>
                </c:pt>
                <c:pt idx="51">
                  <c:v>0.1823522935489508</c:v>
                </c:pt>
                <c:pt idx="52">
                  <c:v>0.18738933169909783</c:v>
                </c:pt>
                <c:pt idx="53">
                  <c:v>0.19162088637528313</c:v>
                </c:pt>
                <c:pt idx="54">
                  <c:v>0.19498678440157557</c:v>
                </c:pt>
                <c:pt idx="55">
                  <c:v>0.19743850769251345</c:v>
                </c:pt>
                <c:pt idx="56">
                  <c:v>0.19894035679786518</c:v>
                </c:pt>
                <c:pt idx="57">
                  <c:v>0.19947031582559815</c:v>
                </c:pt>
                <c:pt idx="58">
                  <c:v>0.19902058945443069</c:v>
                </c:pt>
                <c:pt idx="59">
                  <c:v>0.1975977937275526</c:v>
                </c:pt>
                <c:pt idx="60">
                  <c:v>0.19522279410053173</c:v>
                </c:pt>
                <c:pt idx="61">
                  <c:v>0.19193019628446956</c:v>
                </c:pt>
                <c:pt idx="62">
                  <c:v>0.18776750725016009</c:v>
                </c:pt>
                <c:pt idx="63">
                  <c:v>0.18279399482342568</c:v>
                </c:pt>
                <c:pt idx="64">
                  <c:v>0.17707928412963353</c:v>
                </c:pt>
                <c:pt idx="65">
                  <c:v>0.17070173732596677</c:v>
                </c:pt>
                <c:pt idx="66">
                  <c:v>0.16374666926918355</c:v>
                </c:pt>
                <c:pt idx="67">
                  <c:v>0.15630445578227783</c:v>
                </c:pt>
                <c:pt idx="68">
                  <c:v>0.1484685928949748</c:v>
                </c:pt>
                <c:pt idx="69">
                  <c:v>0.14033376484368665</c:v>
                </c:pt>
                <c:pt idx="70">
                  <c:v>0.13199397583980221</c:v>
                </c:pt>
                <c:pt idx="71">
                  <c:v>0.12354079586422431</c:v>
                </c:pt>
                <c:pt idx="72">
                  <c:v>0.1150617643185497</c:v>
                </c:pt>
                <c:pt idx="73">
                  <c:v>0.10663898762167487</c:v>
                </c:pt>
                <c:pt idx="74">
                  <c:v>9.8347958189894627E-2</c:v>
                </c:pt>
                <c:pt idx="75">
                  <c:v>9.0256613102755331E-2</c:v>
                </c:pt>
                <c:pt idx="76">
                  <c:v>8.2424641555884415E-2</c:v>
                </c:pt>
                <c:pt idx="77">
                  <c:v>7.4903041329967029E-2</c:v>
                </c:pt>
                <c:pt idx="78">
                  <c:v>6.7733916312009756E-2</c:v>
                </c:pt>
                <c:pt idx="79">
                  <c:v>6.0950499882137847E-2</c:v>
                </c:pt>
                <c:pt idx="80">
                  <c:v>5.4577382948342454E-2</c:v>
                </c:pt>
              </c:numCache>
            </c:numRef>
          </c:yVal>
          <c:smooth val="1"/>
          <c:extLst>
            <c:ext xmlns:c16="http://schemas.microsoft.com/office/drawing/2014/chart" uri="{C3380CC4-5D6E-409C-BE32-E72D297353CC}">
              <c16:uniqueId val="{00000000-0B24-4295-9A19-EC4C419C07EA}"/>
            </c:ext>
          </c:extLst>
        </c:ser>
        <c:ser>
          <c:idx val="0"/>
          <c:order val="1"/>
          <c:tx>
            <c:v>Density</c:v>
          </c:tx>
          <c:spPr>
            <a:ln w="38100">
              <a:solidFill>
                <a:srgbClr val="0000FF"/>
              </a:solidFill>
              <a:prstDash val="solid"/>
            </a:ln>
          </c:spPr>
          <c:marker>
            <c:symbol val="none"/>
          </c:marker>
          <c:xVal>
            <c:numRef>
              <c:f>'Left-Tailed'!$C$45:$C$85</c:f>
              <c:numCache>
                <c:formatCode>General</c:formatCode>
                <c:ptCount val="41"/>
                <c:pt idx="0">
                  <c:v>92</c:v>
                </c:pt>
                <c:pt idx="1">
                  <c:v>92.4</c:v>
                </c:pt>
                <c:pt idx="2">
                  <c:v>92.8</c:v>
                </c:pt>
                <c:pt idx="3">
                  <c:v>93.2</c:v>
                </c:pt>
                <c:pt idx="4">
                  <c:v>93.6</c:v>
                </c:pt>
                <c:pt idx="5">
                  <c:v>94</c:v>
                </c:pt>
                <c:pt idx="6">
                  <c:v>94.4</c:v>
                </c:pt>
                <c:pt idx="7">
                  <c:v>94.8</c:v>
                </c:pt>
                <c:pt idx="8">
                  <c:v>95.2</c:v>
                </c:pt>
                <c:pt idx="9">
                  <c:v>95.600000000000009</c:v>
                </c:pt>
                <c:pt idx="10">
                  <c:v>96</c:v>
                </c:pt>
                <c:pt idx="11">
                  <c:v>96.4</c:v>
                </c:pt>
                <c:pt idx="12">
                  <c:v>96.8</c:v>
                </c:pt>
                <c:pt idx="13">
                  <c:v>97.2</c:v>
                </c:pt>
                <c:pt idx="14">
                  <c:v>97.600000000000009</c:v>
                </c:pt>
                <c:pt idx="15">
                  <c:v>98</c:v>
                </c:pt>
                <c:pt idx="16">
                  <c:v>98.4</c:v>
                </c:pt>
                <c:pt idx="17">
                  <c:v>98.8</c:v>
                </c:pt>
                <c:pt idx="18">
                  <c:v>99.2</c:v>
                </c:pt>
                <c:pt idx="19">
                  <c:v>99.600000000000009</c:v>
                </c:pt>
                <c:pt idx="20">
                  <c:v>100</c:v>
                </c:pt>
                <c:pt idx="21">
                  <c:v>100.4</c:v>
                </c:pt>
                <c:pt idx="22">
                  <c:v>100.8</c:v>
                </c:pt>
                <c:pt idx="23">
                  <c:v>101.2</c:v>
                </c:pt>
                <c:pt idx="24">
                  <c:v>101.60000000000001</c:v>
                </c:pt>
                <c:pt idx="25">
                  <c:v>102</c:v>
                </c:pt>
                <c:pt idx="26">
                  <c:v>102.4</c:v>
                </c:pt>
                <c:pt idx="27">
                  <c:v>102.8</c:v>
                </c:pt>
                <c:pt idx="28">
                  <c:v>103.2</c:v>
                </c:pt>
                <c:pt idx="29">
                  <c:v>103.60000000000001</c:v>
                </c:pt>
                <c:pt idx="30">
                  <c:v>104</c:v>
                </c:pt>
                <c:pt idx="31">
                  <c:v>104.4</c:v>
                </c:pt>
                <c:pt idx="32">
                  <c:v>104.8</c:v>
                </c:pt>
                <c:pt idx="33">
                  <c:v>105.2</c:v>
                </c:pt>
                <c:pt idx="34">
                  <c:v>105.60000000000001</c:v>
                </c:pt>
                <c:pt idx="35">
                  <c:v>106</c:v>
                </c:pt>
                <c:pt idx="36">
                  <c:v>106.4</c:v>
                </c:pt>
                <c:pt idx="37">
                  <c:v>106.80000000000001</c:v>
                </c:pt>
                <c:pt idx="38">
                  <c:v>107.2</c:v>
                </c:pt>
                <c:pt idx="39">
                  <c:v>107.60000000000001</c:v>
                </c:pt>
                <c:pt idx="40">
                  <c:v>108</c:v>
                </c:pt>
              </c:numCache>
            </c:numRef>
          </c:xVal>
          <c:yVal>
            <c:numRef>
              <c:f>'Left-Tailed'!$D$45:$D$85</c:f>
              <c:numCache>
                <c:formatCode>General</c:formatCode>
                <c:ptCount val="41"/>
                <c:pt idx="0">
                  <c:v>6.6915112882442684E-5</c:v>
                </c:pt>
                <c:pt idx="1">
                  <c:v>1.4597346289573171E-4</c:v>
                </c:pt>
                <c:pt idx="2">
                  <c:v>3.0595096505688459E-4</c:v>
                </c:pt>
                <c:pt idx="3">
                  <c:v>6.1610958423651268E-4</c:v>
                </c:pt>
                <c:pt idx="4">
                  <c:v>1.1920441007324107E-3</c:v>
                </c:pt>
                <c:pt idx="5">
                  <c:v>2.2159242059690038E-3</c:v>
                </c:pt>
                <c:pt idx="6">
                  <c:v>3.9577257914900138E-3</c:v>
                </c:pt>
                <c:pt idx="7">
                  <c:v>6.791484616842783E-3</c:v>
                </c:pt>
                <c:pt idx="8">
                  <c:v>1.1197265147421484E-2</c:v>
                </c:pt>
                <c:pt idx="9">
                  <c:v>1.7737296423115886E-2</c:v>
                </c:pt>
                <c:pt idx="10">
                  <c:v>2.6995483256594031E-2</c:v>
                </c:pt>
                <c:pt idx="11">
                  <c:v>3.9475079150447283E-2</c:v>
                </c:pt>
                <c:pt idx="12">
                  <c:v>5.5460417339727661E-2</c:v>
                </c:pt>
                <c:pt idx="13">
                  <c:v>7.4863732817872577E-2</c:v>
                </c:pt>
                <c:pt idx="14">
                  <c:v>9.7093027491606976E-2</c:v>
                </c:pt>
                <c:pt idx="15">
                  <c:v>0.12098536225957168</c:v>
                </c:pt>
                <c:pt idx="16">
                  <c:v>0.14484577638074173</c:v>
                </c:pt>
                <c:pt idx="17">
                  <c:v>0.1666123014458997</c:v>
                </c:pt>
                <c:pt idx="18">
                  <c:v>0.18413507015166178</c:v>
                </c:pt>
                <c:pt idx="19">
                  <c:v>0.19552134698772811</c:v>
                </c:pt>
                <c:pt idx="20">
                  <c:v>0.19947114020071635</c:v>
                </c:pt>
                <c:pt idx="21">
                  <c:v>0.19552134698772783</c:v>
                </c:pt>
                <c:pt idx="22">
                  <c:v>0.18413507015166178</c:v>
                </c:pt>
                <c:pt idx="23">
                  <c:v>0.1666123014458997</c:v>
                </c:pt>
                <c:pt idx="24">
                  <c:v>0.14484577638074089</c:v>
                </c:pt>
                <c:pt idx="25">
                  <c:v>0.12098536225957168</c:v>
                </c:pt>
                <c:pt idx="26">
                  <c:v>9.7093027491606157E-2</c:v>
                </c:pt>
                <c:pt idx="27">
                  <c:v>7.4863732817872577E-2</c:v>
                </c:pt>
                <c:pt idx="28">
                  <c:v>5.5460417339727661E-2</c:v>
                </c:pt>
                <c:pt idx="29">
                  <c:v>3.9475079150446776E-2</c:v>
                </c:pt>
                <c:pt idx="30">
                  <c:v>2.6995483256594031E-2</c:v>
                </c:pt>
                <c:pt idx="31">
                  <c:v>1.7737296423115608E-2</c:v>
                </c:pt>
                <c:pt idx="32">
                  <c:v>1.1197265147421484E-2</c:v>
                </c:pt>
                <c:pt idx="33">
                  <c:v>6.791484616842783E-3</c:v>
                </c:pt>
                <c:pt idx="34">
                  <c:v>3.9577257914899348E-3</c:v>
                </c:pt>
                <c:pt idx="35">
                  <c:v>2.2159242059690038E-3</c:v>
                </c:pt>
                <c:pt idx="36">
                  <c:v>1.1920441007324107E-3</c:v>
                </c:pt>
                <c:pt idx="37">
                  <c:v>6.1610958423649793E-4</c:v>
                </c:pt>
                <c:pt idx="38">
                  <c:v>3.0595096505688459E-4</c:v>
                </c:pt>
                <c:pt idx="39">
                  <c:v>1.4597346289572767E-4</c:v>
                </c:pt>
                <c:pt idx="40">
                  <c:v>6.6915112882442684E-5</c:v>
                </c:pt>
              </c:numCache>
            </c:numRef>
          </c:yVal>
          <c:smooth val="1"/>
          <c:extLst>
            <c:ext xmlns:c16="http://schemas.microsoft.com/office/drawing/2014/chart" uri="{C3380CC4-5D6E-409C-BE32-E72D297353CC}">
              <c16:uniqueId val="{00000001-0B24-4295-9A19-EC4C419C07EA}"/>
            </c:ext>
          </c:extLst>
        </c:ser>
        <c:ser>
          <c:idx val="1"/>
          <c:order val="2"/>
          <c:tx>
            <c:strRef>
              <c:f>'Left-Tailed'!$D$24</c:f>
              <c:strCache>
                <c:ptCount val="1"/>
                <c:pt idx="0">
                  <c:v>94.63%</c:v>
                </c:pt>
              </c:strCache>
            </c:strRef>
          </c:tx>
          <c:marker>
            <c:symbol val="none"/>
          </c:marker>
          <c:errBars>
            <c:errDir val="y"/>
            <c:errBarType val="minus"/>
            <c:errValType val="percentage"/>
            <c:noEndCap val="0"/>
            <c:val val="100"/>
            <c:spPr>
              <a:ln w="38100">
                <a:solidFill>
                  <a:srgbClr val="FF0000"/>
                </a:solidFill>
              </a:ln>
            </c:spPr>
          </c:errBars>
          <c:xVal>
            <c:numRef>
              <c:f>'Left-Tailed'!$C$170</c:f>
              <c:numCache>
                <c:formatCode>General</c:formatCode>
                <c:ptCount val="1"/>
                <c:pt idx="0">
                  <c:v>103.21999999999957</c:v>
                </c:pt>
              </c:numCache>
            </c:numRef>
          </c:xVal>
          <c:yVal>
            <c:numRef>
              <c:f>'Left-Tailed'!$D$170</c:f>
              <c:numCache>
                <c:formatCode>General</c:formatCode>
                <c:ptCount val="1"/>
                <c:pt idx="0">
                  <c:v>5.4577382948342454E-2</c:v>
                </c:pt>
              </c:numCache>
            </c:numRef>
          </c:yVal>
          <c:smooth val="1"/>
          <c:extLst>
            <c:ext xmlns:c16="http://schemas.microsoft.com/office/drawing/2014/chart" uri="{C3380CC4-5D6E-409C-BE32-E72D297353CC}">
              <c16:uniqueId val="{00000002-0B24-4295-9A19-EC4C419C07EA}"/>
            </c:ext>
          </c:extLst>
        </c:ser>
        <c:ser>
          <c:idx val="3"/>
          <c:order val="3"/>
          <c:tx>
            <c:v>a</c:v>
          </c:tx>
          <c:marker>
            <c:symbol val="none"/>
          </c:marker>
          <c:dLbls>
            <c:spPr>
              <a:noFill/>
              <a:ln>
                <a:noFill/>
              </a:ln>
              <a:effectLst/>
            </c:spPr>
            <c:txPr>
              <a:bodyPr/>
              <a:lstStyle/>
              <a:p>
                <a:pPr>
                  <a:defRPr sz="12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'Left-Tailed'!$D$16</c:f>
              <c:numCache>
                <c:formatCode>General</c:formatCode>
                <c:ptCount val="1"/>
                <c:pt idx="0">
                  <c:v>103.22</c:v>
                </c:pt>
              </c:numCache>
            </c:numRef>
          </c:xVal>
          <c:yVal>
            <c:numLit>
              <c:formatCode>General</c:formatCode>
              <c:ptCount val="1"/>
              <c:pt idx="0">
                <c:v>0.01</c:v>
              </c:pt>
            </c:numLit>
          </c:yVal>
          <c:smooth val="1"/>
          <c:extLst>
            <c:ext xmlns:c16="http://schemas.microsoft.com/office/drawing/2014/chart" uri="{C3380CC4-5D6E-409C-BE32-E72D297353CC}">
              <c16:uniqueId val="{00000003-0B24-4295-9A19-EC4C419C07EA}"/>
            </c:ext>
          </c:extLst>
        </c:ser>
        <c:dLbls>
          <c:showLegendKey val="0"/>
          <c:showVal val="0"/>
          <c:showCatName val="0"/>
          <c:showSerName val="0"/>
          <c:showPercent val="0"/>
          <c:showBubbleSize val="0"/>
        </c:dLbls>
        <c:axId val="51623808"/>
        <c:axId val="51664000"/>
      </c:scatterChart>
      <c:valAx>
        <c:axId val="51623808"/>
        <c:scaling>
          <c:orientation val="minMax"/>
        </c:scaling>
        <c:delete val="0"/>
        <c:axPos val="b"/>
        <c:title>
          <c:tx>
            <c:rich>
              <a:bodyPr/>
              <a:lstStyle/>
              <a:p>
                <a:pPr>
                  <a:defRPr sz="1200" baseline="0"/>
                </a:pPr>
                <a:r>
                  <a:rPr lang="en-US" sz="1200" baseline="0"/>
                  <a:t>X</a:t>
                </a:r>
              </a:p>
            </c:rich>
          </c:tx>
          <c:overlay val="0"/>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51664000"/>
        <c:crosses val="autoZero"/>
        <c:crossBetween val="midCat"/>
      </c:valAx>
      <c:valAx>
        <c:axId val="51664000"/>
        <c:scaling>
          <c:orientation val="minMax"/>
        </c:scaling>
        <c:delete val="0"/>
        <c:axPos val="l"/>
        <c:numFmt formatCode="General" sourceLinked="1"/>
        <c:majorTickMark val="none"/>
        <c:minorTickMark val="none"/>
        <c:tickLblPos val="none"/>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51623808"/>
        <c:crosses val="autoZero"/>
        <c:crossBetween val="midCat"/>
      </c:valAx>
      <c:spPr>
        <a:noFill/>
        <a:ln w="28575">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aseline="0"/>
              <a:t>Normal Probability Distribution</a:t>
            </a:r>
          </a:p>
        </c:rich>
      </c:tx>
      <c:layout>
        <c:manualLayout>
          <c:xMode val="edge"/>
          <c:yMode val="edge"/>
          <c:x val="0.24035854091274733"/>
          <c:y val="7.4724367426981936E-2"/>
        </c:manualLayout>
      </c:layout>
      <c:overlay val="1"/>
    </c:title>
    <c:autoTitleDeleted val="0"/>
    <c:plotArea>
      <c:layout>
        <c:manualLayout>
          <c:layoutTarget val="inner"/>
          <c:xMode val="edge"/>
          <c:yMode val="edge"/>
          <c:x val="0.14852831022640475"/>
          <c:y val="0.32644084927845424"/>
          <c:w val="0.73634778805341916"/>
          <c:h val="0.5231071470144284"/>
        </c:manualLayout>
      </c:layout>
      <c:scatterChart>
        <c:scatterStyle val="smoothMarker"/>
        <c:varyColors val="0"/>
        <c:ser>
          <c:idx val="2"/>
          <c:order val="0"/>
          <c:tx>
            <c:v>Area</c:v>
          </c:tx>
          <c:spPr>
            <a:ln w="38100">
              <a:solidFill>
                <a:srgbClr val="BBCCDD"/>
              </a:solidFill>
              <a:prstDash val="solid"/>
            </a:ln>
          </c:spPr>
          <c:marker>
            <c:symbol val="none"/>
          </c:marker>
          <c:errBars>
            <c:errDir val="y"/>
            <c:errBarType val="minus"/>
            <c:errValType val="percentage"/>
            <c:noEndCap val="0"/>
            <c:val val="100"/>
            <c:spPr>
              <a:ln w="50800">
                <a:solidFill>
                  <a:schemeClr val="tx2">
                    <a:lumMod val="20000"/>
                    <a:lumOff val="80000"/>
                  </a:schemeClr>
                </a:solidFill>
              </a:ln>
            </c:spPr>
          </c:errBars>
          <c:xVal>
            <c:numRef>
              <c:f>'Left-Tailed'!$C$90:$C$170</c:f>
              <c:numCache>
                <c:formatCode>General</c:formatCode>
                <c:ptCount val="81"/>
                <c:pt idx="0">
                  <c:v>92</c:v>
                </c:pt>
                <c:pt idx="1">
                  <c:v>92.140249999999995</c:v>
                </c:pt>
                <c:pt idx="2">
                  <c:v>92.280499999999989</c:v>
                </c:pt>
                <c:pt idx="3">
                  <c:v>92.420749999999984</c:v>
                </c:pt>
                <c:pt idx="4">
                  <c:v>92.560999999999979</c:v>
                </c:pt>
                <c:pt idx="5">
                  <c:v>92.701249999999973</c:v>
                </c:pt>
                <c:pt idx="6">
                  <c:v>92.841499999999968</c:v>
                </c:pt>
                <c:pt idx="7">
                  <c:v>92.981749999999963</c:v>
                </c:pt>
                <c:pt idx="8">
                  <c:v>93.121999999999957</c:v>
                </c:pt>
                <c:pt idx="9">
                  <c:v>93.262249999999952</c:v>
                </c:pt>
                <c:pt idx="10">
                  <c:v>93.402499999999947</c:v>
                </c:pt>
                <c:pt idx="11">
                  <c:v>93.542749999999941</c:v>
                </c:pt>
                <c:pt idx="12">
                  <c:v>93.682999999999936</c:v>
                </c:pt>
                <c:pt idx="13">
                  <c:v>93.823249999999931</c:v>
                </c:pt>
                <c:pt idx="14">
                  <c:v>93.963499999999925</c:v>
                </c:pt>
                <c:pt idx="15">
                  <c:v>94.10374999999992</c:v>
                </c:pt>
                <c:pt idx="16">
                  <c:v>94.243999999999915</c:v>
                </c:pt>
                <c:pt idx="17">
                  <c:v>94.384249999999909</c:v>
                </c:pt>
                <c:pt idx="18">
                  <c:v>94.524499999999904</c:v>
                </c:pt>
                <c:pt idx="19">
                  <c:v>94.664749999999898</c:v>
                </c:pt>
                <c:pt idx="20">
                  <c:v>94.804999999999893</c:v>
                </c:pt>
                <c:pt idx="21">
                  <c:v>94.945249999999888</c:v>
                </c:pt>
                <c:pt idx="22">
                  <c:v>95.085499999999882</c:v>
                </c:pt>
                <c:pt idx="23">
                  <c:v>95.225749999999877</c:v>
                </c:pt>
                <c:pt idx="24">
                  <c:v>95.365999999999872</c:v>
                </c:pt>
                <c:pt idx="25">
                  <c:v>95.506249999999866</c:v>
                </c:pt>
                <c:pt idx="26">
                  <c:v>95.646499999999861</c:v>
                </c:pt>
                <c:pt idx="27">
                  <c:v>95.786749999999856</c:v>
                </c:pt>
                <c:pt idx="28">
                  <c:v>95.92699999999985</c:v>
                </c:pt>
                <c:pt idx="29">
                  <c:v>96.067249999999845</c:v>
                </c:pt>
                <c:pt idx="30">
                  <c:v>96.20749999999984</c:v>
                </c:pt>
                <c:pt idx="31">
                  <c:v>96.347749999999834</c:v>
                </c:pt>
                <c:pt idx="32">
                  <c:v>96.487999999999829</c:v>
                </c:pt>
                <c:pt idx="33">
                  <c:v>96.628249999999824</c:v>
                </c:pt>
                <c:pt idx="34">
                  <c:v>96.768499999999818</c:v>
                </c:pt>
                <c:pt idx="35">
                  <c:v>96.908749999999813</c:v>
                </c:pt>
                <c:pt idx="36">
                  <c:v>97.048999999999808</c:v>
                </c:pt>
                <c:pt idx="37">
                  <c:v>97.189249999999802</c:v>
                </c:pt>
                <c:pt idx="38">
                  <c:v>97.329499999999797</c:v>
                </c:pt>
                <c:pt idx="39">
                  <c:v>97.469749999999792</c:v>
                </c:pt>
                <c:pt idx="40">
                  <c:v>97.609999999999786</c:v>
                </c:pt>
                <c:pt idx="41">
                  <c:v>97.750249999999781</c:v>
                </c:pt>
                <c:pt idx="42">
                  <c:v>97.890499999999776</c:v>
                </c:pt>
                <c:pt idx="43">
                  <c:v>98.03074999999977</c:v>
                </c:pt>
                <c:pt idx="44">
                  <c:v>98.170999999999765</c:v>
                </c:pt>
                <c:pt idx="45">
                  <c:v>98.31124999999976</c:v>
                </c:pt>
                <c:pt idx="46">
                  <c:v>98.451499999999754</c:v>
                </c:pt>
                <c:pt idx="47">
                  <c:v>98.591749999999749</c:v>
                </c:pt>
                <c:pt idx="48">
                  <c:v>98.731999999999744</c:v>
                </c:pt>
                <c:pt idx="49">
                  <c:v>98.872249999999738</c:v>
                </c:pt>
                <c:pt idx="50">
                  <c:v>99.012499999999733</c:v>
                </c:pt>
                <c:pt idx="51">
                  <c:v>99.152749999999727</c:v>
                </c:pt>
                <c:pt idx="52">
                  <c:v>99.292999999999722</c:v>
                </c:pt>
                <c:pt idx="53">
                  <c:v>99.433249999999717</c:v>
                </c:pt>
                <c:pt idx="54">
                  <c:v>99.573499999999711</c:v>
                </c:pt>
                <c:pt idx="55">
                  <c:v>99.713749999999706</c:v>
                </c:pt>
                <c:pt idx="56">
                  <c:v>99.853999999999701</c:v>
                </c:pt>
                <c:pt idx="57">
                  <c:v>99.994249999999695</c:v>
                </c:pt>
                <c:pt idx="58">
                  <c:v>100.13449999999969</c:v>
                </c:pt>
                <c:pt idx="59">
                  <c:v>100.27474999999968</c:v>
                </c:pt>
                <c:pt idx="60">
                  <c:v>100.41499999999968</c:v>
                </c:pt>
                <c:pt idx="61">
                  <c:v>100.55524999999967</c:v>
                </c:pt>
                <c:pt idx="62">
                  <c:v>100.69549999999967</c:v>
                </c:pt>
                <c:pt idx="63">
                  <c:v>100.83574999999966</c:v>
                </c:pt>
                <c:pt idx="64">
                  <c:v>100.97599999999966</c:v>
                </c:pt>
                <c:pt idx="65">
                  <c:v>101.11624999999965</c:v>
                </c:pt>
                <c:pt idx="66">
                  <c:v>101.25649999999965</c:v>
                </c:pt>
                <c:pt idx="67">
                  <c:v>101.39674999999964</c:v>
                </c:pt>
                <c:pt idx="68">
                  <c:v>101.53699999999964</c:v>
                </c:pt>
                <c:pt idx="69">
                  <c:v>101.67724999999963</c:v>
                </c:pt>
                <c:pt idx="70">
                  <c:v>101.81749999999963</c:v>
                </c:pt>
                <c:pt idx="71">
                  <c:v>101.95774999999962</c:v>
                </c:pt>
                <c:pt idx="72">
                  <c:v>102.09799999999962</c:v>
                </c:pt>
                <c:pt idx="73">
                  <c:v>102.23824999999961</c:v>
                </c:pt>
                <c:pt idx="74">
                  <c:v>102.3784999999996</c:v>
                </c:pt>
                <c:pt idx="75">
                  <c:v>102.5187499999996</c:v>
                </c:pt>
                <c:pt idx="76">
                  <c:v>102.65899999999959</c:v>
                </c:pt>
                <c:pt idx="77">
                  <c:v>102.79924999999959</c:v>
                </c:pt>
                <c:pt idx="78">
                  <c:v>102.93949999999958</c:v>
                </c:pt>
                <c:pt idx="79">
                  <c:v>103.07974999999958</c:v>
                </c:pt>
                <c:pt idx="80">
                  <c:v>103.21999999999957</c:v>
                </c:pt>
              </c:numCache>
            </c:numRef>
          </c:xVal>
          <c:yVal>
            <c:numRef>
              <c:f>'Left-Tailed'!$D$90:$D$170</c:f>
              <c:numCache>
                <c:formatCode>General</c:formatCode>
                <c:ptCount val="81"/>
                <c:pt idx="0">
                  <c:v>6.6915112882442684E-5</c:v>
                </c:pt>
                <c:pt idx="1">
                  <c:v>8.8364127200706412E-5</c:v>
                </c:pt>
                <c:pt idx="2">
                  <c:v>1.161160141092778E-4</c:v>
                </c:pt>
                <c:pt idx="3">
                  <c:v>1.5183524581606259E-4</c:v>
                </c:pt>
                <c:pt idx="4">
                  <c:v>1.9756837346707935E-4</c:v>
                </c:pt>
                <c:pt idx="5">
                  <c:v>2.5581535095269573E-4</c:v>
                </c:pt>
                <c:pt idx="6">
                  <c:v>3.296098106617534E-4</c:v>
                </c:pt>
                <c:pt idx="7">
                  <c:v>4.2260828566351448E-4</c:v>
                </c:pt>
                <c:pt idx="8">
                  <c:v>5.3918802159017411E-4</c:v>
                </c:pt>
                <c:pt idx="9">
                  <c:v>6.8455258302239246E-4</c:v>
                </c:pt>
                <c:pt idx="10">
                  <c:v>8.6484393003666716E-4</c:v>
                </c:pt>
                <c:pt idx="11">
                  <c:v>1.0872590213957028E-3</c:v>
                </c:pt>
                <c:pt idx="12">
                  <c:v>1.3601682974508501E-3</c:v>
                </c:pt>
                <c:pt idx="13">
                  <c:v>1.6932326202190597E-3</c:v>
                </c:pt>
                <c:pt idx="14">
                  <c:v>2.0975144195402263E-3</c:v>
                </c:pt>
                <c:pt idx="15">
                  <c:v>2.5855779399107212E-3</c:v>
                </c:pt>
                <c:pt idx="16">
                  <c:v>3.1715726380945972E-3</c:v>
                </c:pt>
                <c:pt idx="17">
                  <c:v>3.8712929908555978E-3</c:v>
                </c:pt>
                <c:pt idx="18">
                  <c:v>4.7022072868293623E-3</c:v>
                </c:pt>
                <c:pt idx="19">
                  <c:v>5.6834474549228072E-3</c:v>
                </c:pt>
                <c:pt idx="20">
                  <c:v>6.8357516865641746E-3</c:v>
                </c:pt>
                <c:pt idx="21">
                  <c:v>8.1813516054465834E-3</c:v>
                </c:pt>
                <c:pt idx="22">
                  <c:v>9.7437960894440033E-3</c:v>
                </c:pt>
                <c:pt idx="23">
                  <c:v>1.1547704612915039E-2</c:v>
                </c:pt>
                <c:pt idx="24">
                  <c:v>1.3618444201300995E-2</c:v>
                </c:pt>
                <c:pt idx="25">
                  <c:v>1.5981725806411537E-2</c:v>
                </c:pt>
                <c:pt idx="26">
                  <c:v>1.866311813280374E-2</c:v>
                </c:pt>
                <c:pt idx="27">
                  <c:v>2.1687479661424088E-2</c:v>
                </c:pt>
                <c:pt idx="28">
                  <c:v>2.5078312786027141E-2</c:v>
                </c:pt>
                <c:pt idx="29">
                  <c:v>2.8857047529430743E-2</c:v>
                </c:pt>
                <c:pt idx="30">
                  <c:v>3.3042266136505002E-2</c:v>
                </c:pt>
                <c:pt idx="31">
                  <c:v>3.7648883812980836E-2</c:v>
                </c:pt>
                <c:pt idx="32">
                  <c:v>4.2687304828345173E-2</c:v>
                </c:pt>
                <c:pt idx="33">
                  <c:v>4.8162576937372033E-2</c:v>
                </c:pt>
                <c:pt idx="34">
                  <c:v>5.4073570390983101E-2</c:v>
                </c:pt>
                <c:pt idx="35">
                  <c:v>6.0412210487904169E-2</c:v>
                </c:pt>
                <c:pt idx="36">
                  <c:v>6.7162794451955152E-2</c:v>
                </c:pt>
                <c:pt idx="37">
                  <c:v>7.4301424209510386E-2</c:v>
                </c:pt>
                <c:pt idx="38">
                  <c:v>8.1795586220424252E-2</c:v>
                </c:pt>
                <c:pt idx="39">
                  <c:v>8.960390775840342E-2</c:v>
                </c:pt>
                <c:pt idx="40">
                  <c:v>9.7676115872557409E-2</c:v>
                </c:pt>
                <c:pt idx="41">
                  <c:v>0.10595322068426821</c:v>
                </c:pt>
                <c:pt idx="42">
                  <c:v>0.11436793874799672</c:v>
                </c:pt>
                <c:pt idx="43">
                  <c:v>0.12284536507213492</c:v>
                </c:pt>
                <c:pt idx="44">
                  <c:v>0.13130389427245684</c:v>
                </c:pt>
                <c:pt idx="45">
                  <c:v>0.13965638250188972</c:v>
                </c:pt>
                <c:pt idx="46">
                  <c:v>0.14781153261191385</c:v>
                </c:pt>
                <c:pt idx="47">
                  <c:v>0.15567547584415789</c:v>
                </c:pt>
                <c:pt idx="48">
                  <c:v>0.16315351464421476</c:v>
                </c:pt>
                <c:pt idx="49">
                  <c:v>0.17015198335789333</c:v>
                </c:pt>
                <c:pt idx="50">
                  <c:v>0.1765801770204822</c:v>
                </c:pt>
                <c:pt idx="51">
                  <c:v>0.1823522935489508</c:v>
                </c:pt>
                <c:pt idx="52">
                  <c:v>0.18738933169909783</c:v>
                </c:pt>
                <c:pt idx="53">
                  <c:v>0.19162088637528313</c:v>
                </c:pt>
                <c:pt idx="54">
                  <c:v>0.19498678440157557</c:v>
                </c:pt>
                <c:pt idx="55">
                  <c:v>0.19743850769251345</c:v>
                </c:pt>
                <c:pt idx="56">
                  <c:v>0.19894035679786518</c:v>
                </c:pt>
                <c:pt idx="57">
                  <c:v>0.19947031582559815</c:v>
                </c:pt>
                <c:pt idx="58">
                  <c:v>0.19902058945443069</c:v>
                </c:pt>
                <c:pt idx="59">
                  <c:v>0.1975977937275526</c:v>
                </c:pt>
                <c:pt idx="60">
                  <c:v>0.19522279410053173</c:v>
                </c:pt>
                <c:pt idx="61">
                  <c:v>0.19193019628446956</c:v>
                </c:pt>
                <c:pt idx="62">
                  <c:v>0.18776750725016009</c:v>
                </c:pt>
                <c:pt idx="63">
                  <c:v>0.18279399482342568</c:v>
                </c:pt>
                <c:pt idx="64">
                  <c:v>0.17707928412963353</c:v>
                </c:pt>
                <c:pt idx="65">
                  <c:v>0.17070173732596677</c:v>
                </c:pt>
                <c:pt idx="66">
                  <c:v>0.16374666926918355</c:v>
                </c:pt>
                <c:pt idx="67">
                  <c:v>0.15630445578227783</c:v>
                </c:pt>
                <c:pt idx="68">
                  <c:v>0.1484685928949748</c:v>
                </c:pt>
                <c:pt idx="69">
                  <c:v>0.14033376484368665</c:v>
                </c:pt>
                <c:pt idx="70">
                  <c:v>0.13199397583980221</c:v>
                </c:pt>
                <c:pt idx="71">
                  <c:v>0.12354079586422431</c:v>
                </c:pt>
                <c:pt idx="72">
                  <c:v>0.1150617643185497</c:v>
                </c:pt>
                <c:pt idx="73">
                  <c:v>0.10663898762167487</c:v>
                </c:pt>
                <c:pt idx="74">
                  <c:v>9.8347958189894627E-2</c:v>
                </c:pt>
                <c:pt idx="75">
                  <c:v>9.0256613102755331E-2</c:v>
                </c:pt>
                <c:pt idx="76">
                  <c:v>8.2424641555884415E-2</c:v>
                </c:pt>
                <c:pt idx="77">
                  <c:v>7.4903041329967029E-2</c:v>
                </c:pt>
                <c:pt idx="78">
                  <c:v>6.7733916312009756E-2</c:v>
                </c:pt>
                <c:pt idx="79">
                  <c:v>6.0950499882137847E-2</c:v>
                </c:pt>
                <c:pt idx="80">
                  <c:v>5.4577382948342454E-2</c:v>
                </c:pt>
              </c:numCache>
            </c:numRef>
          </c:yVal>
          <c:smooth val="1"/>
          <c:extLst>
            <c:ext xmlns:c16="http://schemas.microsoft.com/office/drawing/2014/chart" uri="{C3380CC4-5D6E-409C-BE32-E72D297353CC}">
              <c16:uniqueId val="{00000000-EFF1-4263-97A1-78D3E2FCC079}"/>
            </c:ext>
          </c:extLst>
        </c:ser>
        <c:ser>
          <c:idx val="0"/>
          <c:order val="1"/>
          <c:tx>
            <c:v>Density</c:v>
          </c:tx>
          <c:spPr>
            <a:ln w="38100">
              <a:solidFill>
                <a:srgbClr val="0000FF"/>
              </a:solidFill>
              <a:prstDash val="solid"/>
            </a:ln>
          </c:spPr>
          <c:marker>
            <c:symbol val="none"/>
          </c:marker>
          <c:xVal>
            <c:numRef>
              <c:f>'Left-Tailed'!$C$45:$C$85</c:f>
              <c:numCache>
                <c:formatCode>General</c:formatCode>
                <c:ptCount val="41"/>
                <c:pt idx="0">
                  <c:v>92</c:v>
                </c:pt>
                <c:pt idx="1">
                  <c:v>92.4</c:v>
                </c:pt>
                <c:pt idx="2">
                  <c:v>92.8</c:v>
                </c:pt>
                <c:pt idx="3">
                  <c:v>93.2</c:v>
                </c:pt>
                <c:pt idx="4">
                  <c:v>93.6</c:v>
                </c:pt>
                <c:pt idx="5">
                  <c:v>94</c:v>
                </c:pt>
                <c:pt idx="6">
                  <c:v>94.4</c:v>
                </c:pt>
                <c:pt idx="7">
                  <c:v>94.8</c:v>
                </c:pt>
                <c:pt idx="8">
                  <c:v>95.2</c:v>
                </c:pt>
                <c:pt idx="9">
                  <c:v>95.600000000000009</c:v>
                </c:pt>
                <c:pt idx="10">
                  <c:v>96</c:v>
                </c:pt>
                <c:pt idx="11">
                  <c:v>96.4</c:v>
                </c:pt>
                <c:pt idx="12">
                  <c:v>96.8</c:v>
                </c:pt>
                <c:pt idx="13">
                  <c:v>97.2</c:v>
                </c:pt>
                <c:pt idx="14">
                  <c:v>97.600000000000009</c:v>
                </c:pt>
                <c:pt idx="15">
                  <c:v>98</c:v>
                </c:pt>
                <c:pt idx="16">
                  <c:v>98.4</c:v>
                </c:pt>
                <c:pt idx="17">
                  <c:v>98.8</c:v>
                </c:pt>
                <c:pt idx="18">
                  <c:v>99.2</c:v>
                </c:pt>
                <c:pt idx="19">
                  <c:v>99.600000000000009</c:v>
                </c:pt>
                <c:pt idx="20">
                  <c:v>100</c:v>
                </c:pt>
                <c:pt idx="21">
                  <c:v>100.4</c:v>
                </c:pt>
                <c:pt idx="22">
                  <c:v>100.8</c:v>
                </c:pt>
                <c:pt idx="23">
                  <c:v>101.2</c:v>
                </c:pt>
                <c:pt idx="24">
                  <c:v>101.60000000000001</c:v>
                </c:pt>
                <c:pt idx="25">
                  <c:v>102</c:v>
                </c:pt>
                <c:pt idx="26">
                  <c:v>102.4</c:v>
                </c:pt>
                <c:pt idx="27">
                  <c:v>102.8</c:v>
                </c:pt>
                <c:pt idx="28">
                  <c:v>103.2</c:v>
                </c:pt>
                <c:pt idx="29">
                  <c:v>103.60000000000001</c:v>
                </c:pt>
                <c:pt idx="30">
                  <c:v>104</c:v>
                </c:pt>
                <c:pt idx="31">
                  <c:v>104.4</c:v>
                </c:pt>
                <c:pt idx="32">
                  <c:v>104.8</c:v>
                </c:pt>
                <c:pt idx="33">
                  <c:v>105.2</c:v>
                </c:pt>
                <c:pt idx="34">
                  <c:v>105.60000000000001</c:v>
                </c:pt>
                <c:pt idx="35">
                  <c:v>106</c:v>
                </c:pt>
                <c:pt idx="36">
                  <c:v>106.4</c:v>
                </c:pt>
                <c:pt idx="37">
                  <c:v>106.80000000000001</c:v>
                </c:pt>
                <c:pt idx="38">
                  <c:v>107.2</c:v>
                </c:pt>
                <c:pt idx="39">
                  <c:v>107.60000000000001</c:v>
                </c:pt>
                <c:pt idx="40">
                  <c:v>108</c:v>
                </c:pt>
              </c:numCache>
            </c:numRef>
          </c:xVal>
          <c:yVal>
            <c:numRef>
              <c:f>'Left-Tailed'!$D$45:$D$85</c:f>
              <c:numCache>
                <c:formatCode>General</c:formatCode>
                <c:ptCount val="41"/>
                <c:pt idx="0">
                  <c:v>6.6915112882442684E-5</c:v>
                </c:pt>
                <c:pt idx="1">
                  <c:v>1.4597346289573171E-4</c:v>
                </c:pt>
                <c:pt idx="2">
                  <c:v>3.0595096505688459E-4</c:v>
                </c:pt>
                <c:pt idx="3">
                  <c:v>6.1610958423651268E-4</c:v>
                </c:pt>
                <c:pt idx="4">
                  <c:v>1.1920441007324107E-3</c:v>
                </c:pt>
                <c:pt idx="5">
                  <c:v>2.2159242059690038E-3</c:v>
                </c:pt>
                <c:pt idx="6">
                  <c:v>3.9577257914900138E-3</c:v>
                </c:pt>
                <c:pt idx="7">
                  <c:v>6.791484616842783E-3</c:v>
                </c:pt>
                <c:pt idx="8">
                  <c:v>1.1197265147421484E-2</c:v>
                </c:pt>
                <c:pt idx="9">
                  <c:v>1.7737296423115886E-2</c:v>
                </c:pt>
                <c:pt idx="10">
                  <c:v>2.6995483256594031E-2</c:v>
                </c:pt>
                <c:pt idx="11">
                  <c:v>3.9475079150447283E-2</c:v>
                </c:pt>
                <c:pt idx="12">
                  <c:v>5.5460417339727661E-2</c:v>
                </c:pt>
                <c:pt idx="13">
                  <c:v>7.4863732817872577E-2</c:v>
                </c:pt>
                <c:pt idx="14">
                  <c:v>9.7093027491606976E-2</c:v>
                </c:pt>
                <c:pt idx="15">
                  <c:v>0.12098536225957168</c:v>
                </c:pt>
                <c:pt idx="16">
                  <c:v>0.14484577638074173</c:v>
                </c:pt>
                <c:pt idx="17">
                  <c:v>0.1666123014458997</c:v>
                </c:pt>
                <c:pt idx="18">
                  <c:v>0.18413507015166178</c:v>
                </c:pt>
                <c:pt idx="19">
                  <c:v>0.19552134698772811</c:v>
                </c:pt>
                <c:pt idx="20">
                  <c:v>0.19947114020071635</c:v>
                </c:pt>
                <c:pt idx="21">
                  <c:v>0.19552134698772783</c:v>
                </c:pt>
                <c:pt idx="22">
                  <c:v>0.18413507015166178</c:v>
                </c:pt>
                <c:pt idx="23">
                  <c:v>0.1666123014458997</c:v>
                </c:pt>
                <c:pt idx="24">
                  <c:v>0.14484577638074089</c:v>
                </c:pt>
                <c:pt idx="25">
                  <c:v>0.12098536225957168</c:v>
                </c:pt>
                <c:pt idx="26">
                  <c:v>9.7093027491606157E-2</c:v>
                </c:pt>
                <c:pt idx="27">
                  <c:v>7.4863732817872577E-2</c:v>
                </c:pt>
                <c:pt idx="28">
                  <c:v>5.5460417339727661E-2</c:v>
                </c:pt>
                <c:pt idx="29">
                  <c:v>3.9475079150446776E-2</c:v>
                </c:pt>
                <c:pt idx="30">
                  <c:v>2.6995483256594031E-2</c:v>
                </c:pt>
                <c:pt idx="31">
                  <c:v>1.7737296423115608E-2</c:v>
                </c:pt>
                <c:pt idx="32">
                  <c:v>1.1197265147421484E-2</c:v>
                </c:pt>
                <c:pt idx="33">
                  <c:v>6.791484616842783E-3</c:v>
                </c:pt>
                <c:pt idx="34">
                  <c:v>3.9577257914899348E-3</c:v>
                </c:pt>
                <c:pt idx="35">
                  <c:v>2.2159242059690038E-3</c:v>
                </c:pt>
                <c:pt idx="36">
                  <c:v>1.1920441007324107E-3</c:v>
                </c:pt>
                <c:pt idx="37">
                  <c:v>6.1610958423649793E-4</c:v>
                </c:pt>
                <c:pt idx="38">
                  <c:v>3.0595096505688459E-4</c:v>
                </c:pt>
                <c:pt idx="39">
                  <c:v>1.4597346289572767E-4</c:v>
                </c:pt>
                <c:pt idx="40">
                  <c:v>6.6915112882442684E-5</c:v>
                </c:pt>
              </c:numCache>
            </c:numRef>
          </c:yVal>
          <c:smooth val="1"/>
          <c:extLst>
            <c:ext xmlns:c16="http://schemas.microsoft.com/office/drawing/2014/chart" uri="{C3380CC4-5D6E-409C-BE32-E72D297353CC}">
              <c16:uniqueId val="{00000001-EFF1-4263-97A1-78D3E2FCC079}"/>
            </c:ext>
          </c:extLst>
        </c:ser>
        <c:ser>
          <c:idx val="1"/>
          <c:order val="2"/>
          <c:tx>
            <c:strRef>
              <c:f>'Left-Tailed'!$D$24</c:f>
              <c:strCache>
                <c:ptCount val="1"/>
                <c:pt idx="0">
                  <c:v>94.63%</c:v>
                </c:pt>
              </c:strCache>
            </c:strRef>
          </c:tx>
          <c:marker>
            <c:symbol val="none"/>
          </c:marker>
          <c:errBars>
            <c:errDir val="y"/>
            <c:errBarType val="minus"/>
            <c:errValType val="percentage"/>
            <c:noEndCap val="0"/>
            <c:val val="100"/>
            <c:spPr>
              <a:ln w="38100">
                <a:solidFill>
                  <a:srgbClr val="FF0000"/>
                </a:solidFill>
              </a:ln>
            </c:spPr>
          </c:errBars>
          <c:xVal>
            <c:numRef>
              <c:f>'Left-Tailed'!$C$170</c:f>
              <c:numCache>
                <c:formatCode>General</c:formatCode>
                <c:ptCount val="1"/>
                <c:pt idx="0">
                  <c:v>103.21999999999957</c:v>
                </c:pt>
              </c:numCache>
            </c:numRef>
          </c:xVal>
          <c:yVal>
            <c:numRef>
              <c:f>'Left-Tailed'!$D$170</c:f>
              <c:numCache>
                <c:formatCode>General</c:formatCode>
                <c:ptCount val="1"/>
                <c:pt idx="0">
                  <c:v>5.4577382948342454E-2</c:v>
                </c:pt>
              </c:numCache>
            </c:numRef>
          </c:yVal>
          <c:smooth val="1"/>
          <c:extLst>
            <c:ext xmlns:c16="http://schemas.microsoft.com/office/drawing/2014/chart" uri="{C3380CC4-5D6E-409C-BE32-E72D297353CC}">
              <c16:uniqueId val="{00000002-EFF1-4263-97A1-78D3E2FCC079}"/>
            </c:ext>
          </c:extLst>
        </c:ser>
        <c:ser>
          <c:idx val="3"/>
          <c:order val="3"/>
          <c:tx>
            <c:v>a</c:v>
          </c:tx>
          <c:marker>
            <c:symbol val="none"/>
          </c:marker>
          <c:dLbls>
            <c:spPr>
              <a:noFill/>
              <a:ln>
                <a:noFill/>
              </a:ln>
              <a:effectLst/>
            </c:spPr>
            <c:txPr>
              <a:bodyPr/>
              <a:lstStyle/>
              <a:p>
                <a:pPr>
                  <a:defRPr sz="16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'Left-Tailed'!$E$32</c:f>
              <c:numCache>
                <c:formatCode>General</c:formatCode>
                <c:ptCount val="1"/>
                <c:pt idx="0">
                  <c:v>103.22</c:v>
                </c:pt>
              </c:numCache>
            </c:numRef>
          </c:xVal>
          <c:yVal>
            <c:numLit>
              <c:formatCode>General</c:formatCode>
              <c:ptCount val="1"/>
              <c:pt idx="0">
                <c:v>0.01</c:v>
              </c:pt>
            </c:numLit>
          </c:yVal>
          <c:smooth val="1"/>
          <c:extLst>
            <c:ext xmlns:c16="http://schemas.microsoft.com/office/drawing/2014/chart" uri="{C3380CC4-5D6E-409C-BE32-E72D297353CC}">
              <c16:uniqueId val="{00000003-EFF1-4263-97A1-78D3E2FCC079}"/>
            </c:ext>
          </c:extLst>
        </c:ser>
        <c:dLbls>
          <c:showLegendKey val="0"/>
          <c:showVal val="0"/>
          <c:showCatName val="0"/>
          <c:showSerName val="0"/>
          <c:showPercent val="0"/>
          <c:showBubbleSize val="0"/>
        </c:dLbls>
        <c:axId val="66960000"/>
        <c:axId val="68936448"/>
      </c:scatterChart>
      <c:valAx>
        <c:axId val="66960000"/>
        <c:scaling>
          <c:orientation val="minMax"/>
        </c:scaling>
        <c:delete val="0"/>
        <c:axPos val="b"/>
        <c:title>
          <c:tx>
            <c:rich>
              <a:bodyPr/>
              <a:lstStyle/>
              <a:p>
                <a:pPr>
                  <a:defRPr sz="1400" baseline="0"/>
                </a:pPr>
                <a:r>
                  <a:rPr lang="en-US" sz="1400" baseline="0"/>
                  <a:t>X</a:t>
                </a:r>
              </a:p>
            </c:rich>
          </c:tx>
          <c:overlay val="0"/>
        </c:title>
        <c:numFmt formatCode="General" sourceLinked="1"/>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Verdana"/>
                <a:ea typeface="Verdana"/>
                <a:cs typeface="Verdana"/>
              </a:defRPr>
            </a:pPr>
            <a:endParaRPr lang="en-US"/>
          </a:p>
        </c:txPr>
        <c:crossAx val="68936448"/>
        <c:crosses val="autoZero"/>
        <c:crossBetween val="midCat"/>
      </c:valAx>
      <c:valAx>
        <c:axId val="68936448"/>
        <c:scaling>
          <c:orientation val="minMax"/>
        </c:scaling>
        <c:delete val="0"/>
        <c:axPos val="l"/>
        <c:numFmt formatCode="General" sourceLinked="1"/>
        <c:majorTickMark val="none"/>
        <c:minorTickMark val="none"/>
        <c:tickLblPos val="none"/>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66960000"/>
        <c:crosses val="autoZero"/>
        <c:crossBetween val="midCat"/>
      </c:valAx>
      <c:spPr>
        <a:noFill/>
        <a:ln w="28575">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aseline="0"/>
            </a:pPr>
            <a:r>
              <a:rPr lang="en-US" sz="1200" baseline="0"/>
              <a:t>Normal Probability Distribution</a:t>
            </a:r>
          </a:p>
        </c:rich>
      </c:tx>
      <c:layout>
        <c:manualLayout>
          <c:xMode val="edge"/>
          <c:yMode val="edge"/>
          <c:x val="0.29594059449036536"/>
          <c:y val="4.5039100163868584E-2"/>
        </c:manualLayout>
      </c:layout>
      <c:overlay val="1"/>
    </c:title>
    <c:autoTitleDeleted val="0"/>
    <c:plotArea>
      <c:layout>
        <c:manualLayout>
          <c:layoutTarget val="inner"/>
          <c:xMode val="edge"/>
          <c:yMode val="edge"/>
          <c:x val="0.14120386692956913"/>
          <c:y val="0.23884354041324202"/>
          <c:w val="0.72084198430420088"/>
          <c:h val="0.61624666159230346"/>
        </c:manualLayout>
      </c:layout>
      <c:scatterChart>
        <c:scatterStyle val="smoothMarker"/>
        <c:varyColors val="0"/>
        <c:ser>
          <c:idx val="2"/>
          <c:order val="0"/>
          <c:tx>
            <c:v>Area</c:v>
          </c:tx>
          <c:spPr>
            <a:ln w="38100">
              <a:solidFill>
                <a:srgbClr val="BBCCDD"/>
              </a:solidFill>
              <a:prstDash val="solid"/>
            </a:ln>
          </c:spPr>
          <c:marker>
            <c:symbol val="none"/>
          </c:marker>
          <c:errBars>
            <c:errDir val="y"/>
            <c:errBarType val="minus"/>
            <c:errValType val="percentage"/>
            <c:noEndCap val="0"/>
            <c:val val="100"/>
            <c:spPr>
              <a:ln w="50800">
                <a:solidFill>
                  <a:schemeClr val="tx2">
                    <a:lumMod val="20000"/>
                    <a:lumOff val="80000"/>
                  </a:schemeClr>
                </a:solidFill>
              </a:ln>
            </c:spPr>
          </c:errBars>
          <c:xVal>
            <c:numRef>
              <c:f>'Right-Tailed'!$C$90:$C$170</c:f>
              <c:numCache>
                <c:formatCode>General</c:formatCode>
                <c:ptCount val="81"/>
                <c:pt idx="0">
                  <c:v>102.2</c:v>
                </c:pt>
                <c:pt idx="1">
                  <c:v>102.27250000000001</c:v>
                </c:pt>
                <c:pt idx="2">
                  <c:v>102.34500000000001</c:v>
                </c:pt>
                <c:pt idx="3">
                  <c:v>102.41750000000002</c:v>
                </c:pt>
                <c:pt idx="4">
                  <c:v>102.49000000000002</c:v>
                </c:pt>
                <c:pt idx="5">
                  <c:v>102.56250000000003</c:v>
                </c:pt>
                <c:pt idx="6">
                  <c:v>102.63500000000003</c:v>
                </c:pt>
                <c:pt idx="7">
                  <c:v>102.70750000000004</c:v>
                </c:pt>
                <c:pt idx="8">
                  <c:v>102.78000000000004</c:v>
                </c:pt>
                <c:pt idx="9">
                  <c:v>102.85250000000005</c:v>
                </c:pt>
                <c:pt idx="10">
                  <c:v>102.92500000000005</c:v>
                </c:pt>
                <c:pt idx="11">
                  <c:v>102.99750000000006</c:v>
                </c:pt>
                <c:pt idx="12">
                  <c:v>103.07000000000006</c:v>
                </c:pt>
                <c:pt idx="13">
                  <c:v>103.14250000000007</c:v>
                </c:pt>
                <c:pt idx="14">
                  <c:v>103.21500000000007</c:v>
                </c:pt>
                <c:pt idx="15">
                  <c:v>103.28750000000008</c:v>
                </c:pt>
                <c:pt idx="16">
                  <c:v>103.36000000000008</c:v>
                </c:pt>
                <c:pt idx="17">
                  <c:v>103.43250000000009</c:v>
                </c:pt>
                <c:pt idx="18">
                  <c:v>103.50500000000009</c:v>
                </c:pt>
                <c:pt idx="19">
                  <c:v>103.5775000000001</c:v>
                </c:pt>
                <c:pt idx="20">
                  <c:v>103.65000000000011</c:v>
                </c:pt>
                <c:pt idx="21">
                  <c:v>103.72250000000011</c:v>
                </c:pt>
                <c:pt idx="22">
                  <c:v>103.79500000000012</c:v>
                </c:pt>
                <c:pt idx="23">
                  <c:v>103.86750000000012</c:v>
                </c:pt>
                <c:pt idx="24">
                  <c:v>103.94000000000013</c:v>
                </c:pt>
                <c:pt idx="25">
                  <c:v>104.01250000000013</c:v>
                </c:pt>
                <c:pt idx="26">
                  <c:v>104.08500000000014</c:v>
                </c:pt>
                <c:pt idx="27">
                  <c:v>104.15750000000014</c:v>
                </c:pt>
                <c:pt idx="28">
                  <c:v>104.23000000000015</c:v>
                </c:pt>
                <c:pt idx="29">
                  <c:v>104.30250000000015</c:v>
                </c:pt>
                <c:pt idx="30">
                  <c:v>104.37500000000016</c:v>
                </c:pt>
                <c:pt idx="31">
                  <c:v>104.44750000000016</c:v>
                </c:pt>
                <c:pt idx="32">
                  <c:v>104.52000000000017</c:v>
                </c:pt>
                <c:pt idx="33">
                  <c:v>104.59250000000017</c:v>
                </c:pt>
                <c:pt idx="34">
                  <c:v>104.66500000000018</c:v>
                </c:pt>
                <c:pt idx="35">
                  <c:v>104.73750000000018</c:v>
                </c:pt>
                <c:pt idx="36">
                  <c:v>104.81000000000019</c:v>
                </c:pt>
                <c:pt idx="37">
                  <c:v>104.88250000000019</c:v>
                </c:pt>
                <c:pt idx="38">
                  <c:v>104.9550000000002</c:v>
                </c:pt>
                <c:pt idx="39">
                  <c:v>105.0275000000002</c:v>
                </c:pt>
                <c:pt idx="40">
                  <c:v>105.10000000000021</c:v>
                </c:pt>
                <c:pt idx="41">
                  <c:v>105.17250000000021</c:v>
                </c:pt>
                <c:pt idx="42">
                  <c:v>105.24500000000022</c:v>
                </c:pt>
                <c:pt idx="43">
                  <c:v>105.31750000000022</c:v>
                </c:pt>
                <c:pt idx="44">
                  <c:v>105.39000000000023</c:v>
                </c:pt>
                <c:pt idx="45">
                  <c:v>105.46250000000023</c:v>
                </c:pt>
                <c:pt idx="46">
                  <c:v>105.53500000000024</c:v>
                </c:pt>
                <c:pt idx="47">
                  <c:v>105.60750000000024</c:v>
                </c:pt>
                <c:pt idx="48">
                  <c:v>105.68000000000025</c:v>
                </c:pt>
                <c:pt idx="49">
                  <c:v>105.75250000000025</c:v>
                </c:pt>
                <c:pt idx="50">
                  <c:v>105.82500000000026</c:v>
                </c:pt>
                <c:pt idx="51">
                  <c:v>105.89750000000026</c:v>
                </c:pt>
                <c:pt idx="52">
                  <c:v>105.97000000000027</c:v>
                </c:pt>
                <c:pt idx="53">
                  <c:v>106.04250000000027</c:v>
                </c:pt>
                <c:pt idx="54">
                  <c:v>106.11500000000028</c:v>
                </c:pt>
                <c:pt idx="55">
                  <c:v>106.18750000000028</c:v>
                </c:pt>
                <c:pt idx="56">
                  <c:v>106.26000000000029</c:v>
                </c:pt>
                <c:pt idx="57">
                  <c:v>106.33250000000029</c:v>
                </c:pt>
                <c:pt idx="58">
                  <c:v>106.4050000000003</c:v>
                </c:pt>
                <c:pt idx="59">
                  <c:v>106.4775000000003</c:v>
                </c:pt>
                <c:pt idx="60">
                  <c:v>106.55000000000031</c:v>
                </c:pt>
                <c:pt idx="61">
                  <c:v>106.62250000000031</c:v>
                </c:pt>
                <c:pt idx="62">
                  <c:v>106.69500000000032</c:v>
                </c:pt>
                <c:pt idx="63">
                  <c:v>106.76750000000033</c:v>
                </c:pt>
                <c:pt idx="64">
                  <c:v>106.84000000000033</c:v>
                </c:pt>
                <c:pt idx="65">
                  <c:v>106.91250000000034</c:v>
                </c:pt>
                <c:pt idx="66">
                  <c:v>106.98500000000034</c:v>
                </c:pt>
                <c:pt idx="67">
                  <c:v>107.05750000000035</c:v>
                </c:pt>
                <c:pt idx="68">
                  <c:v>107.13000000000035</c:v>
                </c:pt>
                <c:pt idx="69">
                  <c:v>107.20250000000036</c:v>
                </c:pt>
                <c:pt idx="70">
                  <c:v>107.27500000000036</c:v>
                </c:pt>
                <c:pt idx="71">
                  <c:v>107.34750000000037</c:v>
                </c:pt>
                <c:pt idx="72">
                  <c:v>107.42000000000037</c:v>
                </c:pt>
                <c:pt idx="73">
                  <c:v>107.49250000000038</c:v>
                </c:pt>
                <c:pt idx="74">
                  <c:v>107.56500000000038</c:v>
                </c:pt>
                <c:pt idx="75">
                  <c:v>107.63750000000039</c:v>
                </c:pt>
                <c:pt idx="76">
                  <c:v>107.71000000000039</c:v>
                </c:pt>
                <c:pt idx="77">
                  <c:v>107.7825000000004</c:v>
                </c:pt>
                <c:pt idx="78">
                  <c:v>107.8550000000004</c:v>
                </c:pt>
                <c:pt idx="79">
                  <c:v>107.92750000000041</c:v>
                </c:pt>
                <c:pt idx="80">
                  <c:v>108</c:v>
                </c:pt>
              </c:numCache>
            </c:numRef>
          </c:xVal>
          <c:yVal>
            <c:numRef>
              <c:f>'Right-Tailed'!$D$90:$D$170</c:f>
              <c:numCache>
                <c:formatCode>General</c:formatCode>
                <c:ptCount val="81"/>
                <c:pt idx="0">
                  <c:v>0.10892608851627511</c:v>
                </c:pt>
                <c:pt idx="1">
                  <c:v>0.10459937055431189</c:v>
                </c:pt>
                <c:pt idx="2">
                  <c:v>0.10031261304153546</c:v>
                </c:pt>
                <c:pt idx="3">
                  <c:v>9.6075206322878928E-2</c:v>
                </c:pt>
                <c:pt idx="4">
                  <c:v>9.1895959783966794E-2</c:v>
                </c:pt>
                <c:pt idx="5">
                  <c:v>8.7783081106389355E-2</c:v>
                </c:pt>
                <c:pt idx="6">
                  <c:v>8.3744160275262686E-2</c:v>
                </c:pt>
                <c:pt idx="7">
                  <c:v>7.9786158255637826E-2</c:v>
                </c:pt>
                <c:pt idx="8">
                  <c:v>7.5915400216078524E-2</c:v>
                </c:pt>
                <c:pt idx="9">
                  <c:v>7.2137573142441277E-2</c:v>
                </c:pt>
                <c:pt idx="10">
                  <c:v>6.8457727652836128E-2</c:v>
                </c:pt>
                <c:pt idx="11">
                  <c:v>6.4880283796142066E-2</c:v>
                </c:pt>
                <c:pt idx="12">
                  <c:v>6.1409040591459609E-2</c:v>
                </c:pt>
                <c:pt idx="13">
                  <c:v>5.8047189044617538E-2</c:v>
                </c:pt>
                <c:pt idx="14">
                  <c:v>5.4797328360365952E-2</c:v>
                </c:pt>
                <c:pt idx="15">
                  <c:v>5.166148505519038E-2</c:v>
                </c:pt>
                <c:pt idx="16">
                  <c:v>4.8641134665730293E-2</c:v>
                </c:pt>
                <c:pt idx="17">
                  <c:v>4.5737225741488849E-2</c:v>
                </c:pt>
                <c:pt idx="18">
                  <c:v>4.2950205807752107E-2</c:v>
                </c:pt>
                <c:pt idx="19">
                  <c:v>4.0280048985225296E-2</c:v>
                </c:pt>
                <c:pt idx="20">
                  <c:v>3.7726284956641487E-2</c:v>
                </c:pt>
                <c:pt idx="21">
                  <c:v>3.528802897727458E-2</c:v>
                </c:pt>
                <c:pt idx="22">
                  <c:v>3.2964012635640028E-2</c:v>
                </c:pt>
                <c:pt idx="23">
                  <c:v>3.075261508242378E-2</c:v>
                </c:pt>
                <c:pt idx="24">
                  <c:v>2.8651894459555023E-2</c:v>
                </c:pt>
                <c:pt idx="25">
                  <c:v>2.6659619277039078E-2</c:v>
                </c:pt>
                <c:pt idx="26">
                  <c:v>2.4773299502394663E-2</c:v>
                </c:pt>
                <c:pt idx="27">
                  <c:v>2.2990217145996066E-2</c:v>
                </c:pt>
                <c:pt idx="28">
                  <c:v>2.1307456145013594E-2</c:v>
                </c:pt>
                <c:pt idx="29">
                  <c:v>1.9721931368687891E-2</c:v>
                </c:pt>
                <c:pt idx="30">
                  <c:v>1.8230416588092952E-2</c:v>
                </c:pt>
                <c:pt idx="31">
                  <c:v>1.6829571274079393E-2</c:v>
                </c:pt>
                <c:pt idx="32">
                  <c:v>1.551596610750121E-2</c:v>
                </c:pt>
                <c:pt idx="33">
                  <c:v>1.4286107105894159E-2</c:v>
                </c:pt>
                <c:pt idx="34">
                  <c:v>1.3136458290289367E-2</c:v>
                </c:pt>
                <c:pt idx="35">
                  <c:v>1.2063462834632699E-2</c:v>
                </c:pt>
                <c:pt idx="36">
                  <c:v>1.1063562658181848E-2</c:v>
                </c:pt>
                <c:pt idx="37">
                  <c:v>1.0133216438136184E-2</c:v>
                </c:pt>
                <c:pt idx="38">
                  <c:v>9.2689160355085582E-3</c:v>
                </c:pt>
                <c:pt idx="39">
                  <c:v>8.467201341787297E-3</c:v>
                </c:pt>
                <c:pt idx="40">
                  <c:v>7.7246735671955427E-3</c:v>
                </c:pt>
                <c:pt idx="41">
                  <c:v>7.0380070032910183E-3</c:v>
                </c:pt>
                <c:pt idx="42">
                  <c:v>6.4039593032393424E-3</c:v>
                </c:pt>
                <c:pt idx="43">
                  <c:v>5.8193803323339649E-3</c:v>
                </c:pt>
                <c:pt idx="44">
                  <c:v>5.281219649239186E-3</c:v>
                </c:pt>
                <c:pt idx="45">
                  <c:v>4.7865326850280608E-3</c:v>
                </c:pt>
                <c:pt idx="46">
                  <c:v>4.3324856924170678E-3</c:v>
                </c:pt>
                <c:pt idx="47">
                  <c:v>3.9163595417189322E-3</c:v>
                </c:pt>
                <c:pt idx="48">
                  <c:v>3.535552443008478E-3</c:v>
                </c:pt>
                <c:pt idx="49">
                  <c:v>3.1875816758972263E-3</c:v>
                </c:pt>
                <c:pt idx="50">
                  <c:v>2.8700844092201592E-3</c:v>
                </c:pt>
                <c:pt idx="51">
                  <c:v>2.580817692937182E-3</c:v>
                </c:pt>
                <c:pt idx="52">
                  <c:v>2.3176577037301014E-3</c:v>
                </c:pt>
                <c:pt idx="53">
                  <c:v>2.0785983242227984E-3</c:v>
                </c:pt>
                <c:pt idx="54">
                  <c:v>1.8617491335575294E-3</c:v>
                </c:pt>
                <c:pt idx="55">
                  <c:v>1.6653328843126609E-3</c:v>
                </c:pt>
                <c:pt idx="56">
                  <c:v>1.487682537533453E-3</c:v>
                </c:pt>
                <c:pt idx="57">
                  <c:v>1.3272379240514462E-3</c:v>
                </c:pt>
                <c:pt idx="58">
                  <c:v>1.1825420963694133E-3</c:v>
                </c:pt>
                <c:pt idx="59">
                  <c:v>1.0522374312628936E-3</c:v>
                </c:pt>
                <c:pt idx="60">
                  <c:v>9.3506153896635012E-4</c:v>
                </c:pt>
                <c:pt idx="61">
                  <c:v>8.2984303043645775E-4</c:v>
                </c:pt>
                <c:pt idx="62">
                  <c:v>7.3549718977580422E-4</c:v>
                </c:pt>
                <c:pt idx="63">
                  <c:v>6.5102159451024062E-4</c:v>
                </c:pt>
                <c:pt idx="64">
                  <c:v>5.7549172208891657E-4</c:v>
                </c:pt>
                <c:pt idx="65">
                  <c:v>5.0805657675854956E-4</c:v>
                </c:pt>
                <c:pt idx="66">
                  <c:v>4.4793436688744267E-4</c:v>
                </c:pt>
                <c:pt idx="67">
                  <c:v>3.9440825890946278E-4</c:v>
                </c:pt>
                <c:pt idx="68">
                  <c:v>3.4682223034715611E-4</c:v>
                </c:pt>
                <c:pt idx="69">
                  <c:v>3.0457704087514246E-4</c:v>
                </c:pt>
                <c:pt idx="70">
                  <c:v>2.6712633711347805E-4</c:v>
                </c:pt>
                <c:pt idx="71">
                  <c:v>2.3397290380529261E-4</c:v>
                </c:pt>
                <c:pt idx="72">
                  <c:v>2.0466507123889833E-4</c:v>
                </c:pt>
                <c:pt idx="73">
                  <c:v>1.7879328622351658E-4</c:v>
                </c:pt>
                <c:pt idx="74">
                  <c:v>1.559868516182396E-4</c:v>
                </c:pt>
                <c:pt idx="75">
                  <c:v>1.3591083734159709E-4</c:v>
                </c:pt>
                <c:pt idx="76">
                  <c:v>1.182631639474469E-4</c:v>
                </c:pt>
                <c:pt idx="77">
                  <c:v>1.0277185823322381E-4</c:v>
                </c:pt>
                <c:pt idx="78">
                  <c:v>8.9192478938564856E-5</c:v>
                </c:pt>
                <c:pt idx="79">
                  <c:v>7.7305709384415527E-5</c:v>
                </c:pt>
                <c:pt idx="80">
                  <c:v>6.6915112882442684E-5</c:v>
                </c:pt>
              </c:numCache>
            </c:numRef>
          </c:yVal>
          <c:smooth val="1"/>
          <c:extLst>
            <c:ext xmlns:c16="http://schemas.microsoft.com/office/drawing/2014/chart" uri="{C3380CC4-5D6E-409C-BE32-E72D297353CC}">
              <c16:uniqueId val="{00000000-1891-4A03-81D2-F6FD8341B5F7}"/>
            </c:ext>
          </c:extLst>
        </c:ser>
        <c:ser>
          <c:idx val="0"/>
          <c:order val="1"/>
          <c:tx>
            <c:v>Density</c:v>
          </c:tx>
          <c:spPr>
            <a:ln w="38100">
              <a:solidFill>
                <a:srgbClr val="0000FF"/>
              </a:solidFill>
              <a:prstDash val="solid"/>
            </a:ln>
          </c:spPr>
          <c:marker>
            <c:symbol val="none"/>
          </c:marker>
          <c:xVal>
            <c:numRef>
              <c:f>'Right-Tailed'!$C$45:$C$85</c:f>
              <c:numCache>
                <c:formatCode>General</c:formatCode>
                <c:ptCount val="41"/>
                <c:pt idx="0">
                  <c:v>92</c:v>
                </c:pt>
                <c:pt idx="1">
                  <c:v>92.4</c:v>
                </c:pt>
                <c:pt idx="2">
                  <c:v>92.8</c:v>
                </c:pt>
                <c:pt idx="3">
                  <c:v>93.2</c:v>
                </c:pt>
                <c:pt idx="4">
                  <c:v>93.6</c:v>
                </c:pt>
                <c:pt idx="5">
                  <c:v>94</c:v>
                </c:pt>
                <c:pt idx="6">
                  <c:v>94.4</c:v>
                </c:pt>
                <c:pt idx="7">
                  <c:v>94.8</c:v>
                </c:pt>
                <c:pt idx="8">
                  <c:v>95.2</c:v>
                </c:pt>
                <c:pt idx="9">
                  <c:v>95.600000000000009</c:v>
                </c:pt>
                <c:pt idx="10">
                  <c:v>96</c:v>
                </c:pt>
                <c:pt idx="11">
                  <c:v>96.4</c:v>
                </c:pt>
                <c:pt idx="12">
                  <c:v>96.8</c:v>
                </c:pt>
                <c:pt idx="13">
                  <c:v>97.2</c:v>
                </c:pt>
                <c:pt idx="14">
                  <c:v>97.600000000000009</c:v>
                </c:pt>
                <c:pt idx="15">
                  <c:v>98</c:v>
                </c:pt>
                <c:pt idx="16">
                  <c:v>98.4</c:v>
                </c:pt>
                <c:pt idx="17">
                  <c:v>98.8</c:v>
                </c:pt>
                <c:pt idx="18">
                  <c:v>99.2</c:v>
                </c:pt>
                <c:pt idx="19">
                  <c:v>99.600000000000009</c:v>
                </c:pt>
                <c:pt idx="20">
                  <c:v>100</c:v>
                </c:pt>
                <c:pt idx="21">
                  <c:v>100.4</c:v>
                </c:pt>
                <c:pt idx="22">
                  <c:v>100.8</c:v>
                </c:pt>
                <c:pt idx="23">
                  <c:v>101.2</c:v>
                </c:pt>
                <c:pt idx="24">
                  <c:v>101.60000000000001</c:v>
                </c:pt>
                <c:pt idx="25">
                  <c:v>102</c:v>
                </c:pt>
                <c:pt idx="26">
                  <c:v>102.4</c:v>
                </c:pt>
                <c:pt idx="27">
                  <c:v>102.8</c:v>
                </c:pt>
                <c:pt idx="28">
                  <c:v>103.2</c:v>
                </c:pt>
                <c:pt idx="29">
                  <c:v>103.60000000000001</c:v>
                </c:pt>
                <c:pt idx="30">
                  <c:v>104</c:v>
                </c:pt>
                <c:pt idx="31">
                  <c:v>104.4</c:v>
                </c:pt>
                <c:pt idx="32">
                  <c:v>104.8</c:v>
                </c:pt>
                <c:pt idx="33">
                  <c:v>105.2</c:v>
                </c:pt>
                <c:pt idx="34">
                  <c:v>105.60000000000001</c:v>
                </c:pt>
                <c:pt idx="35">
                  <c:v>106</c:v>
                </c:pt>
                <c:pt idx="36">
                  <c:v>106.4</c:v>
                </c:pt>
                <c:pt idx="37">
                  <c:v>106.80000000000001</c:v>
                </c:pt>
                <c:pt idx="38">
                  <c:v>107.2</c:v>
                </c:pt>
                <c:pt idx="39">
                  <c:v>107.60000000000001</c:v>
                </c:pt>
                <c:pt idx="40">
                  <c:v>108</c:v>
                </c:pt>
              </c:numCache>
            </c:numRef>
          </c:xVal>
          <c:yVal>
            <c:numRef>
              <c:f>'Right-Tailed'!$D$45:$D$85</c:f>
              <c:numCache>
                <c:formatCode>General</c:formatCode>
                <c:ptCount val="41"/>
                <c:pt idx="0">
                  <c:v>6.6915112882442684E-5</c:v>
                </c:pt>
                <c:pt idx="1">
                  <c:v>1.4597346289573171E-4</c:v>
                </c:pt>
                <c:pt idx="2">
                  <c:v>3.0595096505688459E-4</c:v>
                </c:pt>
                <c:pt idx="3">
                  <c:v>6.1610958423651268E-4</c:v>
                </c:pt>
                <c:pt idx="4">
                  <c:v>1.1920441007324107E-3</c:v>
                </c:pt>
                <c:pt idx="5">
                  <c:v>2.2159242059690038E-3</c:v>
                </c:pt>
                <c:pt idx="6">
                  <c:v>3.9577257914900138E-3</c:v>
                </c:pt>
                <c:pt idx="7">
                  <c:v>6.791484616842783E-3</c:v>
                </c:pt>
                <c:pt idx="8">
                  <c:v>1.1197265147421484E-2</c:v>
                </c:pt>
                <c:pt idx="9">
                  <c:v>1.7737296423115886E-2</c:v>
                </c:pt>
                <c:pt idx="10">
                  <c:v>2.6995483256594031E-2</c:v>
                </c:pt>
                <c:pt idx="11">
                  <c:v>3.9475079150447283E-2</c:v>
                </c:pt>
                <c:pt idx="12">
                  <c:v>5.5460417339727661E-2</c:v>
                </c:pt>
                <c:pt idx="13">
                  <c:v>7.4863732817872577E-2</c:v>
                </c:pt>
                <c:pt idx="14">
                  <c:v>9.7093027491606976E-2</c:v>
                </c:pt>
                <c:pt idx="15">
                  <c:v>0.12098536225957168</c:v>
                </c:pt>
                <c:pt idx="16">
                  <c:v>0.14484577638074173</c:v>
                </c:pt>
                <c:pt idx="17">
                  <c:v>0.1666123014458997</c:v>
                </c:pt>
                <c:pt idx="18">
                  <c:v>0.18413507015166178</c:v>
                </c:pt>
                <c:pt idx="19">
                  <c:v>0.19552134698772811</c:v>
                </c:pt>
                <c:pt idx="20">
                  <c:v>0.19947114020071635</c:v>
                </c:pt>
                <c:pt idx="21">
                  <c:v>0.19552134698772783</c:v>
                </c:pt>
                <c:pt idx="22">
                  <c:v>0.18413507015166178</c:v>
                </c:pt>
                <c:pt idx="23">
                  <c:v>0.1666123014458997</c:v>
                </c:pt>
                <c:pt idx="24">
                  <c:v>0.14484577638074089</c:v>
                </c:pt>
                <c:pt idx="25">
                  <c:v>0.12098536225957168</c:v>
                </c:pt>
                <c:pt idx="26">
                  <c:v>9.7093027491606157E-2</c:v>
                </c:pt>
                <c:pt idx="27">
                  <c:v>7.4863732817872577E-2</c:v>
                </c:pt>
                <c:pt idx="28">
                  <c:v>5.5460417339727661E-2</c:v>
                </c:pt>
                <c:pt idx="29">
                  <c:v>3.9475079150446776E-2</c:v>
                </c:pt>
                <c:pt idx="30">
                  <c:v>2.6995483256594031E-2</c:v>
                </c:pt>
                <c:pt idx="31">
                  <c:v>1.7737296423115608E-2</c:v>
                </c:pt>
                <c:pt idx="32">
                  <c:v>1.1197265147421484E-2</c:v>
                </c:pt>
                <c:pt idx="33">
                  <c:v>6.791484616842783E-3</c:v>
                </c:pt>
                <c:pt idx="34">
                  <c:v>3.9577257914899348E-3</c:v>
                </c:pt>
                <c:pt idx="35">
                  <c:v>2.2159242059690038E-3</c:v>
                </c:pt>
                <c:pt idx="36">
                  <c:v>1.1920441007324107E-3</c:v>
                </c:pt>
                <c:pt idx="37">
                  <c:v>6.1610958423649793E-4</c:v>
                </c:pt>
                <c:pt idx="38">
                  <c:v>3.0595096505688459E-4</c:v>
                </c:pt>
                <c:pt idx="39">
                  <c:v>1.4597346289572767E-4</c:v>
                </c:pt>
                <c:pt idx="40">
                  <c:v>6.6915112882442684E-5</c:v>
                </c:pt>
              </c:numCache>
            </c:numRef>
          </c:yVal>
          <c:smooth val="1"/>
          <c:extLst>
            <c:ext xmlns:c16="http://schemas.microsoft.com/office/drawing/2014/chart" uri="{C3380CC4-5D6E-409C-BE32-E72D297353CC}">
              <c16:uniqueId val="{00000001-1891-4A03-81D2-F6FD8341B5F7}"/>
            </c:ext>
          </c:extLst>
        </c:ser>
        <c:ser>
          <c:idx val="1"/>
          <c:order val="2"/>
          <c:tx>
            <c:strRef>
              <c:f>'Right-Tailed'!$D$24</c:f>
              <c:strCache>
                <c:ptCount val="1"/>
                <c:pt idx="0">
                  <c:v>13.57%</c:v>
                </c:pt>
              </c:strCache>
            </c:strRef>
          </c:tx>
          <c:spPr>
            <a:ln w="41275">
              <a:solidFill>
                <a:srgbClr val="FF0000"/>
              </a:solidFill>
            </a:ln>
          </c:spPr>
          <c:marker>
            <c:symbol val="none"/>
          </c:marker>
          <c:errBars>
            <c:errDir val="y"/>
            <c:errBarType val="minus"/>
            <c:errValType val="percentage"/>
            <c:noEndCap val="0"/>
            <c:val val="100"/>
            <c:spPr>
              <a:ln w="38100">
                <a:solidFill>
                  <a:srgbClr val="FF0000"/>
                </a:solidFill>
              </a:ln>
            </c:spPr>
          </c:errBars>
          <c:xVal>
            <c:numRef>
              <c:f>'Right-Tailed'!$C$90</c:f>
              <c:numCache>
                <c:formatCode>General</c:formatCode>
                <c:ptCount val="1"/>
                <c:pt idx="0">
                  <c:v>102.2</c:v>
                </c:pt>
              </c:numCache>
            </c:numRef>
          </c:xVal>
          <c:yVal>
            <c:numRef>
              <c:f>'Right-Tailed'!$D$90</c:f>
              <c:numCache>
                <c:formatCode>General</c:formatCode>
                <c:ptCount val="1"/>
                <c:pt idx="0">
                  <c:v>0.10892608851627511</c:v>
                </c:pt>
              </c:numCache>
            </c:numRef>
          </c:yVal>
          <c:smooth val="1"/>
          <c:extLst>
            <c:ext xmlns:c16="http://schemas.microsoft.com/office/drawing/2014/chart" uri="{C3380CC4-5D6E-409C-BE32-E72D297353CC}">
              <c16:uniqueId val="{00000002-1891-4A03-81D2-F6FD8341B5F7}"/>
            </c:ext>
          </c:extLst>
        </c:ser>
        <c:ser>
          <c:idx val="3"/>
          <c:order val="3"/>
          <c:tx>
            <c:v>a</c:v>
          </c:tx>
          <c:marker>
            <c:symbol val="none"/>
          </c:marker>
          <c:dLbls>
            <c:spPr>
              <a:noFill/>
              <a:ln>
                <a:noFill/>
              </a:ln>
              <a:effectLst/>
            </c:spPr>
            <c:txPr>
              <a:bodyPr/>
              <a:lstStyle/>
              <a:p>
                <a:pPr>
                  <a:defRPr sz="100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'Right-Tailed'!$D$16</c:f>
              <c:numCache>
                <c:formatCode>General</c:formatCode>
                <c:ptCount val="1"/>
                <c:pt idx="0">
                  <c:v>102.2</c:v>
                </c:pt>
              </c:numCache>
            </c:numRef>
          </c:xVal>
          <c:yVal>
            <c:numLit>
              <c:formatCode>General</c:formatCode>
              <c:ptCount val="1"/>
              <c:pt idx="0">
                <c:v>0.01</c:v>
              </c:pt>
            </c:numLit>
          </c:yVal>
          <c:smooth val="1"/>
          <c:extLst>
            <c:ext xmlns:c16="http://schemas.microsoft.com/office/drawing/2014/chart" uri="{C3380CC4-5D6E-409C-BE32-E72D297353CC}">
              <c16:uniqueId val="{00000003-1891-4A03-81D2-F6FD8341B5F7}"/>
            </c:ext>
          </c:extLst>
        </c:ser>
        <c:dLbls>
          <c:showLegendKey val="0"/>
          <c:showVal val="0"/>
          <c:showCatName val="0"/>
          <c:showSerName val="0"/>
          <c:showPercent val="0"/>
          <c:showBubbleSize val="0"/>
        </c:dLbls>
        <c:axId val="105728640"/>
        <c:axId val="107816448"/>
      </c:scatterChart>
      <c:valAx>
        <c:axId val="105728640"/>
        <c:scaling>
          <c:orientation val="minMax"/>
        </c:scaling>
        <c:delete val="0"/>
        <c:axPos val="b"/>
        <c:title>
          <c:tx>
            <c:rich>
              <a:bodyPr/>
              <a:lstStyle/>
              <a:p>
                <a:pPr>
                  <a:defRPr/>
                </a:pPr>
                <a:r>
                  <a:rPr lang="en-US"/>
                  <a:t>X</a:t>
                </a:r>
              </a:p>
            </c:rich>
          </c:tx>
          <c:overlay val="0"/>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107816448"/>
        <c:crosses val="autoZero"/>
        <c:crossBetween val="midCat"/>
      </c:valAx>
      <c:valAx>
        <c:axId val="107816448"/>
        <c:scaling>
          <c:orientation val="minMax"/>
        </c:scaling>
        <c:delete val="0"/>
        <c:axPos val="l"/>
        <c:numFmt formatCode="General" sourceLinked="1"/>
        <c:majorTickMark val="none"/>
        <c:minorTickMark val="none"/>
        <c:tickLblPos val="none"/>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105728640"/>
        <c:crosses val="autoZero"/>
        <c:crossBetween val="midCat"/>
      </c:valAx>
      <c:spPr>
        <a:noFill/>
        <a:ln w="28575">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baseline="0"/>
            </a:pPr>
            <a:r>
              <a:rPr lang="en-US" sz="2400" baseline="0"/>
              <a:t>Normal Probability Distribution</a:t>
            </a:r>
          </a:p>
        </c:rich>
      </c:tx>
      <c:layout>
        <c:manualLayout>
          <c:xMode val="edge"/>
          <c:yMode val="edge"/>
          <c:x val="0.23155224827665771"/>
          <c:y val="8.6849083350209064E-2"/>
        </c:manualLayout>
      </c:layout>
      <c:overlay val="1"/>
    </c:title>
    <c:autoTitleDeleted val="0"/>
    <c:plotArea>
      <c:layout>
        <c:manualLayout>
          <c:layoutTarget val="inner"/>
          <c:xMode val="edge"/>
          <c:yMode val="edge"/>
          <c:x val="0.1543907011623547"/>
          <c:y val="0.28387863771188965"/>
          <c:w val="0.74220727974943523"/>
          <c:h val="0.52740848392438089"/>
        </c:manualLayout>
      </c:layout>
      <c:scatterChart>
        <c:scatterStyle val="smoothMarker"/>
        <c:varyColors val="0"/>
        <c:ser>
          <c:idx val="2"/>
          <c:order val="0"/>
          <c:tx>
            <c:v>Area</c:v>
          </c:tx>
          <c:spPr>
            <a:ln w="38100">
              <a:solidFill>
                <a:srgbClr val="BBCCDD"/>
              </a:solidFill>
              <a:prstDash val="solid"/>
            </a:ln>
          </c:spPr>
          <c:marker>
            <c:symbol val="none"/>
          </c:marker>
          <c:errBars>
            <c:errDir val="y"/>
            <c:errBarType val="minus"/>
            <c:errValType val="percentage"/>
            <c:noEndCap val="0"/>
            <c:val val="100"/>
            <c:spPr>
              <a:ln w="50800">
                <a:solidFill>
                  <a:schemeClr val="tx2">
                    <a:lumMod val="20000"/>
                    <a:lumOff val="80000"/>
                  </a:schemeClr>
                </a:solidFill>
              </a:ln>
            </c:spPr>
          </c:errBars>
          <c:xVal>
            <c:numRef>
              <c:f>'Right-Tailed'!$C$90:$C$170</c:f>
              <c:numCache>
                <c:formatCode>General</c:formatCode>
                <c:ptCount val="81"/>
                <c:pt idx="0">
                  <c:v>102.2</c:v>
                </c:pt>
                <c:pt idx="1">
                  <c:v>102.27250000000001</c:v>
                </c:pt>
                <c:pt idx="2">
                  <c:v>102.34500000000001</c:v>
                </c:pt>
                <c:pt idx="3">
                  <c:v>102.41750000000002</c:v>
                </c:pt>
                <c:pt idx="4">
                  <c:v>102.49000000000002</c:v>
                </c:pt>
                <c:pt idx="5">
                  <c:v>102.56250000000003</c:v>
                </c:pt>
                <c:pt idx="6">
                  <c:v>102.63500000000003</c:v>
                </c:pt>
                <c:pt idx="7">
                  <c:v>102.70750000000004</c:v>
                </c:pt>
                <c:pt idx="8">
                  <c:v>102.78000000000004</c:v>
                </c:pt>
                <c:pt idx="9">
                  <c:v>102.85250000000005</c:v>
                </c:pt>
                <c:pt idx="10">
                  <c:v>102.92500000000005</c:v>
                </c:pt>
                <c:pt idx="11">
                  <c:v>102.99750000000006</c:v>
                </c:pt>
                <c:pt idx="12">
                  <c:v>103.07000000000006</c:v>
                </c:pt>
                <c:pt idx="13">
                  <c:v>103.14250000000007</c:v>
                </c:pt>
                <c:pt idx="14">
                  <c:v>103.21500000000007</c:v>
                </c:pt>
                <c:pt idx="15">
                  <c:v>103.28750000000008</c:v>
                </c:pt>
                <c:pt idx="16">
                  <c:v>103.36000000000008</c:v>
                </c:pt>
                <c:pt idx="17">
                  <c:v>103.43250000000009</c:v>
                </c:pt>
                <c:pt idx="18">
                  <c:v>103.50500000000009</c:v>
                </c:pt>
                <c:pt idx="19">
                  <c:v>103.5775000000001</c:v>
                </c:pt>
                <c:pt idx="20">
                  <c:v>103.65000000000011</c:v>
                </c:pt>
                <c:pt idx="21">
                  <c:v>103.72250000000011</c:v>
                </c:pt>
                <c:pt idx="22">
                  <c:v>103.79500000000012</c:v>
                </c:pt>
                <c:pt idx="23">
                  <c:v>103.86750000000012</c:v>
                </c:pt>
                <c:pt idx="24">
                  <c:v>103.94000000000013</c:v>
                </c:pt>
                <c:pt idx="25">
                  <c:v>104.01250000000013</c:v>
                </c:pt>
                <c:pt idx="26">
                  <c:v>104.08500000000014</c:v>
                </c:pt>
                <c:pt idx="27">
                  <c:v>104.15750000000014</c:v>
                </c:pt>
                <c:pt idx="28">
                  <c:v>104.23000000000015</c:v>
                </c:pt>
                <c:pt idx="29">
                  <c:v>104.30250000000015</c:v>
                </c:pt>
                <c:pt idx="30">
                  <c:v>104.37500000000016</c:v>
                </c:pt>
                <c:pt idx="31">
                  <c:v>104.44750000000016</c:v>
                </c:pt>
                <c:pt idx="32">
                  <c:v>104.52000000000017</c:v>
                </c:pt>
                <c:pt idx="33">
                  <c:v>104.59250000000017</c:v>
                </c:pt>
                <c:pt idx="34">
                  <c:v>104.66500000000018</c:v>
                </c:pt>
                <c:pt idx="35">
                  <c:v>104.73750000000018</c:v>
                </c:pt>
                <c:pt idx="36">
                  <c:v>104.81000000000019</c:v>
                </c:pt>
                <c:pt idx="37">
                  <c:v>104.88250000000019</c:v>
                </c:pt>
                <c:pt idx="38">
                  <c:v>104.9550000000002</c:v>
                </c:pt>
                <c:pt idx="39">
                  <c:v>105.0275000000002</c:v>
                </c:pt>
                <c:pt idx="40">
                  <c:v>105.10000000000021</c:v>
                </c:pt>
                <c:pt idx="41">
                  <c:v>105.17250000000021</c:v>
                </c:pt>
                <c:pt idx="42">
                  <c:v>105.24500000000022</c:v>
                </c:pt>
                <c:pt idx="43">
                  <c:v>105.31750000000022</c:v>
                </c:pt>
                <c:pt idx="44">
                  <c:v>105.39000000000023</c:v>
                </c:pt>
                <c:pt idx="45">
                  <c:v>105.46250000000023</c:v>
                </c:pt>
                <c:pt idx="46">
                  <c:v>105.53500000000024</c:v>
                </c:pt>
                <c:pt idx="47">
                  <c:v>105.60750000000024</c:v>
                </c:pt>
                <c:pt idx="48">
                  <c:v>105.68000000000025</c:v>
                </c:pt>
                <c:pt idx="49">
                  <c:v>105.75250000000025</c:v>
                </c:pt>
                <c:pt idx="50">
                  <c:v>105.82500000000026</c:v>
                </c:pt>
                <c:pt idx="51">
                  <c:v>105.89750000000026</c:v>
                </c:pt>
                <c:pt idx="52">
                  <c:v>105.97000000000027</c:v>
                </c:pt>
                <c:pt idx="53">
                  <c:v>106.04250000000027</c:v>
                </c:pt>
                <c:pt idx="54">
                  <c:v>106.11500000000028</c:v>
                </c:pt>
                <c:pt idx="55">
                  <c:v>106.18750000000028</c:v>
                </c:pt>
                <c:pt idx="56">
                  <c:v>106.26000000000029</c:v>
                </c:pt>
                <c:pt idx="57">
                  <c:v>106.33250000000029</c:v>
                </c:pt>
                <c:pt idx="58">
                  <c:v>106.4050000000003</c:v>
                </c:pt>
                <c:pt idx="59">
                  <c:v>106.4775000000003</c:v>
                </c:pt>
                <c:pt idx="60">
                  <c:v>106.55000000000031</c:v>
                </c:pt>
                <c:pt idx="61">
                  <c:v>106.62250000000031</c:v>
                </c:pt>
                <c:pt idx="62">
                  <c:v>106.69500000000032</c:v>
                </c:pt>
                <c:pt idx="63">
                  <c:v>106.76750000000033</c:v>
                </c:pt>
                <c:pt idx="64">
                  <c:v>106.84000000000033</c:v>
                </c:pt>
                <c:pt idx="65">
                  <c:v>106.91250000000034</c:v>
                </c:pt>
                <c:pt idx="66">
                  <c:v>106.98500000000034</c:v>
                </c:pt>
                <c:pt idx="67">
                  <c:v>107.05750000000035</c:v>
                </c:pt>
                <c:pt idx="68">
                  <c:v>107.13000000000035</c:v>
                </c:pt>
                <c:pt idx="69">
                  <c:v>107.20250000000036</c:v>
                </c:pt>
                <c:pt idx="70">
                  <c:v>107.27500000000036</c:v>
                </c:pt>
                <c:pt idx="71">
                  <c:v>107.34750000000037</c:v>
                </c:pt>
                <c:pt idx="72">
                  <c:v>107.42000000000037</c:v>
                </c:pt>
                <c:pt idx="73">
                  <c:v>107.49250000000038</c:v>
                </c:pt>
                <c:pt idx="74">
                  <c:v>107.56500000000038</c:v>
                </c:pt>
                <c:pt idx="75">
                  <c:v>107.63750000000039</c:v>
                </c:pt>
                <c:pt idx="76">
                  <c:v>107.71000000000039</c:v>
                </c:pt>
                <c:pt idx="77">
                  <c:v>107.7825000000004</c:v>
                </c:pt>
                <c:pt idx="78">
                  <c:v>107.8550000000004</c:v>
                </c:pt>
                <c:pt idx="79">
                  <c:v>107.92750000000041</c:v>
                </c:pt>
                <c:pt idx="80">
                  <c:v>108</c:v>
                </c:pt>
              </c:numCache>
            </c:numRef>
          </c:xVal>
          <c:yVal>
            <c:numRef>
              <c:f>'Right-Tailed'!$D$90:$D$170</c:f>
              <c:numCache>
                <c:formatCode>General</c:formatCode>
                <c:ptCount val="81"/>
                <c:pt idx="0">
                  <c:v>0.10892608851627511</c:v>
                </c:pt>
                <c:pt idx="1">
                  <c:v>0.10459937055431189</c:v>
                </c:pt>
                <c:pt idx="2">
                  <c:v>0.10031261304153546</c:v>
                </c:pt>
                <c:pt idx="3">
                  <c:v>9.6075206322878928E-2</c:v>
                </c:pt>
                <c:pt idx="4">
                  <c:v>9.1895959783966794E-2</c:v>
                </c:pt>
                <c:pt idx="5">
                  <c:v>8.7783081106389355E-2</c:v>
                </c:pt>
                <c:pt idx="6">
                  <c:v>8.3744160275262686E-2</c:v>
                </c:pt>
                <c:pt idx="7">
                  <c:v>7.9786158255637826E-2</c:v>
                </c:pt>
                <c:pt idx="8">
                  <c:v>7.5915400216078524E-2</c:v>
                </c:pt>
                <c:pt idx="9">
                  <c:v>7.2137573142441277E-2</c:v>
                </c:pt>
                <c:pt idx="10">
                  <c:v>6.8457727652836128E-2</c:v>
                </c:pt>
                <c:pt idx="11">
                  <c:v>6.4880283796142066E-2</c:v>
                </c:pt>
                <c:pt idx="12">
                  <c:v>6.1409040591459609E-2</c:v>
                </c:pt>
                <c:pt idx="13">
                  <c:v>5.8047189044617538E-2</c:v>
                </c:pt>
                <c:pt idx="14">
                  <c:v>5.4797328360365952E-2</c:v>
                </c:pt>
                <c:pt idx="15">
                  <c:v>5.166148505519038E-2</c:v>
                </c:pt>
                <c:pt idx="16">
                  <c:v>4.8641134665730293E-2</c:v>
                </c:pt>
                <c:pt idx="17">
                  <c:v>4.5737225741488849E-2</c:v>
                </c:pt>
                <c:pt idx="18">
                  <c:v>4.2950205807752107E-2</c:v>
                </c:pt>
                <c:pt idx="19">
                  <c:v>4.0280048985225296E-2</c:v>
                </c:pt>
                <c:pt idx="20">
                  <c:v>3.7726284956641487E-2</c:v>
                </c:pt>
                <c:pt idx="21">
                  <c:v>3.528802897727458E-2</c:v>
                </c:pt>
                <c:pt idx="22">
                  <c:v>3.2964012635640028E-2</c:v>
                </c:pt>
                <c:pt idx="23">
                  <c:v>3.075261508242378E-2</c:v>
                </c:pt>
                <c:pt idx="24">
                  <c:v>2.8651894459555023E-2</c:v>
                </c:pt>
                <c:pt idx="25">
                  <c:v>2.6659619277039078E-2</c:v>
                </c:pt>
                <c:pt idx="26">
                  <c:v>2.4773299502394663E-2</c:v>
                </c:pt>
                <c:pt idx="27">
                  <c:v>2.2990217145996066E-2</c:v>
                </c:pt>
                <c:pt idx="28">
                  <c:v>2.1307456145013594E-2</c:v>
                </c:pt>
                <c:pt idx="29">
                  <c:v>1.9721931368687891E-2</c:v>
                </c:pt>
                <c:pt idx="30">
                  <c:v>1.8230416588092952E-2</c:v>
                </c:pt>
                <c:pt idx="31">
                  <c:v>1.6829571274079393E-2</c:v>
                </c:pt>
                <c:pt idx="32">
                  <c:v>1.551596610750121E-2</c:v>
                </c:pt>
                <c:pt idx="33">
                  <c:v>1.4286107105894159E-2</c:v>
                </c:pt>
                <c:pt idx="34">
                  <c:v>1.3136458290289367E-2</c:v>
                </c:pt>
                <c:pt idx="35">
                  <c:v>1.2063462834632699E-2</c:v>
                </c:pt>
                <c:pt idx="36">
                  <c:v>1.1063562658181848E-2</c:v>
                </c:pt>
                <c:pt idx="37">
                  <c:v>1.0133216438136184E-2</c:v>
                </c:pt>
                <c:pt idx="38">
                  <c:v>9.2689160355085582E-3</c:v>
                </c:pt>
                <c:pt idx="39">
                  <c:v>8.467201341787297E-3</c:v>
                </c:pt>
                <c:pt idx="40">
                  <c:v>7.7246735671955427E-3</c:v>
                </c:pt>
                <c:pt idx="41">
                  <c:v>7.0380070032910183E-3</c:v>
                </c:pt>
                <c:pt idx="42">
                  <c:v>6.4039593032393424E-3</c:v>
                </c:pt>
                <c:pt idx="43">
                  <c:v>5.8193803323339649E-3</c:v>
                </c:pt>
                <c:pt idx="44">
                  <c:v>5.281219649239186E-3</c:v>
                </c:pt>
                <c:pt idx="45">
                  <c:v>4.7865326850280608E-3</c:v>
                </c:pt>
                <c:pt idx="46">
                  <c:v>4.3324856924170678E-3</c:v>
                </c:pt>
                <c:pt idx="47">
                  <c:v>3.9163595417189322E-3</c:v>
                </c:pt>
                <c:pt idx="48">
                  <c:v>3.535552443008478E-3</c:v>
                </c:pt>
                <c:pt idx="49">
                  <c:v>3.1875816758972263E-3</c:v>
                </c:pt>
                <c:pt idx="50">
                  <c:v>2.8700844092201592E-3</c:v>
                </c:pt>
                <c:pt idx="51">
                  <c:v>2.580817692937182E-3</c:v>
                </c:pt>
                <c:pt idx="52">
                  <c:v>2.3176577037301014E-3</c:v>
                </c:pt>
                <c:pt idx="53">
                  <c:v>2.0785983242227984E-3</c:v>
                </c:pt>
                <c:pt idx="54">
                  <c:v>1.8617491335575294E-3</c:v>
                </c:pt>
                <c:pt idx="55">
                  <c:v>1.6653328843126609E-3</c:v>
                </c:pt>
                <c:pt idx="56">
                  <c:v>1.487682537533453E-3</c:v>
                </c:pt>
                <c:pt idx="57">
                  <c:v>1.3272379240514462E-3</c:v>
                </c:pt>
                <c:pt idx="58">
                  <c:v>1.1825420963694133E-3</c:v>
                </c:pt>
                <c:pt idx="59">
                  <c:v>1.0522374312628936E-3</c:v>
                </c:pt>
                <c:pt idx="60">
                  <c:v>9.3506153896635012E-4</c:v>
                </c:pt>
                <c:pt idx="61">
                  <c:v>8.2984303043645775E-4</c:v>
                </c:pt>
                <c:pt idx="62">
                  <c:v>7.3549718977580422E-4</c:v>
                </c:pt>
                <c:pt idx="63">
                  <c:v>6.5102159451024062E-4</c:v>
                </c:pt>
                <c:pt idx="64">
                  <c:v>5.7549172208891657E-4</c:v>
                </c:pt>
                <c:pt idx="65">
                  <c:v>5.0805657675854956E-4</c:v>
                </c:pt>
                <c:pt idx="66">
                  <c:v>4.4793436688744267E-4</c:v>
                </c:pt>
                <c:pt idx="67">
                  <c:v>3.9440825890946278E-4</c:v>
                </c:pt>
                <c:pt idx="68">
                  <c:v>3.4682223034715611E-4</c:v>
                </c:pt>
                <c:pt idx="69">
                  <c:v>3.0457704087514246E-4</c:v>
                </c:pt>
                <c:pt idx="70">
                  <c:v>2.6712633711347805E-4</c:v>
                </c:pt>
                <c:pt idx="71">
                  <c:v>2.3397290380529261E-4</c:v>
                </c:pt>
                <c:pt idx="72">
                  <c:v>2.0466507123889833E-4</c:v>
                </c:pt>
                <c:pt idx="73">
                  <c:v>1.7879328622351658E-4</c:v>
                </c:pt>
                <c:pt idx="74">
                  <c:v>1.559868516182396E-4</c:v>
                </c:pt>
                <c:pt idx="75">
                  <c:v>1.3591083734159709E-4</c:v>
                </c:pt>
                <c:pt idx="76">
                  <c:v>1.182631639474469E-4</c:v>
                </c:pt>
                <c:pt idx="77">
                  <c:v>1.0277185823322381E-4</c:v>
                </c:pt>
                <c:pt idx="78">
                  <c:v>8.9192478938564856E-5</c:v>
                </c:pt>
                <c:pt idx="79">
                  <c:v>7.7305709384415527E-5</c:v>
                </c:pt>
                <c:pt idx="80">
                  <c:v>6.6915112882442684E-5</c:v>
                </c:pt>
              </c:numCache>
            </c:numRef>
          </c:yVal>
          <c:smooth val="1"/>
          <c:extLst>
            <c:ext xmlns:c16="http://schemas.microsoft.com/office/drawing/2014/chart" uri="{C3380CC4-5D6E-409C-BE32-E72D297353CC}">
              <c16:uniqueId val="{00000000-C0AD-4E9E-B600-AD8E76BAB7BE}"/>
            </c:ext>
          </c:extLst>
        </c:ser>
        <c:ser>
          <c:idx val="0"/>
          <c:order val="1"/>
          <c:tx>
            <c:v>Density</c:v>
          </c:tx>
          <c:spPr>
            <a:ln w="38100">
              <a:solidFill>
                <a:srgbClr val="0000FF"/>
              </a:solidFill>
              <a:prstDash val="solid"/>
            </a:ln>
          </c:spPr>
          <c:marker>
            <c:symbol val="none"/>
          </c:marker>
          <c:xVal>
            <c:numRef>
              <c:f>'Right-Tailed'!$C$45:$C$85</c:f>
              <c:numCache>
                <c:formatCode>General</c:formatCode>
                <c:ptCount val="41"/>
                <c:pt idx="0">
                  <c:v>92</c:v>
                </c:pt>
                <c:pt idx="1">
                  <c:v>92.4</c:v>
                </c:pt>
                <c:pt idx="2">
                  <c:v>92.8</c:v>
                </c:pt>
                <c:pt idx="3">
                  <c:v>93.2</c:v>
                </c:pt>
                <c:pt idx="4">
                  <c:v>93.6</c:v>
                </c:pt>
                <c:pt idx="5">
                  <c:v>94</c:v>
                </c:pt>
                <c:pt idx="6">
                  <c:v>94.4</c:v>
                </c:pt>
                <c:pt idx="7">
                  <c:v>94.8</c:v>
                </c:pt>
                <c:pt idx="8">
                  <c:v>95.2</c:v>
                </c:pt>
                <c:pt idx="9">
                  <c:v>95.600000000000009</c:v>
                </c:pt>
                <c:pt idx="10">
                  <c:v>96</c:v>
                </c:pt>
                <c:pt idx="11">
                  <c:v>96.4</c:v>
                </c:pt>
                <c:pt idx="12">
                  <c:v>96.8</c:v>
                </c:pt>
                <c:pt idx="13">
                  <c:v>97.2</c:v>
                </c:pt>
                <c:pt idx="14">
                  <c:v>97.600000000000009</c:v>
                </c:pt>
                <c:pt idx="15">
                  <c:v>98</c:v>
                </c:pt>
                <c:pt idx="16">
                  <c:v>98.4</c:v>
                </c:pt>
                <c:pt idx="17">
                  <c:v>98.8</c:v>
                </c:pt>
                <c:pt idx="18">
                  <c:v>99.2</c:v>
                </c:pt>
                <c:pt idx="19">
                  <c:v>99.600000000000009</c:v>
                </c:pt>
                <c:pt idx="20">
                  <c:v>100</c:v>
                </c:pt>
                <c:pt idx="21">
                  <c:v>100.4</c:v>
                </c:pt>
                <c:pt idx="22">
                  <c:v>100.8</c:v>
                </c:pt>
                <c:pt idx="23">
                  <c:v>101.2</c:v>
                </c:pt>
                <c:pt idx="24">
                  <c:v>101.60000000000001</c:v>
                </c:pt>
                <c:pt idx="25">
                  <c:v>102</c:v>
                </c:pt>
                <c:pt idx="26">
                  <c:v>102.4</c:v>
                </c:pt>
                <c:pt idx="27">
                  <c:v>102.8</c:v>
                </c:pt>
                <c:pt idx="28">
                  <c:v>103.2</c:v>
                </c:pt>
                <c:pt idx="29">
                  <c:v>103.60000000000001</c:v>
                </c:pt>
                <c:pt idx="30">
                  <c:v>104</c:v>
                </c:pt>
                <c:pt idx="31">
                  <c:v>104.4</c:v>
                </c:pt>
                <c:pt idx="32">
                  <c:v>104.8</c:v>
                </c:pt>
                <c:pt idx="33">
                  <c:v>105.2</c:v>
                </c:pt>
                <c:pt idx="34">
                  <c:v>105.60000000000001</c:v>
                </c:pt>
                <c:pt idx="35">
                  <c:v>106</c:v>
                </c:pt>
                <c:pt idx="36">
                  <c:v>106.4</c:v>
                </c:pt>
                <c:pt idx="37">
                  <c:v>106.80000000000001</c:v>
                </c:pt>
                <c:pt idx="38">
                  <c:v>107.2</c:v>
                </c:pt>
                <c:pt idx="39">
                  <c:v>107.60000000000001</c:v>
                </c:pt>
                <c:pt idx="40">
                  <c:v>108</c:v>
                </c:pt>
              </c:numCache>
            </c:numRef>
          </c:xVal>
          <c:yVal>
            <c:numRef>
              <c:f>'Right-Tailed'!$D$45:$D$85</c:f>
              <c:numCache>
                <c:formatCode>General</c:formatCode>
                <c:ptCount val="41"/>
                <c:pt idx="0">
                  <c:v>6.6915112882442684E-5</c:v>
                </c:pt>
                <c:pt idx="1">
                  <c:v>1.4597346289573171E-4</c:v>
                </c:pt>
                <c:pt idx="2">
                  <c:v>3.0595096505688459E-4</c:v>
                </c:pt>
                <c:pt idx="3">
                  <c:v>6.1610958423651268E-4</c:v>
                </c:pt>
                <c:pt idx="4">
                  <c:v>1.1920441007324107E-3</c:v>
                </c:pt>
                <c:pt idx="5">
                  <c:v>2.2159242059690038E-3</c:v>
                </c:pt>
                <c:pt idx="6">
                  <c:v>3.9577257914900138E-3</c:v>
                </c:pt>
                <c:pt idx="7">
                  <c:v>6.791484616842783E-3</c:v>
                </c:pt>
                <c:pt idx="8">
                  <c:v>1.1197265147421484E-2</c:v>
                </c:pt>
                <c:pt idx="9">
                  <c:v>1.7737296423115886E-2</c:v>
                </c:pt>
                <c:pt idx="10">
                  <c:v>2.6995483256594031E-2</c:v>
                </c:pt>
                <c:pt idx="11">
                  <c:v>3.9475079150447283E-2</c:v>
                </c:pt>
                <c:pt idx="12">
                  <c:v>5.5460417339727661E-2</c:v>
                </c:pt>
                <c:pt idx="13">
                  <c:v>7.4863732817872577E-2</c:v>
                </c:pt>
                <c:pt idx="14">
                  <c:v>9.7093027491606976E-2</c:v>
                </c:pt>
                <c:pt idx="15">
                  <c:v>0.12098536225957168</c:v>
                </c:pt>
                <c:pt idx="16">
                  <c:v>0.14484577638074173</c:v>
                </c:pt>
                <c:pt idx="17">
                  <c:v>0.1666123014458997</c:v>
                </c:pt>
                <c:pt idx="18">
                  <c:v>0.18413507015166178</c:v>
                </c:pt>
                <c:pt idx="19">
                  <c:v>0.19552134698772811</c:v>
                </c:pt>
                <c:pt idx="20">
                  <c:v>0.19947114020071635</c:v>
                </c:pt>
                <c:pt idx="21">
                  <c:v>0.19552134698772783</c:v>
                </c:pt>
                <c:pt idx="22">
                  <c:v>0.18413507015166178</c:v>
                </c:pt>
                <c:pt idx="23">
                  <c:v>0.1666123014458997</c:v>
                </c:pt>
                <c:pt idx="24">
                  <c:v>0.14484577638074089</c:v>
                </c:pt>
                <c:pt idx="25">
                  <c:v>0.12098536225957168</c:v>
                </c:pt>
                <c:pt idx="26">
                  <c:v>9.7093027491606157E-2</c:v>
                </c:pt>
                <c:pt idx="27">
                  <c:v>7.4863732817872577E-2</c:v>
                </c:pt>
                <c:pt idx="28">
                  <c:v>5.5460417339727661E-2</c:v>
                </c:pt>
                <c:pt idx="29">
                  <c:v>3.9475079150446776E-2</c:v>
                </c:pt>
                <c:pt idx="30">
                  <c:v>2.6995483256594031E-2</c:v>
                </c:pt>
                <c:pt idx="31">
                  <c:v>1.7737296423115608E-2</c:v>
                </c:pt>
                <c:pt idx="32">
                  <c:v>1.1197265147421484E-2</c:v>
                </c:pt>
                <c:pt idx="33">
                  <c:v>6.791484616842783E-3</c:v>
                </c:pt>
                <c:pt idx="34">
                  <c:v>3.9577257914899348E-3</c:v>
                </c:pt>
                <c:pt idx="35">
                  <c:v>2.2159242059690038E-3</c:v>
                </c:pt>
                <c:pt idx="36">
                  <c:v>1.1920441007324107E-3</c:v>
                </c:pt>
                <c:pt idx="37">
                  <c:v>6.1610958423649793E-4</c:v>
                </c:pt>
                <c:pt idx="38">
                  <c:v>3.0595096505688459E-4</c:v>
                </c:pt>
                <c:pt idx="39">
                  <c:v>1.4597346289572767E-4</c:v>
                </c:pt>
                <c:pt idx="40">
                  <c:v>6.6915112882442684E-5</c:v>
                </c:pt>
              </c:numCache>
            </c:numRef>
          </c:yVal>
          <c:smooth val="1"/>
          <c:extLst>
            <c:ext xmlns:c16="http://schemas.microsoft.com/office/drawing/2014/chart" uri="{C3380CC4-5D6E-409C-BE32-E72D297353CC}">
              <c16:uniqueId val="{00000001-C0AD-4E9E-B600-AD8E76BAB7BE}"/>
            </c:ext>
          </c:extLst>
        </c:ser>
        <c:ser>
          <c:idx val="1"/>
          <c:order val="2"/>
          <c:tx>
            <c:strRef>
              <c:f>'Right-Tailed'!$D$24</c:f>
              <c:strCache>
                <c:ptCount val="1"/>
                <c:pt idx="0">
                  <c:v>13.57%</c:v>
                </c:pt>
              </c:strCache>
            </c:strRef>
          </c:tx>
          <c:spPr>
            <a:ln w="41275">
              <a:solidFill>
                <a:srgbClr val="FF0000"/>
              </a:solidFill>
            </a:ln>
          </c:spPr>
          <c:marker>
            <c:symbol val="none"/>
          </c:marker>
          <c:errBars>
            <c:errDir val="y"/>
            <c:errBarType val="minus"/>
            <c:errValType val="percentage"/>
            <c:noEndCap val="0"/>
            <c:val val="100"/>
            <c:spPr>
              <a:ln w="38100">
                <a:solidFill>
                  <a:srgbClr val="FF0000"/>
                </a:solidFill>
              </a:ln>
            </c:spPr>
          </c:errBars>
          <c:xVal>
            <c:numRef>
              <c:f>'Right-Tailed'!$C$90</c:f>
              <c:numCache>
                <c:formatCode>General</c:formatCode>
                <c:ptCount val="1"/>
                <c:pt idx="0">
                  <c:v>102.2</c:v>
                </c:pt>
              </c:numCache>
            </c:numRef>
          </c:xVal>
          <c:yVal>
            <c:numRef>
              <c:f>'Right-Tailed'!$D$90</c:f>
              <c:numCache>
                <c:formatCode>General</c:formatCode>
                <c:ptCount val="1"/>
                <c:pt idx="0">
                  <c:v>0.10892608851627511</c:v>
                </c:pt>
              </c:numCache>
            </c:numRef>
          </c:yVal>
          <c:smooth val="1"/>
          <c:extLst>
            <c:ext xmlns:c16="http://schemas.microsoft.com/office/drawing/2014/chart" uri="{C3380CC4-5D6E-409C-BE32-E72D297353CC}">
              <c16:uniqueId val="{00000002-C0AD-4E9E-B600-AD8E76BAB7BE}"/>
            </c:ext>
          </c:extLst>
        </c:ser>
        <c:ser>
          <c:idx val="3"/>
          <c:order val="3"/>
          <c:tx>
            <c:v>a</c:v>
          </c:tx>
          <c:marker>
            <c:symbol val="none"/>
          </c:marker>
          <c:dLbls>
            <c:spPr>
              <a:noFill/>
              <a:ln>
                <a:noFill/>
              </a:ln>
              <a:effectLst/>
            </c:spPr>
            <c:txPr>
              <a:bodyPr/>
              <a:lstStyle/>
              <a:p>
                <a:pPr>
                  <a:defRPr sz="160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'Right-Tailed'!$E$32</c:f>
              <c:numCache>
                <c:formatCode>General</c:formatCode>
                <c:ptCount val="1"/>
                <c:pt idx="0">
                  <c:v>102.2</c:v>
                </c:pt>
              </c:numCache>
            </c:numRef>
          </c:xVal>
          <c:yVal>
            <c:numLit>
              <c:formatCode>General</c:formatCode>
              <c:ptCount val="1"/>
              <c:pt idx="0">
                <c:v>0.01</c:v>
              </c:pt>
            </c:numLit>
          </c:yVal>
          <c:smooth val="1"/>
          <c:extLst>
            <c:ext xmlns:c16="http://schemas.microsoft.com/office/drawing/2014/chart" uri="{C3380CC4-5D6E-409C-BE32-E72D297353CC}">
              <c16:uniqueId val="{00000003-C0AD-4E9E-B600-AD8E76BAB7BE}"/>
            </c:ext>
          </c:extLst>
        </c:ser>
        <c:dLbls>
          <c:showLegendKey val="0"/>
          <c:showVal val="0"/>
          <c:showCatName val="0"/>
          <c:showSerName val="0"/>
          <c:showPercent val="0"/>
          <c:showBubbleSize val="0"/>
        </c:dLbls>
        <c:axId val="117784960"/>
        <c:axId val="117787264"/>
      </c:scatterChart>
      <c:valAx>
        <c:axId val="117784960"/>
        <c:scaling>
          <c:orientation val="minMax"/>
        </c:scaling>
        <c:delete val="0"/>
        <c:axPos val="b"/>
        <c:title>
          <c:tx>
            <c:rich>
              <a:bodyPr/>
              <a:lstStyle/>
              <a:p>
                <a:pPr>
                  <a:defRPr sz="1600" baseline="0"/>
                </a:pPr>
                <a:r>
                  <a:rPr lang="en-US" sz="1600" baseline="0"/>
                  <a:t>X</a:t>
                </a:r>
              </a:p>
            </c:rich>
          </c:tx>
          <c:overlay val="0"/>
        </c:title>
        <c:numFmt formatCode="General" sourceLinked="1"/>
        <c:majorTickMark val="out"/>
        <c:minorTickMark val="none"/>
        <c:tickLblPos val="nextTo"/>
        <c:spPr>
          <a:ln w="3175">
            <a:solidFill>
              <a:srgbClr val="000000"/>
            </a:solidFill>
            <a:prstDash val="solid"/>
          </a:ln>
        </c:spPr>
        <c:txPr>
          <a:bodyPr rot="0" vert="horz"/>
          <a:lstStyle/>
          <a:p>
            <a:pPr>
              <a:defRPr sz="1400" b="0" i="0" u="none" strike="noStrike" baseline="0">
                <a:solidFill>
                  <a:srgbClr val="000000"/>
                </a:solidFill>
                <a:latin typeface="Verdana"/>
                <a:ea typeface="Verdana"/>
                <a:cs typeface="Verdana"/>
              </a:defRPr>
            </a:pPr>
            <a:endParaRPr lang="en-US"/>
          </a:p>
        </c:txPr>
        <c:crossAx val="117787264"/>
        <c:crosses val="autoZero"/>
        <c:crossBetween val="midCat"/>
      </c:valAx>
      <c:valAx>
        <c:axId val="117787264"/>
        <c:scaling>
          <c:orientation val="minMax"/>
        </c:scaling>
        <c:delete val="0"/>
        <c:axPos val="l"/>
        <c:numFmt formatCode="General" sourceLinked="1"/>
        <c:majorTickMark val="none"/>
        <c:minorTickMark val="none"/>
        <c:tickLblPos val="none"/>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117784960"/>
        <c:crosses val="autoZero"/>
        <c:crossBetween val="midCat"/>
      </c:valAx>
      <c:spPr>
        <a:noFill/>
        <a:ln w="28575">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aseline="0"/>
            </a:pPr>
            <a:r>
              <a:rPr lang="en-US" sz="1200" baseline="0"/>
              <a:t>Normal Probability Distribution</a:t>
            </a:r>
          </a:p>
        </c:rich>
      </c:tx>
      <c:layout>
        <c:manualLayout>
          <c:xMode val="edge"/>
          <c:yMode val="edge"/>
          <c:x val="0.28930709531955273"/>
          <c:y val="4.5039100163868584E-2"/>
        </c:manualLayout>
      </c:layout>
      <c:overlay val="1"/>
    </c:title>
    <c:autoTitleDeleted val="0"/>
    <c:plotArea>
      <c:layout>
        <c:manualLayout>
          <c:layoutTarget val="inner"/>
          <c:xMode val="edge"/>
          <c:yMode val="edge"/>
          <c:x val="0.14341503331983999"/>
          <c:y val="0.28915798090527367"/>
          <c:w val="0.72084198430420088"/>
          <c:h val="0.55020895844651196"/>
        </c:manualLayout>
      </c:layout>
      <c:scatterChart>
        <c:scatterStyle val="smoothMarker"/>
        <c:varyColors val="0"/>
        <c:ser>
          <c:idx val="2"/>
          <c:order val="0"/>
          <c:tx>
            <c:v>Area</c:v>
          </c:tx>
          <c:spPr>
            <a:ln w="38100">
              <a:solidFill>
                <a:srgbClr val="BBCCDD"/>
              </a:solidFill>
              <a:prstDash val="solid"/>
            </a:ln>
          </c:spPr>
          <c:marker>
            <c:symbol val="none"/>
          </c:marker>
          <c:errBars>
            <c:errDir val="y"/>
            <c:errBarType val="minus"/>
            <c:errValType val="percentage"/>
            <c:noEndCap val="0"/>
            <c:val val="100"/>
            <c:spPr>
              <a:ln w="50800">
                <a:solidFill>
                  <a:schemeClr val="tx2">
                    <a:lumMod val="20000"/>
                    <a:lumOff val="80000"/>
                  </a:schemeClr>
                </a:solidFill>
              </a:ln>
            </c:spPr>
          </c:errBars>
          <c:xVal>
            <c:numRef>
              <c:f>Between!$C$101:$C$181</c:f>
              <c:numCache>
                <c:formatCode>General</c:formatCode>
                <c:ptCount val="81"/>
                <c:pt idx="0">
                  <c:v>97.5</c:v>
                </c:pt>
                <c:pt idx="1">
                  <c:v>97.5625</c:v>
                </c:pt>
                <c:pt idx="2">
                  <c:v>97.625</c:v>
                </c:pt>
                <c:pt idx="3">
                  <c:v>97.6875</c:v>
                </c:pt>
                <c:pt idx="4">
                  <c:v>97.75</c:v>
                </c:pt>
                <c:pt idx="5">
                  <c:v>97.8125</c:v>
                </c:pt>
                <c:pt idx="6">
                  <c:v>97.875</c:v>
                </c:pt>
                <c:pt idx="7">
                  <c:v>97.9375</c:v>
                </c:pt>
                <c:pt idx="8">
                  <c:v>98</c:v>
                </c:pt>
                <c:pt idx="9">
                  <c:v>98.0625</c:v>
                </c:pt>
                <c:pt idx="10">
                  <c:v>98.125</c:v>
                </c:pt>
                <c:pt idx="11">
                  <c:v>98.1875</c:v>
                </c:pt>
                <c:pt idx="12">
                  <c:v>98.25</c:v>
                </c:pt>
                <c:pt idx="13">
                  <c:v>98.3125</c:v>
                </c:pt>
                <c:pt idx="14">
                  <c:v>98.375</c:v>
                </c:pt>
                <c:pt idx="15">
                  <c:v>98.4375</c:v>
                </c:pt>
                <c:pt idx="16">
                  <c:v>98.5</c:v>
                </c:pt>
                <c:pt idx="17">
                  <c:v>98.5625</c:v>
                </c:pt>
                <c:pt idx="18">
                  <c:v>98.625</c:v>
                </c:pt>
                <c:pt idx="19">
                  <c:v>98.6875</c:v>
                </c:pt>
                <c:pt idx="20">
                  <c:v>98.75</c:v>
                </c:pt>
                <c:pt idx="21">
                  <c:v>98.8125</c:v>
                </c:pt>
                <c:pt idx="22">
                  <c:v>98.875</c:v>
                </c:pt>
                <c:pt idx="23">
                  <c:v>98.9375</c:v>
                </c:pt>
                <c:pt idx="24">
                  <c:v>99</c:v>
                </c:pt>
                <c:pt idx="25">
                  <c:v>99.0625</c:v>
                </c:pt>
                <c:pt idx="26">
                  <c:v>99.125</c:v>
                </c:pt>
                <c:pt idx="27">
                  <c:v>99.1875</c:v>
                </c:pt>
                <c:pt idx="28">
                  <c:v>99.25</c:v>
                </c:pt>
                <c:pt idx="29">
                  <c:v>99.3125</c:v>
                </c:pt>
                <c:pt idx="30">
                  <c:v>99.375</c:v>
                </c:pt>
                <c:pt idx="31">
                  <c:v>99.4375</c:v>
                </c:pt>
                <c:pt idx="32">
                  <c:v>99.5</c:v>
                </c:pt>
                <c:pt idx="33">
                  <c:v>99.5625</c:v>
                </c:pt>
                <c:pt idx="34">
                  <c:v>99.625</c:v>
                </c:pt>
                <c:pt idx="35">
                  <c:v>99.6875</c:v>
                </c:pt>
                <c:pt idx="36">
                  <c:v>99.75</c:v>
                </c:pt>
                <c:pt idx="37">
                  <c:v>99.8125</c:v>
                </c:pt>
                <c:pt idx="38">
                  <c:v>99.875</c:v>
                </c:pt>
                <c:pt idx="39">
                  <c:v>99.9375</c:v>
                </c:pt>
                <c:pt idx="40">
                  <c:v>100</c:v>
                </c:pt>
                <c:pt idx="41">
                  <c:v>100.0625</c:v>
                </c:pt>
                <c:pt idx="42">
                  <c:v>100.125</c:v>
                </c:pt>
                <c:pt idx="43">
                  <c:v>100.1875</c:v>
                </c:pt>
                <c:pt idx="44">
                  <c:v>100.25</c:v>
                </c:pt>
                <c:pt idx="45">
                  <c:v>100.3125</c:v>
                </c:pt>
                <c:pt idx="46">
                  <c:v>100.375</c:v>
                </c:pt>
                <c:pt idx="47">
                  <c:v>100.4375</c:v>
                </c:pt>
                <c:pt idx="48">
                  <c:v>100.5</c:v>
                </c:pt>
                <c:pt idx="49">
                  <c:v>100.5625</c:v>
                </c:pt>
                <c:pt idx="50">
                  <c:v>100.625</c:v>
                </c:pt>
                <c:pt idx="51">
                  <c:v>100.6875</c:v>
                </c:pt>
                <c:pt idx="52">
                  <c:v>100.75</c:v>
                </c:pt>
                <c:pt idx="53">
                  <c:v>100.8125</c:v>
                </c:pt>
                <c:pt idx="54">
                  <c:v>100.875</c:v>
                </c:pt>
                <c:pt idx="55">
                  <c:v>100.9375</c:v>
                </c:pt>
                <c:pt idx="56">
                  <c:v>101</c:v>
                </c:pt>
                <c:pt idx="57">
                  <c:v>101.0625</c:v>
                </c:pt>
                <c:pt idx="58">
                  <c:v>101.125</c:v>
                </c:pt>
                <c:pt idx="59">
                  <c:v>101.1875</c:v>
                </c:pt>
                <c:pt idx="60">
                  <c:v>101.25</c:v>
                </c:pt>
                <c:pt idx="61">
                  <c:v>101.3125</c:v>
                </c:pt>
                <c:pt idx="62">
                  <c:v>101.375</c:v>
                </c:pt>
                <c:pt idx="63">
                  <c:v>101.4375</c:v>
                </c:pt>
                <c:pt idx="64">
                  <c:v>101.5</c:v>
                </c:pt>
                <c:pt idx="65">
                  <c:v>101.5625</c:v>
                </c:pt>
                <c:pt idx="66">
                  <c:v>101.625</c:v>
                </c:pt>
                <c:pt idx="67">
                  <c:v>101.6875</c:v>
                </c:pt>
                <c:pt idx="68">
                  <c:v>101.75</c:v>
                </c:pt>
                <c:pt idx="69">
                  <c:v>101.8125</c:v>
                </c:pt>
                <c:pt idx="70">
                  <c:v>101.875</c:v>
                </c:pt>
                <c:pt idx="71">
                  <c:v>101.9375</c:v>
                </c:pt>
                <c:pt idx="72">
                  <c:v>102</c:v>
                </c:pt>
                <c:pt idx="73">
                  <c:v>102.0625</c:v>
                </c:pt>
                <c:pt idx="74">
                  <c:v>102.125</c:v>
                </c:pt>
                <c:pt idx="75">
                  <c:v>102.1875</c:v>
                </c:pt>
                <c:pt idx="76">
                  <c:v>102.25</c:v>
                </c:pt>
                <c:pt idx="77">
                  <c:v>102.3125</c:v>
                </c:pt>
                <c:pt idx="78">
                  <c:v>102.375</c:v>
                </c:pt>
                <c:pt idx="79">
                  <c:v>102.4375</c:v>
                </c:pt>
                <c:pt idx="80">
                  <c:v>102.5</c:v>
                </c:pt>
              </c:numCache>
            </c:numRef>
          </c:xVal>
          <c:yVal>
            <c:numRef>
              <c:f>Between!$D$101:$D$181</c:f>
              <c:numCache>
                <c:formatCode>General</c:formatCode>
                <c:ptCount val="81"/>
                <c:pt idx="0">
                  <c:v>1.752830049356854E-2</c:v>
                </c:pt>
                <c:pt idx="1">
                  <c:v>2.0452673772781399E-2</c:v>
                </c:pt>
                <c:pt idx="2">
                  <c:v>2.3771900829913806E-2</c:v>
                </c:pt>
                <c:pt idx="3">
                  <c:v>2.7522080802904469E-2</c:v>
                </c:pt>
                <c:pt idx="4">
                  <c:v>3.1739651835667418E-2</c:v>
                </c:pt>
                <c:pt idx="5">
                  <c:v>3.6460833176192142E-2</c:v>
                </c:pt>
                <c:pt idx="6">
                  <c:v>4.1720985256338612E-2</c:v>
                </c:pt>
                <c:pt idx="7">
                  <c:v>4.7553891260639629E-2</c:v>
                </c:pt>
                <c:pt idx="8">
                  <c:v>5.3990966513188063E-2</c:v>
                </c:pt>
                <c:pt idx="9">
                  <c:v>6.1060405041066343E-2</c:v>
                </c:pt>
                <c:pt idx="10">
                  <c:v>6.8786275826691903E-2</c:v>
                </c:pt>
                <c:pt idx="11">
                  <c:v>7.7187584439710716E-2</c:v>
                </c:pt>
                <c:pt idx="12">
                  <c:v>8.6277318826511532E-2</c:v>
                </c:pt>
                <c:pt idx="13">
                  <c:v>9.6061500905113353E-2</c:v>
                </c:pt>
                <c:pt idx="14">
                  <c:v>0.10653826813058508</c:v>
                </c:pt>
                <c:pt idx="15">
                  <c:v>0.11769701122432005</c:v>
                </c:pt>
                <c:pt idx="16">
                  <c:v>0.12951759566589174</c:v>
                </c:pt>
                <c:pt idx="17">
                  <c:v>0.14196969520521555</c:v>
                </c:pt>
                <c:pt idx="18">
                  <c:v>0.15501226545829322</c:v>
                </c:pt>
                <c:pt idx="19">
                  <c:v>0.16859318451811511</c:v>
                </c:pt>
                <c:pt idx="20">
                  <c:v>0.18264908538902191</c:v>
                </c:pt>
                <c:pt idx="21">
                  <c:v>0.1971054019185873</c:v>
                </c:pt>
                <c:pt idx="22">
                  <c:v>0.21187664577569948</c:v>
                </c:pt>
                <c:pt idx="23">
                  <c:v>0.22686692696881264</c:v>
                </c:pt>
                <c:pt idx="24">
                  <c:v>0.24197072451914337</c:v>
                </c:pt>
                <c:pt idx="25">
                  <c:v>0.25707390734673469</c:v>
                </c:pt>
                <c:pt idx="26">
                  <c:v>0.27205499837854352</c:v>
                </c:pt>
                <c:pt idx="27">
                  <c:v>0.28678666756641447</c:v>
                </c:pt>
                <c:pt idx="28">
                  <c:v>0.30113743215480443</c:v>
                </c:pt>
                <c:pt idx="29">
                  <c:v>0.31497353542659334</c:v>
                </c:pt>
                <c:pt idx="30">
                  <c:v>0.32816096855037508</c:v>
                </c:pt>
                <c:pt idx="31">
                  <c:v>0.34056759431983069</c:v>
                </c:pt>
                <c:pt idx="32">
                  <c:v>0.35206532676429952</c:v>
                </c:pt>
                <c:pt idx="33">
                  <c:v>0.36253231704044525</c:v>
                </c:pt>
                <c:pt idx="34">
                  <c:v>0.37185509386976895</c:v>
                </c:pt>
                <c:pt idx="35">
                  <c:v>0.37993060619862778</c:v>
                </c:pt>
                <c:pt idx="36">
                  <c:v>0.38666811680284924</c:v>
                </c:pt>
                <c:pt idx="37">
                  <c:v>0.39199089825257194</c:v>
                </c:pt>
                <c:pt idx="38">
                  <c:v>0.39583768694474952</c:v>
                </c:pt>
                <c:pt idx="39">
                  <c:v>0.39816385668688664</c:v>
                </c:pt>
                <c:pt idx="40">
                  <c:v>0.3989422804014327</c:v>
                </c:pt>
                <c:pt idx="41">
                  <c:v>0.39816385668688664</c:v>
                </c:pt>
                <c:pt idx="42">
                  <c:v>0.39583768694474952</c:v>
                </c:pt>
                <c:pt idx="43">
                  <c:v>0.39199089825257194</c:v>
                </c:pt>
                <c:pt idx="44">
                  <c:v>0.38666811680284924</c:v>
                </c:pt>
                <c:pt idx="45">
                  <c:v>0.37993060619862778</c:v>
                </c:pt>
                <c:pt idx="46">
                  <c:v>0.37185509386976895</c:v>
                </c:pt>
                <c:pt idx="47">
                  <c:v>0.36253231704044525</c:v>
                </c:pt>
                <c:pt idx="48">
                  <c:v>0.35206532676429952</c:v>
                </c:pt>
                <c:pt idx="49">
                  <c:v>0.34056759431983069</c:v>
                </c:pt>
                <c:pt idx="50">
                  <c:v>0.32816096855037508</c:v>
                </c:pt>
                <c:pt idx="51">
                  <c:v>0.31497353542659334</c:v>
                </c:pt>
                <c:pt idx="52">
                  <c:v>0.30113743215480443</c:v>
                </c:pt>
                <c:pt idx="53">
                  <c:v>0.28678666756641447</c:v>
                </c:pt>
                <c:pt idx="54">
                  <c:v>0.27205499837854352</c:v>
                </c:pt>
                <c:pt idx="55">
                  <c:v>0.25707390734673469</c:v>
                </c:pt>
                <c:pt idx="56">
                  <c:v>0.24197072451914337</c:v>
                </c:pt>
                <c:pt idx="57">
                  <c:v>0.22686692696881264</c:v>
                </c:pt>
                <c:pt idx="58">
                  <c:v>0.21187664577569948</c:v>
                </c:pt>
                <c:pt idx="59">
                  <c:v>0.1971054019185873</c:v>
                </c:pt>
                <c:pt idx="60">
                  <c:v>0.18264908538902191</c:v>
                </c:pt>
                <c:pt idx="61">
                  <c:v>0.16859318451811511</c:v>
                </c:pt>
                <c:pt idx="62">
                  <c:v>0.15501226545829322</c:v>
                </c:pt>
                <c:pt idx="63">
                  <c:v>0.14196969520521555</c:v>
                </c:pt>
                <c:pt idx="64">
                  <c:v>0.12951759566589174</c:v>
                </c:pt>
                <c:pt idx="65">
                  <c:v>0.11769701122432005</c:v>
                </c:pt>
                <c:pt idx="66">
                  <c:v>0.10653826813058508</c:v>
                </c:pt>
                <c:pt idx="67">
                  <c:v>9.6061500905113353E-2</c:v>
                </c:pt>
                <c:pt idx="68">
                  <c:v>8.6277318826511532E-2</c:v>
                </c:pt>
                <c:pt idx="69">
                  <c:v>7.7187584439710716E-2</c:v>
                </c:pt>
                <c:pt idx="70">
                  <c:v>6.8786275826691903E-2</c:v>
                </c:pt>
                <c:pt idx="71">
                  <c:v>6.1060405041066343E-2</c:v>
                </c:pt>
                <c:pt idx="72">
                  <c:v>5.3990966513188063E-2</c:v>
                </c:pt>
                <c:pt idx="73">
                  <c:v>4.7553891260639629E-2</c:v>
                </c:pt>
                <c:pt idx="74">
                  <c:v>4.1720985256338612E-2</c:v>
                </c:pt>
                <c:pt idx="75">
                  <c:v>3.6460833176192142E-2</c:v>
                </c:pt>
                <c:pt idx="76">
                  <c:v>3.1739651835667418E-2</c:v>
                </c:pt>
                <c:pt idx="77">
                  <c:v>2.7522080802904469E-2</c:v>
                </c:pt>
                <c:pt idx="78">
                  <c:v>2.3771900829913806E-2</c:v>
                </c:pt>
                <c:pt idx="79">
                  <c:v>2.0452673772781399E-2</c:v>
                </c:pt>
                <c:pt idx="80">
                  <c:v>1.752830049356854E-2</c:v>
                </c:pt>
              </c:numCache>
            </c:numRef>
          </c:yVal>
          <c:smooth val="1"/>
          <c:extLst>
            <c:ext xmlns:c16="http://schemas.microsoft.com/office/drawing/2014/chart" uri="{C3380CC4-5D6E-409C-BE32-E72D297353CC}">
              <c16:uniqueId val="{00000000-CF72-45F3-8594-D666475CB0E3}"/>
            </c:ext>
          </c:extLst>
        </c:ser>
        <c:ser>
          <c:idx val="0"/>
          <c:order val="1"/>
          <c:tx>
            <c:v>Density</c:v>
          </c:tx>
          <c:spPr>
            <a:ln w="38100">
              <a:solidFill>
                <a:srgbClr val="0000FF"/>
              </a:solidFill>
              <a:prstDash val="solid"/>
            </a:ln>
          </c:spPr>
          <c:marker>
            <c:symbol val="none"/>
          </c:marker>
          <c:xVal>
            <c:numRef>
              <c:f>Between!$C$56:$C$96</c:f>
              <c:numCache>
                <c:formatCode>General</c:formatCode>
                <c:ptCount val="41"/>
                <c:pt idx="0">
                  <c:v>96</c:v>
                </c:pt>
                <c:pt idx="1">
                  <c:v>96.2</c:v>
                </c:pt>
                <c:pt idx="2">
                  <c:v>96.4</c:v>
                </c:pt>
                <c:pt idx="3">
                  <c:v>96.6</c:v>
                </c:pt>
                <c:pt idx="4">
                  <c:v>96.8</c:v>
                </c:pt>
                <c:pt idx="5">
                  <c:v>97</c:v>
                </c:pt>
                <c:pt idx="6">
                  <c:v>97.2</c:v>
                </c:pt>
                <c:pt idx="7">
                  <c:v>97.4</c:v>
                </c:pt>
                <c:pt idx="8">
                  <c:v>97.6</c:v>
                </c:pt>
                <c:pt idx="9">
                  <c:v>97.8</c:v>
                </c:pt>
                <c:pt idx="10">
                  <c:v>98</c:v>
                </c:pt>
                <c:pt idx="11">
                  <c:v>98.2</c:v>
                </c:pt>
                <c:pt idx="12">
                  <c:v>98.4</c:v>
                </c:pt>
                <c:pt idx="13">
                  <c:v>98.6</c:v>
                </c:pt>
                <c:pt idx="14">
                  <c:v>98.8</c:v>
                </c:pt>
                <c:pt idx="15">
                  <c:v>99</c:v>
                </c:pt>
                <c:pt idx="16">
                  <c:v>99.2</c:v>
                </c:pt>
                <c:pt idx="17">
                  <c:v>99.4</c:v>
                </c:pt>
                <c:pt idx="18">
                  <c:v>99.6</c:v>
                </c:pt>
                <c:pt idx="19">
                  <c:v>99.8</c:v>
                </c:pt>
                <c:pt idx="20">
                  <c:v>100</c:v>
                </c:pt>
                <c:pt idx="21">
                  <c:v>100.2</c:v>
                </c:pt>
                <c:pt idx="22">
                  <c:v>100.4</c:v>
                </c:pt>
                <c:pt idx="23">
                  <c:v>100.6</c:v>
                </c:pt>
                <c:pt idx="24">
                  <c:v>100.8</c:v>
                </c:pt>
                <c:pt idx="25">
                  <c:v>101</c:v>
                </c:pt>
                <c:pt idx="26">
                  <c:v>101.2</c:v>
                </c:pt>
                <c:pt idx="27">
                  <c:v>101.4</c:v>
                </c:pt>
                <c:pt idx="28">
                  <c:v>101.6</c:v>
                </c:pt>
                <c:pt idx="29">
                  <c:v>101.8</c:v>
                </c:pt>
                <c:pt idx="30">
                  <c:v>102</c:v>
                </c:pt>
                <c:pt idx="31">
                  <c:v>102.2</c:v>
                </c:pt>
                <c:pt idx="32">
                  <c:v>102.4</c:v>
                </c:pt>
                <c:pt idx="33">
                  <c:v>102.60000000000001</c:v>
                </c:pt>
                <c:pt idx="34">
                  <c:v>102.8</c:v>
                </c:pt>
                <c:pt idx="35">
                  <c:v>103</c:v>
                </c:pt>
                <c:pt idx="36">
                  <c:v>103.2</c:v>
                </c:pt>
                <c:pt idx="37">
                  <c:v>103.4</c:v>
                </c:pt>
                <c:pt idx="38">
                  <c:v>103.60000000000001</c:v>
                </c:pt>
                <c:pt idx="39">
                  <c:v>103.8</c:v>
                </c:pt>
                <c:pt idx="40">
                  <c:v>104</c:v>
                </c:pt>
              </c:numCache>
            </c:numRef>
          </c:xVal>
          <c:yVal>
            <c:numRef>
              <c:f>Between!$D$56:$D$96</c:f>
              <c:numCache>
                <c:formatCode>General</c:formatCode>
                <c:ptCount val="41"/>
                <c:pt idx="0">
                  <c:v>1.3383022576488537E-4</c:v>
                </c:pt>
                <c:pt idx="1">
                  <c:v>2.9194692579146342E-4</c:v>
                </c:pt>
                <c:pt idx="2">
                  <c:v>6.1190193011378502E-4</c:v>
                </c:pt>
                <c:pt idx="3">
                  <c:v>1.2322191684729959E-3</c:v>
                </c:pt>
                <c:pt idx="4">
                  <c:v>2.3840882014648213E-3</c:v>
                </c:pt>
                <c:pt idx="5">
                  <c:v>4.4318484119380075E-3</c:v>
                </c:pt>
                <c:pt idx="6">
                  <c:v>7.9154515829800275E-3</c:v>
                </c:pt>
                <c:pt idx="7">
                  <c:v>1.3582969233685819E-2</c:v>
                </c:pt>
                <c:pt idx="8">
                  <c:v>2.2394530294842594E-2</c:v>
                </c:pt>
                <c:pt idx="9">
                  <c:v>3.5474592846231216E-2</c:v>
                </c:pt>
                <c:pt idx="10">
                  <c:v>5.3990966513188063E-2</c:v>
                </c:pt>
                <c:pt idx="11">
                  <c:v>7.8950158300894566E-2</c:v>
                </c:pt>
                <c:pt idx="12">
                  <c:v>0.11092083467945657</c:v>
                </c:pt>
                <c:pt idx="13">
                  <c:v>0.14972746563574366</c:v>
                </c:pt>
                <c:pt idx="14">
                  <c:v>0.19418605498321231</c:v>
                </c:pt>
                <c:pt idx="15">
                  <c:v>0.24197072451914337</c:v>
                </c:pt>
                <c:pt idx="16">
                  <c:v>0.28969155276148345</c:v>
                </c:pt>
                <c:pt idx="17">
                  <c:v>0.33322460289180078</c:v>
                </c:pt>
                <c:pt idx="18">
                  <c:v>0.3682701403033225</c:v>
                </c:pt>
                <c:pt idx="19">
                  <c:v>0.39104269397545566</c:v>
                </c:pt>
                <c:pt idx="20">
                  <c:v>0.3989422804014327</c:v>
                </c:pt>
                <c:pt idx="21">
                  <c:v>0.39104269397545566</c:v>
                </c:pt>
                <c:pt idx="22">
                  <c:v>0.3682701403033225</c:v>
                </c:pt>
                <c:pt idx="23">
                  <c:v>0.33322460289180078</c:v>
                </c:pt>
                <c:pt idx="24">
                  <c:v>0.28969155276148345</c:v>
                </c:pt>
                <c:pt idx="25">
                  <c:v>0.24197072451914337</c:v>
                </c:pt>
                <c:pt idx="26">
                  <c:v>0.19418605498321231</c:v>
                </c:pt>
                <c:pt idx="27">
                  <c:v>0.14972746563574366</c:v>
                </c:pt>
                <c:pt idx="28">
                  <c:v>0.11092083467945657</c:v>
                </c:pt>
                <c:pt idx="29">
                  <c:v>7.8950158300894566E-2</c:v>
                </c:pt>
                <c:pt idx="30">
                  <c:v>5.3990966513188063E-2</c:v>
                </c:pt>
                <c:pt idx="31">
                  <c:v>3.5474592846231216E-2</c:v>
                </c:pt>
                <c:pt idx="32">
                  <c:v>2.2394530294842594E-2</c:v>
                </c:pt>
                <c:pt idx="33">
                  <c:v>1.3582969233685318E-2</c:v>
                </c:pt>
                <c:pt idx="34">
                  <c:v>7.9154515829800275E-3</c:v>
                </c:pt>
                <c:pt idx="35">
                  <c:v>4.4318484119380075E-3</c:v>
                </c:pt>
                <c:pt idx="36">
                  <c:v>2.3840882014648213E-3</c:v>
                </c:pt>
                <c:pt idx="37">
                  <c:v>1.2322191684729959E-3</c:v>
                </c:pt>
                <c:pt idx="38">
                  <c:v>6.1190193011375347E-4</c:v>
                </c:pt>
                <c:pt idx="39">
                  <c:v>2.9194692579146342E-4</c:v>
                </c:pt>
                <c:pt idx="40">
                  <c:v>1.3383022576488537E-4</c:v>
                </c:pt>
              </c:numCache>
            </c:numRef>
          </c:yVal>
          <c:smooth val="1"/>
          <c:extLst>
            <c:ext xmlns:c16="http://schemas.microsoft.com/office/drawing/2014/chart" uri="{C3380CC4-5D6E-409C-BE32-E72D297353CC}">
              <c16:uniqueId val="{00000001-CF72-45F3-8594-D666475CB0E3}"/>
            </c:ext>
          </c:extLst>
        </c:ser>
        <c:ser>
          <c:idx val="1"/>
          <c:order val="2"/>
          <c:tx>
            <c:v>board1</c:v>
          </c:tx>
          <c:spPr>
            <a:ln w="41275">
              <a:solidFill>
                <a:srgbClr val="FF0000"/>
              </a:solidFill>
            </a:ln>
          </c:spPr>
          <c:marker>
            <c:symbol val="none"/>
          </c:marker>
          <c:errBars>
            <c:errDir val="y"/>
            <c:errBarType val="minus"/>
            <c:errValType val="percentage"/>
            <c:noEndCap val="0"/>
            <c:val val="100"/>
            <c:spPr>
              <a:ln w="38100">
                <a:solidFill>
                  <a:srgbClr val="FF0000"/>
                </a:solidFill>
              </a:ln>
            </c:spPr>
          </c:errBars>
          <c:xVal>
            <c:numRef>
              <c:f>Between!$C$101</c:f>
              <c:numCache>
                <c:formatCode>General</c:formatCode>
                <c:ptCount val="1"/>
                <c:pt idx="0">
                  <c:v>97.5</c:v>
                </c:pt>
              </c:numCache>
            </c:numRef>
          </c:xVal>
          <c:yVal>
            <c:numRef>
              <c:f>Between!$D$101</c:f>
              <c:numCache>
                <c:formatCode>General</c:formatCode>
                <c:ptCount val="1"/>
                <c:pt idx="0">
                  <c:v>1.752830049356854E-2</c:v>
                </c:pt>
              </c:numCache>
            </c:numRef>
          </c:yVal>
          <c:smooth val="1"/>
          <c:extLst>
            <c:ext xmlns:c16="http://schemas.microsoft.com/office/drawing/2014/chart" uri="{C3380CC4-5D6E-409C-BE32-E72D297353CC}">
              <c16:uniqueId val="{00000002-CF72-45F3-8594-D666475CB0E3}"/>
            </c:ext>
          </c:extLst>
        </c:ser>
        <c:ser>
          <c:idx val="3"/>
          <c:order val="3"/>
          <c:tx>
            <c:v>board2</c:v>
          </c:tx>
          <c:marker>
            <c:symbol val="none"/>
          </c:marker>
          <c:errBars>
            <c:errDir val="y"/>
            <c:errBarType val="minus"/>
            <c:errValType val="percentage"/>
            <c:noEndCap val="0"/>
            <c:val val="100"/>
            <c:spPr>
              <a:ln w="38100">
                <a:solidFill>
                  <a:srgbClr val="FF0000"/>
                </a:solidFill>
              </a:ln>
            </c:spPr>
          </c:errBars>
          <c:xVal>
            <c:numRef>
              <c:f>Between!$C$181</c:f>
              <c:numCache>
                <c:formatCode>General</c:formatCode>
                <c:ptCount val="1"/>
                <c:pt idx="0">
                  <c:v>102.5</c:v>
                </c:pt>
              </c:numCache>
            </c:numRef>
          </c:xVal>
          <c:yVal>
            <c:numRef>
              <c:f>Between!$D$181</c:f>
              <c:numCache>
                <c:formatCode>General</c:formatCode>
                <c:ptCount val="1"/>
                <c:pt idx="0">
                  <c:v>1.752830049356854E-2</c:v>
                </c:pt>
              </c:numCache>
            </c:numRef>
          </c:yVal>
          <c:smooth val="1"/>
          <c:extLst>
            <c:ext xmlns:c16="http://schemas.microsoft.com/office/drawing/2014/chart" uri="{C3380CC4-5D6E-409C-BE32-E72D297353CC}">
              <c16:uniqueId val="{00000003-CF72-45F3-8594-D666475CB0E3}"/>
            </c:ext>
          </c:extLst>
        </c:ser>
        <c:ser>
          <c:idx val="4"/>
          <c:order val="4"/>
          <c:tx>
            <c:v>a</c:v>
          </c:tx>
          <c:marker>
            <c:symbol val="none"/>
          </c:marker>
          <c:dLbls>
            <c:spPr>
              <a:noFill/>
              <a:ln>
                <a:noFill/>
              </a:ln>
              <a:effectLst/>
            </c:spPr>
            <c:txPr>
              <a:bodyPr/>
              <a:lstStyle/>
              <a:p>
                <a:pPr>
                  <a:defRPr sz="120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Between!$D$23</c:f>
              <c:numCache>
                <c:formatCode>General</c:formatCode>
                <c:ptCount val="1"/>
                <c:pt idx="0">
                  <c:v>97.5</c:v>
                </c:pt>
              </c:numCache>
            </c:numRef>
          </c:xVal>
          <c:yVal>
            <c:numLit>
              <c:formatCode>General</c:formatCode>
              <c:ptCount val="1"/>
              <c:pt idx="0">
                <c:v>0.01</c:v>
              </c:pt>
            </c:numLit>
          </c:yVal>
          <c:smooth val="1"/>
          <c:extLst>
            <c:ext xmlns:c16="http://schemas.microsoft.com/office/drawing/2014/chart" uri="{C3380CC4-5D6E-409C-BE32-E72D297353CC}">
              <c16:uniqueId val="{00000004-CF72-45F3-8594-D666475CB0E3}"/>
            </c:ext>
          </c:extLst>
        </c:ser>
        <c:ser>
          <c:idx val="5"/>
          <c:order val="5"/>
          <c:tx>
            <c:v>b</c:v>
          </c:tx>
          <c:marker>
            <c:symbol val="none"/>
          </c:marker>
          <c:dLbls>
            <c:spPr>
              <a:noFill/>
              <a:ln>
                <a:noFill/>
              </a:ln>
              <a:effectLst/>
            </c:spPr>
            <c:txPr>
              <a:bodyPr/>
              <a:lstStyle/>
              <a:p>
                <a:pPr>
                  <a:defRPr sz="12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Between!$D$24</c:f>
              <c:numCache>
                <c:formatCode>General</c:formatCode>
                <c:ptCount val="1"/>
                <c:pt idx="0">
                  <c:v>102.5</c:v>
                </c:pt>
              </c:numCache>
            </c:numRef>
          </c:xVal>
          <c:yVal>
            <c:numLit>
              <c:formatCode>General</c:formatCode>
              <c:ptCount val="1"/>
              <c:pt idx="0">
                <c:v>0.01</c:v>
              </c:pt>
            </c:numLit>
          </c:yVal>
          <c:smooth val="1"/>
          <c:extLst>
            <c:ext xmlns:c16="http://schemas.microsoft.com/office/drawing/2014/chart" uri="{C3380CC4-5D6E-409C-BE32-E72D297353CC}">
              <c16:uniqueId val="{00000005-CF72-45F3-8594-D666475CB0E3}"/>
            </c:ext>
          </c:extLst>
        </c:ser>
        <c:dLbls>
          <c:showLegendKey val="0"/>
          <c:showVal val="0"/>
          <c:showCatName val="0"/>
          <c:showSerName val="0"/>
          <c:showPercent val="0"/>
          <c:showBubbleSize val="0"/>
        </c:dLbls>
        <c:axId val="177469696"/>
        <c:axId val="180859264"/>
      </c:scatterChart>
      <c:valAx>
        <c:axId val="177469696"/>
        <c:scaling>
          <c:orientation val="minMax"/>
        </c:scaling>
        <c:delete val="0"/>
        <c:axPos val="b"/>
        <c:title>
          <c:tx>
            <c:rich>
              <a:bodyPr/>
              <a:lstStyle/>
              <a:p>
                <a:pPr>
                  <a:defRPr/>
                </a:pPr>
                <a:r>
                  <a:rPr lang="en-US"/>
                  <a:t>X</a:t>
                </a:r>
              </a:p>
            </c:rich>
          </c:tx>
          <c:overlay val="0"/>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180859264"/>
        <c:crosses val="autoZero"/>
        <c:crossBetween val="midCat"/>
      </c:valAx>
      <c:valAx>
        <c:axId val="180859264"/>
        <c:scaling>
          <c:orientation val="minMax"/>
        </c:scaling>
        <c:delete val="0"/>
        <c:axPos val="l"/>
        <c:numFmt formatCode="General" sourceLinked="1"/>
        <c:majorTickMark val="none"/>
        <c:minorTickMark val="none"/>
        <c:tickLblPos val="none"/>
        <c:spPr>
          <a:ln w="3175">
            <a:solidFill>
              <a:srgbClr val="000000"/>
            </a:solidFill>
            <a:prstDash val="solid"/>
          </a:ln>
        </c:spPr>
        <c:txPr>
          <a:bodyPr rot="0" vert="horz"/>
          <a:lstStyle/>
          <a:p>
            <a:pPr>
              <a:defRPr sz="800" b="0" i="0" u="none" strike="noStrike" baseline="0">
                <a:solidFill>
                  <a:srgbClr val="000000"/>
                </a:solidFill>
                <a:latin typeface="Verdana"/>
                <a:ea typeface="Verdana"/>
                <a:cs typeface="Verdana"/>
              </a:defRPr>
            </a:pPr>
            <a:endParaRPr lang="en-US"/>
          </a:p>
        </c:txPr>
        <c:crossAx val="177469696"/>
        <c:crosses val="autoZero"/>
        <c:crossBetween val="midCat"/>
      </c:valAx>
      <c:spPr>
        <a:noFill/>
        <a:ln w="28575">
          <a:noFill/>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06332195807603"/>
          <c:y val="0.3268070765995531"/>
          <c:w val="0.72084198430420088"/>
          <c:h val="0.5094710233564933"/>
        </c:manualLayout>
      </c:layout>
      <c:scatterChart>
        <c:scatterStyle val="smoothMarker"/>
        <c:varyColors val="0"/>
        <c:ser>
          <c:idx val="2"/>
          <c:order val="0"/>
          <c:tx>
            <c:v>Area</c:v>
          </c:tx>
          <c:spPr>
            <a:ln w="38100">
              <a:solidFill>
                <a:schemeClr val="accent1"/>
              </a:solidFill>
              <a:prstDash val="solid"/>
            </a:ln>
          </c:spPr>
          <c:marker>
            <c:symbol val="none"/>
          </c:marker>
          <c:errBars>
            <c:errDir val="y"/>
            <c:errBarType val="minus"/>
            <c:errValType val="percentage"/>
            <c:noEndCap val="0"/>
            <c:val val="100"/>
            <c:spPr>
              <a:ln w="50800">
                <a:solidFill>
                  <a:schemeClr val="accent6"/>
                </a:solidFill>
              </a:ln>
            </c:spPr>
          </c:errBars>
          <c:xVal>
            <c:numRef>
              <c:f>Between!$C$101:$C$181</c:f>
              <c:numCache>
                <c:formatCode>General</c:formatCode>
                <c:ptCount val="81"/>
                <c:pt idx="0">
                  <c:v>97.5</c:v>
                </c:pt>
                <c:pt idx="1">
                  <c:v>97.5625</c:v>
                </c:pt>
                <c:pt idx="2">
                  <c:v>97.625</c:v>
                </c:pt>
                <c:pt idx="3">
                  <c:v>97.6875</c:v>
                </c:pt>
                <c:pt idx="4">
                  <c:v>97.75</c:v>
                </c:pt>
                <c:pt idx="5">
                  <c:v>97.8125</c:v>
                </c:pt>
                <c:pt idx="6">
                  <c:v>97.875</c:v>
                </c:pt>
                <c:pt idx="7">
                  <c:v>97.9375</c:v>
                </c:pt>
                <c:pt idx="8">
                  <c:v>98</c:v>
                </c:pt>
                <c:pt idx="9">
                  <c:v>98.0625</c:v>
                </c:pt>
                <c:pt idx="10">
                  <c:v>98.125</c:v>
                </c:pt>
                <c:pt idx="11">
                  <c:v>98.1875</c:v>
                </c:pt>
                <c:pt idx="12">
                  <c:v>98.25</c:v>
                </c:pt>
                <c:pt idx="13">
                  <c:v>98.3125</c:v>
                </c:pt>
                <c:pt idx="14">
                  <c:v>98.375</c:v>
                </c:pt>
                <c:pt idx="15">
                  <c:v>98.4375</c:v>
                </c:pt>
                <c:pt idx="16">
                  <c:v>98.5</c:v>
                </c:pt>
                <c:pt idx="17">
                  <c:v>98.5625</c:v>
                </c:pt>
                <c:pt idx="18">
                  <c:v>98.625</c:v>
                </c:pt>
                <c:pt idx="19">
                  <c:v>98.6875</c:v>
                </c:pt>
                <c:pt idx="20">
                  <c:v>98.75</c:v>
                </c:pt>
                <c:pt idx="21">
                  <c:v>98.8125</c:v>
                </c:pt>
                <c:pt idx="22">
                  <c:v>98.875</c:v>
                </c:pt>
                <c:pt idx="23">
                  <c:v>98.9375</c:v>
                </c:pt>
                <c:pt idx="24">
                  <c:v>99</c:v>
                </c:pt>
                <c:pt idx="25">
                  <c:v>99.0625</c:v>
                </c:pt>
                <c:pt idx="26">
                  <c:v>99.125</c:v>
                </c:pt>
                <c:pt idx="27">
                  <c:v>99.1875</c:v>
                </c:pt>
                <c:pt idx="28">
                  <c:v>99.25</c:v>
                </c:pt>
                <c:pt idx="29">
                  <c:v>99.3125</c:v>
                </c:pt>
                <c:pt idx="30">
                  <c:v>99.375</c:v>
                </c:pt>
                <c:pt idx="31">
                  <c:v>99.4375</c:v>
                </c:pt>
                <c:pt idx="32">
                  <c:v>99.5</c:v>
                </c:pt>
                <c:pt idx="33">
                  <c:v>99.5625</c:v>
                </c:pt>
                <c:pt idx="34">
                  <c:v>99.625</c:v>
                </c:pt>
                <c:pt idx="35">
                  <c:v>99.6875</c:v>
                </c:pt>
                <c:pt idx="36">
                  <c:v>99.75</c:v>
                </c:pt>
                <c:pt idx="37">
                  <c:v>99.8125</c:v>
                </c:pt>
                <c:pt idx="38">
                  <c:v>99.875</c:v>
                </c:pt>
                <c:pt idx="39">
                  <c:v>99.9375</c:v>
                </c:pt>
                <c:pt idx="40">
                  <c:v>100</c:v>
                </c:pt>
                <c:pt idx="41">
                  <c:v>100.0625</c:v>
                </c:pt>
                <c:pt idx="42">
                  <c:v>100.125</c:v>
                </c:pt>
                <c:pt idx="43">
                  <c:v>100.1875</c:v>
                </c:pt>
                <c:pt idx="44">
                  <c:v>100.25</c:v>
                </c:pt>
                <c:pt idx="45">
                  <c:v>100.3125</c:v>
                </c:pt>
                <c:pt idx="46">
                  <c:v>100.375</c:v>
                </c:pt>
                <c:pt idx="47">
                  <c:v>100.4375</c:v>
                </c:pt>
                <c:pt idx="48">
                  <c:v>100.5</c:v>
                </c:pt>
                <c:pt idx="49">
                  <c:v>100.5625</c:v>
                </c:pt>
                <c:pt idx="50">
                  <c:v>100.625</c:v>
                </c:pt>
                <c:pt idx="51">
                  <c:v>100.6875</c:v>
                </c:pt>
                <c:pt idx="52">
                  <c:v>100.75</c:v>
                </c:pt>
                <c:pt idx="53">
                  <c:v>100.8125</c:v>
                </c:pt>
                <c:pt idx="54">
                  <c:v>100.875</c:v>
                </c:pt>
                <c:pt idx="55">
                  <c:v>100.9375</c:v>
                </c:pt>
                <c:pt idx="56">
                  <c:v>101</c:v>
                </c:pt>
                <c:pt idx="57">
                  <c:v>101.0625</c:v>
                </c:pt>
                <c:pt idx="58">
                  <c:v>101.125</c:v>
                </c:pt>
                <c:pt idx="59">
                  <c:v>101.1875</c:v>
                </c:pt>
                <c:pt idx="60">
                  <c:v>101.25</c:v>
                </c:pt>
                <c:pt idx="61">
                  <c:v>101.3125</c:v>
                </c:pt>
                <c:pt idx="62">
                  <c:v>101.375</c:v>
                </c:pt>
                <c:pt idx="63">
                  <c:v>101.4375</c:v>
                </c:pt>
                <c:pt idx="64">
                  <c:v>101.5</c:v>
                </c:pt>
                <c:pt idx="65">
                  <c:v>101.5625</c:v>
                </c:pt>
                <c:pt idx="66">
                  <c:v>101.625</c:v>
                </c:pt>
                <c:pt idx="67">
                  <c:v>101.6875</c:v>
                </c:pt>
                <c:pt idx="68">
                  <c:v>101.75</c:v>
                </c:pt>
                <c:pt idx="69">
                  <c:v>101.8125</c:v>
                </c:pt>
                <c:pt idx="70">
                  <c:v>101.875</c:v>
                </c:pt>
                <c:pt idx="71">
                  <c:v>101.9375</c:v>
                </c:pt>
                <c:pt idx="72">
                  <c:v>102</c:v>
                </c:pt>
                <c:pt idx="73">
                  <c:v>102.0625</c:v>
                </c:pt>
                <c:pt idx="74">
                  <c:v>102.125</c:v>
                </c:pt>
                <c:pt idx="75">
                  <c:v>102.1875</c:v>
                </c:pt>
                <c:pt idx="76">
                  <c:v>102.25</c:v>
                </c:pt>
                <c:pt idx="77">
                  <c:v>102.3125</c:v>
                </c:pt>
                <c:pt idx="78">
                  <c:v>102.375</c:v>
                </c:pt>
                <c:pt idx="79">
                  <c:v>102.4375</c:v>
                </c:pt>
                <c:pt idx="80">
                  <c:v>102.5</c:v>
                </c:pt>
              </c:numCache>
            </c:numRef>
          </c:xVal>
          <c:yVal>
            <c:numRef>
              <c:f>Between!$D$101:$D$181</c:f>
              <c:numCache>
                <c:formatCode>General</c:formatCode>
                <c:ptCount val="81"/>
                <c:pt idx="0">
                  <c:v>1.752830049356854E-2</c:v>
                </c:pt>
                <c:pt idx="1">
                  <c:v>2.0452673772781399E-2</c:v>
                </c:pt>
                <c:pt idx="2">
                  <c:v>2.3771900829913806E-2</c:v>
                </c:pt>
                <c:pt idx="3">
                  <c:v>2.7522080802904469E-2</c:v>
                </c:pt>
                <c:pt idx="4">
                  <c:v>3.1739651835667418E-2</c:v>
                </c:pt>
                <c:pt idx="5">
                  <c:v>3.6460833176192142E-2</c:v>
                </c:pt>
                <c:pt idx="6">
                  <c:v>4.1720985256338612E-2</c:v>
                </c:pt>
                <c:pt idx="7">
                  <c:v>4.7553891260639629E-2</c:v>
                </c:pt>
                <c:pt idx="8">
                  <c:v>5.3990966513188063E-2</c:v>
                </c:pt>
                <c:pt idx="9">
                  <c:v>6.1060405041066343E-2</c:v>
                </c:pt>
                <c:pt idx="10">
                  <c:v>6.8786275826691903E-2</c:v>
                </c:pt>
                <c:pt idx="11">
                  <c:v>7.7187584439710716E-2</c:v>
                </c:pt>
                <c:pt idx="12">
                  <c:v>8.6277318826511532E-2</c:v>
                </c:pt>
                <c:pt idx="13">
                  <c:v>9.6061500905113353E-2</c:v>
                </c:pt>
                <c:pt idx="14">
                  <c:v>0.10653826813058508</c:v>
                </c:pt>
                <c:pt idx="15">
                  <c:v>0.11769701122432005</c:v>
                </c:pt>
                <c:pt idx="16">
                  <c:v>0.12951759566589174</c:v>
                </c:pt>
                <c:pt idx="17">
                  <c:v>0.14196969520521555</c:v>
                </c:pt>
                <c:pt idx="18">
                  <c:v>0.15501226545829322</c:v>
                </c:pt>
                <c:pt idx="19">
                  <c:v>0.16859318451811511</c:v>
                </c:pt>
                <c:pt idx="20">
                  <c:v>0.18264908538902191</c:v>
                </c:pt>
                <c:pt idx="21">
                  <c:v>0.1971054019185873</c:v>
                </c:pt>
                <c:pt idx="22">
                  <c:v>0.21187664577569948</c:v>
                </c:pt>
                <c:pt idx="23">
                  <c:v>0.22686692696881264</c:v>
                </c:pt>
                <c:pt idx="24">
                  <c:v>0.24197072451914337</c:v>
                </c:pt>
                <c:pt idx="25">
                  <c:v>0.25707390734673469</c:v>
                </c:pt>
                <c:pt idx="26">
                  <c:v>0.27205499837854352</c:v>
                </c:pt>
                <c:pt idx="27">
                  <c:v>0.28678666756641447</c:v>
                </c:pt>
                <c:pt idx="28">
                  <c:v>0.30113743215480443</c:v>
                </c:pt>
                <c:pt idx="29">
                  <c:v>0.31497353542659334</c:v>
                </c:pt>
                <c:pt idx="30">
                  <c:v>0.32816096855037508</c:v>
                </c:pt>
                <c:pt idx="31">
                  <c:v>0.34056759431983069</c:v>
                </c:pt>
                <c:pt idx="32">
                  <c:v>0.35206532676429952</c:v>
                </c:pt>
                <c:pt idx="33">
                  <c:v>0.36253231704044525</c:v>
                </c:pt>
                <c:pt idx="34">
                  <c:v>0.37185509386976895</c:v>
                </c:pt>
                <c:pt idx="35">
                  <c:v>0.37993060619862778</c:v>
                </c:pt>
                <c:pt idx="36">
                  <c:v>0.38666811680284924</c:v>
                </c:pt>
                <c:pt idx="37">
                  <c:v>0.39199089825257194</c:v>
                </c:pt>
                <c:pt idx="38">
                  <c:v>0.39583768694474952</c:v>
                </c:pt>
                <c:pt idx="39">
                  <c:v>0.39816385668688664</c:v>
                </c:pt>
                <c:pt idx="40">
                  <c:v>0.3989422804014327</c:v>
                </c:pt>
                <c:pt idx="41">
                  <c:v>0.39816385668688664</c:v>
                </c:pt>
                <c:pt idx="42">
                  <c:v>0.39583768694474952</c:v>
                </c:pt>
                <c:pt idx="43">
                  <c:v>0.39199089825257194</c:v>
                </c:pt>
                <c:pt idx="44">
                  <c:v>0.38666811680284924</c:v>
                </c:pt>
                <c:pt idx="45">
                  <c:v>0.37993060619862778</c:v>
                </c:pt>
                <c:pt idx="46">
                  <c:v>0.37185509386976895</c:v>
                </c:pt>
                <c:pt idx="47">
                  <c:v>0.36253231704044525</c:v>
                </c:pt>
                <c:pt idx="48">
                  <c:v>0.35206532676429952</c:v>
                </c:pt>
                <c:pt idx="49">
                  <c:v>0.34056759431983069</c:v>
                </c:pt>
                <c:pt idx="50">
                  <c:v>0.32816096855037508</c:v>
                </c:pt>
                <c:pt idx="51">
                  <c:v>0.31497353542659334</c:v>
                </c:pt>
                <c:pt idx="52">
                  <c:v>0.30113743215480443</c:v>
                </c:pt>
                <c:pt idx="53">
                  <c:v>0.28678666756641447</c:v>
                </c:pt>
                <c:pt idx="54">
                  <c:v>0.27205499837854352</c:v>
                </c:pt>
                <c:pt idx="55">
                  <c:v>0.25707390734673469</c:v>
                </c:pt>
                <c:pt idx="56">
                  <c:v>0.24197072451914337</c:v>
                </c:pt>
                <c:pt idx="57">
                  <c:v>0.22686692696881264</c:v>
                </c:pt>
                <c:pt idx="58">
                  <c:v>0.21187664577569948</c:v>
                </c:pt>
                <c:pt idx="59">
                  <c:v>0.1971054019185873</c:v>
                </c:pt>
                <c:pt idx="60">
                  <c:v>0.18264908538902191</c:v>
                </c:pt>
                <c:pt idx="61">
                  <c:v>0.16859318451811511</c:v>
                </c:pt>
                <c:pt idx="62">
                  <c:v>0.15501226545829322</c:v>
                </c:pt>
                <c:pt idx="63">
                  <c:v>0.14196969520521555</c:v>
                </c:pt>
                <c:pt idx="64">
                  <c:v>0.12951759566589174</c:v>
                </c:pt>
                <c:pt idx="65">
                  <c:v>0.11769701122432005</c:v>
                </c:pt>
                <c:pt idx="66">
                  <c:v>0.10653826813058508</c:v>
                </c:pt>
                <c:pt idx="67">
                  <c:v>9.6061500905113353E-2</c:v>
                </c:pt>
                <c:pt idx="68">
                  <c:v>8.6277318826511532E-2</c:v>
                </c:pt>
                <c:pt idx="69">
                  <c:v>7.7187584439710716E-2</c:v>
                </c:pt>
                <c:pt idx="70">
                  <c:v>6.8786275826691903E-2</c:v>
                </c:pt>
                <c:pt idx="71">
                  <c:v>6.1060405041066343E-2</c:v>
                </c:pt>
                <c:pt idx="72">
                  <c:v>5.3990966513188063E-2</c:v>
                </c:pt>
                <c:pt idx="73">
                  <c:v>4.7553891260639629E-2</c:v>
                </c:pt>
                <c:pt idx="74">
                  <c:v>4.1720985256338612E-2</c:v>
                </c:pt>
                <c:pt idx="75">
                  <c:v>3.6460833176192142E-2</c:v>
                </c:pt>
                <c:pt idx="76">
                  <c:v>3.1739651835667418E-2</c:v>
                </c:pt>
                <c:pt idx="77">
                  <c:v>2.7522080802904469E-2</c:v>
                </c:pt>
                <c:pt idx="78">
                  <c:v>2.3771900829913806E-2</c:v>
                </c:pt>
                <c:pt idx="79">
                  <c:v>2.0452673772781399E-2</c:v>
                </c:pt>
                <c:pt idx="80">
                  <c:v>1.752830049356854E-2</c:v>
                </c:pt>
              </c:numCache>
            </c:numRef>
          </c:yVal>
          <c:smooth val="1"/>
          <c:extLst>
            <c:ext xmlns:c16="http://schemas.microsoft.com/office/drawing/2014/chart" uri="{C3380CC4-5D6E-409C-BE32-E72D297353CC}">
              <c16:uniqueId val="{00000000-26CF-4E81-8218-9E7AF7D0028F}"/>
            </c:ext>
          </c:extLst>
        </c:ser>
        <c:ser>
          <c:idx val="0"/>
          <c:order val="1"/>
          <c:tx>
            <c:v>Density</c:v>
          </c:tx>
          <c:spPr>
            <a:ln w="25400" cap="flat" cmpd="sng" algn="ctr">
              <a:solidFill>
                <a:schemeClr val="accent1"/>
              </a:solidFill>
              <a:prstDash val="solid"/>
            </a:ln>
            <a:effectLst/>
          </c:spPr>
          <c:marker>
            <c:symbol val="none"/>
          </c:marker>
          <c:xVal>
            <c:numRef>
              <c:f>Between!$C$56:$C$96</c:f>
              <c:numCache>
                <c:formatCode>General</c:formatCode>
                <c:ptCount val="41"/>
                <c:pt idx="0">
                  <c:v>96</c:v>
                </c:pt>
                <c:pt idx="1">
                  <c:v>96.2</c:v>
                </c:pt>
                <c:pt idx="2">
                  <c:v>96.4</c:v>
                </c:pt>
                <c:pt idx="3">
                  <c:v>96.6</c:v>
                </c:pt>
                <c:pt idx="4">
                  <c:v>96.8</c:v>
                </c:pt>
                <c:pt idx="5">
                  <c:v>97</c:v>
                </c:pt>
                <c:pt idx="6">
                  <c:v>97.2</c:v>
                </c:pt>
                <c:pt idx="7">
                  <c:v>97.4</c:v>
                </c:pt>
                <c:pt idx="8">
                  <c:v>97.6</c:v>
                </c:pt>
                <c:pt idx="9">
                  <c:v>97.8</c:v>
                </c:pt>
                <c:pt idx="10">
                  <c:v>98</c:v>
                </c:pt>
                <c:pt idx="11">
                  <c:v>98.2</c:v>
                </c:pt>
                <c:pt idx="12">
                  <c:v>98.4</c:v>
                </c:pt>
                <c:pt idx="13">
                  <c:v>98.6</c:v>
                </c:pt>
                <c:pt idx="14">
                  <c:v>98.8</c:v>
                </c:pt>
                <c:pt idx="15">
                  <c:v>99</c:v>
                </c:pt>
                <c:pt idx="16">
                  <c:v>99.2</c:v>
                </c:pt>
                <c:pt idx="17">
                  <c:v>99.4</c:v>
                </c:pt>
                <c:pt idx="18">
                  <c:v>99.6</c:v>
                </c:pt>
                <c:pt idx="19">
                  <c:v>99.8</c:v>
                </c:pt>
                <c:pt idx="20">
                  <c:v>100</c:v>
                </c:pt>
                <c:pt idx="21">
                  <c:v>100.2</c:v>
                </c:pt>
                <c:pt idx="22">
                  <c:v>100.4</c:v>
                </c:pt>
                <c:pt idx="23">
                  <c:v>100.6</c:v>
                </c:pt>
                <c:pt idx="24">
                  <c:v>100.8</c:v>
                </c:pt>
                <c:pt idx="25">
                  <c:v>101</c:v>
                </c:pt>
                <c:pt idx="26">
                  <c:v>101.2</c:v>
                </c:pt>
                <c:pt idx="27">
                  <c:v>101.4</c:v>
                </c:pt>
                <c:pt idx="28">
                  <c:v>101.6</c:v>
                </c:pt>
                <c:pt idx="29">
                  <c:v>101.8</c:v>
                </c:pt>
                <c:pt idx="30">
                  <c:v>102</c:v>
                </c:pt>
                <c:pt idx="31">
                  <c:v>102.2</c:v>
                </c:pt>
                <c:pt idx="32">
                  <c:v>102.4</c:v>
                </c:pt>
                <c:pt idx="33">
                  <c:v>102.60000000000001</c:v>
                </c:pt>
                <c:pt idx="34">
                  <c:v>102.8</c:v>
                </c:pt>
                <c:pt idx="35">
                  <c:v>103</c:v>
                </c:pt>
                <c:pt idx="36">
                  <c:v>103.2</c:v>
                </c:pt>
                <c:pt idx="37">
                  <c:v>103.4</c:v>
                </c:pt>
                <c:pt idx="38">
                  <c:v>103.60000000000001</c:v>
                </c:pt>
                <c:pt idx="39">
                  <c:v>103.8</c:v>
                </c:pt>
                <c:pt idx="40">
                  <c:v>104</c:v>
                </c:pt>
              </c:numCache>
            </c:numRef>
          </c:xVal>
          <c:yVal>
            <c:numRef>
              <c:f>Between!$D$56:$D$96</c:f>
              <c:numCache>
                <c:formatCode>General</c:formatCode>
                <c:ptCount val="41"/>
                <c:pt idx="0">
                  <c:v>1.3383022576488537E-4</c:v>
                </c:pt>
                <c:pt idx="1">
                  <c:v>2.9194692579146342E-4</c:v>
                </c:pt>
                <c:pt idx="2">
                  <c:v>6.1190193011378502E-4</c:v>
                </c:pt>
                <c:pt idx="3">
                  <c:v>1.2322191684729959E-3</c:v>
                </c:pt>
                <c:pt idx="4">
                  <c:v>2.3840882014648213E-3</c:v>
                </c:pt>
                <c:pt idx="5">
                  <c:v>4.4318484119380075E-3</c:v>
                </c:pt>
                <c:pt idx="6">
                  <c:v>7.9154515829800275E-3</c:v>
                </c:pt>
                <c:pt idx="7">
                  <c:v>1.3582969233685819E-2</c:v>
                </c:pt>
                <c:pt idx="8">
                  <c:v>2.2394530294842594E-2</c:v>
                </c:pt>
                <c:pt idx="9">
                  <c:v>3.5474592846231216E-2</c:v>
                </c:pt>
                <c:pt idx="10">
                  <c:v>5.3990966513188063E-2</c:v>
                </c:pt>
                <c:pt idx="11">
                  <c:v>7.8950158300894566E-2</c:v>
                </c:pt>
                <c:pt idx="12">
                  <c:v>0.11092083467945657</c:v>
                </c:pt>
                <c:pt idx="13">
                  <c:v>0.14972746563574366</c:v>
                </c:pt>
                <c:pt idx="14">
                  <c:v>0.19418605498321231</c:v>
                </c:pt>
                <c:pt idx="15">
                  <c:v>0.24197072451914337</c:v>
                </c:pt>
                <c:pt idx="16">
                  <c:v>0.28969155276148345</c:v>
                </c:pt>
                <c:pt idx="17">
                  <c:v>0.33322460289180078</c:v>
                </c:pt>
                <c:pt idx="18">
                  <c:v>0.3682701403033225</c:v>
                </c:pt>
                <c:pt idx="19">
                  <c:v>0.39104269397545566</c:v>
                </c:pt>
                <c:pt idx="20">
                  <c:v>0.3989422804014327</c:v>
                </c:pt>
                <c:pt idx="21">
                  <c:v>0.39104269397545566</c:v>
                </c:pt>
                <c:pt idx="22">
                  <c:v>0.3682701403033225</c:v>
                </c:pt>
                <c:pt idx="23">
                  <c:v>0.33322460289180078</c:v>
                </c:pt>
                <c:pt idx="24">
                  <c:v>0.28969155276148345</c:v>
                </c:pt>
                <c:pt idx="25">
                  <c:v>0.24197072451914337</c:v>
                </c:pt>
                <c:pt idx="26">
                  <c:v>0.19418605498321231</c:v>
                </c:pt>
                <c:pt idx="27">
                  <c:v>0.14972746563574366</c:v>
                </c:pt>
                <c:pt idx="28">
                  <c:v>0.11092083467945657</c:v>
                </c:pt>
                <c:pt idx="29">
                  <c:v>7.8950158300894566E-2</c:v>
                </c:pt>
                <c:pt idx="30">
                  <c:v>5.3990966513188063E-2</c:v>
                </c:pt>
                <c:pt idx="31">
                  <c:v>3.5474592846231216E-2</c:v>
                </c:pt>
                <c:pt idx="32">
                  <c:v>2.2394530294842594E-2</c:v>
                </c:pt>
                <c:pt idx="33">
                  <c:v>1.3582969233685318E-2</c:v>
                </c:pt>
                <c:pt idx="34">
                  <c:v>7.9154515829800275E-3</c:v>
                </c:pt>
                <c:pt idx="35">
                  <c:v>4.4318484119380075E-3</c:v>
                </c:pt>
                <c:pt idx="36">
                  <c:v>2.3840882014648213E-3</c:v>
                </c:pt>
                <c:pt idx="37">
                  <c:v>1.2322191684729959E-3</c:v>
                </c:pt>
                <c:pt idx="38">
                  <c:v>6.1190193011375347E-4</c:v>
                </c:pt>
                <c:pt idx="39">
                  <c:v>2.9194692579146342E-4</c:v>
                </c:pt>
                <c:pt idx="40">
                  <c:v>1.3383022576488537E-4</c:v>
                </c:pt>
              </c:numCache>
            </c:numRef>
          </c:yVal>
          <c:smooth val="1"/>
          <c:extLst>
            <c:ext xmlns:c16="http://schemas.microsoft.com/office/drawing/2014/chart" uri="{C3380CC4-5D6E-409C-BE32-E72D297353CC}">
              <c16:uniqueId val="{00000001-26CF-4E81-8218-9E7AF7D0028F}"/>
            </c:ext>
          </c:extLst>
        </c:ser>
        <c:ser>
          <c:idx val="1"/>
          <c:order val="2"/>
          <c:tx>
            <c:v>board1</c:v>
          </c:tx>
          <c:spPr>
            <a:ln w="41275">
              <a:solidFill>
                <a:srgbClr val="FF0000"/>
              </a:solidFill>
            </a:ln>
          </c:spPr>
          <c:marker>
            <c:symbol val="none"/>
          </c:marker>
          <c:errBars>
            <c:errDir val="y"/>
            <c:errBarType val="minus"/>
            <c:errValType val="percentage"/>
            <c:noEndCap val="0"/>
            <c:val val="100"/>
            <c:spPr>
              <a:noFill/>
              <a:ln w="9525" cap="flat" cmpd="sng" algn="ctr">
                <a:solidFill>
                  <a:schemeClr val="dk1">
                    <a:shade val="95000"/>
                    <a:satMod val="105000"/>
                  </a:schemeClr>
                </a:solidFill>
                <a:prstDash val="solid"/>
              </a:ln>
              <a:effectLst/>
            </c:spPr>
          </c:errBars>
          <c:xVal>
            <c:numRef>
              <c:f>Between!$C$101</c:f>
              <c:numCache>
                <c:formatCode>General</c:formatCode>
                <c:ptCount val="1"/>
                <c:pt idx="0">
                  <c:v>97.5</c:v>
                </c:pt>
              </c:numCache>
            </c:numRef>
          </c:xVal>
          <c:yVal>
            <c:numRef>
              <c:f>Between!$D$101</c:f>
              <c:numCache>
                <c:formatCode>General</c:formatCode>
                <c:ptCount val="1"/>
                <c:pt idx="0">
                  <c:v>1.752830049356854E-2</c:v>
                </c:pt>
              </c:numCache>
            </c:numRef>
          </c:yVal>
          <c:smooth val="1"/>
          <c:extLst>
            <c:ext xmlns:c16="http://schemas.microsoft.com/office/drawing/2014/chart" uri="{C3380CC4-5D6E-409C-BE32-E72D297353CC}">
              <c16:uniqueId val="{00000002-26CF-4E81-8218-9E7AF7D0028F}"/>
            </c:ext>
          </c:extLst>
        </c:ser>
        <c:ser>
          <c:idx val="3"/>
          <c:order val="3"/>
          <c:tx>
            <c:v>board2</c:v>
          </c:tx>
          <c:marker>
            <c:symbol val="none"/>
          </c:marker>
          <c:errBars>
            <c:errDir val="y"/>
            <c:errBarType val="minus"/>
            <c:errValType val="percentage"/>
            <c:noEndCap val="0"/>
            <c:val val="100"/>
            <c:spPr>
              <a:noFill/>
              <a:ln w="9525" cap="flat" cmpd="sng" algn="ctr">
                <a:solidFill>
                  <a:schemeClr val="dk1">
                    <a:shade val="95000"/>
                    <a:satMod val="105000"/>
                  </a:schemeClr>
                </a:solidFill>
                <a:prstDash val="solid"/>
              </a:ln>
              <a:effectLst/>
            </c:spPr>
          </c:errBars>
          <c:xVal>
            <c:numRef>
              <c:f>Between!$C$181</c:f>
              <c:numCache>
                <c:formatCode>General</c:formatCode>
                <c:ptCount val="1"/>
                <c:pt idx="0">
                  <c:v>102.5</c:v>
                </c:pt>
              </c:numCache>
            </c:numRef>
          </c:xVal>
          <c:yVal>
            <c:numRef>
              <c:f>Between!$D$181</c:f>
              <c:numCache>
                <c:formatCode>General</c:formatCode>
                <c:ptCount val="1"/>
                <c:pt idx="0">
                  <c:v>1.752830049356854E-2</c:v>
                </c:pt>
              </c:numCache>
            </c:numRef>
          </c:yVal>
          <c:smooth val="1"/>
          <c:extLst>
            <c:ext xmlns:c16="http://schemas.microsoft.com/office/drawing/2014/chart" uri="{C3380CC4-5D6E-409C-BE32-E72D297353CC}">
              <c16:uniqueId val="{00000003-26CF-4E81-8218-9E7AF7D0028F}"/>
            </c:ext>
          </c:extLst>
        </c:ser>
        <c:ser>
          <c:idx val="4"/>
          <c:order val="4"/>
          <c:tx>
            <c:v>a</c:v>
          </c:tx>
          <c:spPr>
            <a:ln w="25400" cap="flat" cmpd="sng" algn="ctr">
              <a:solidFill>
                <a:schemeClr val="accent3"/>
              </a:solidFill>
              <a:prstDash val="solid"/>
            </a:ln>
            <a:effectLst/>
          </c:spPr>
          <c:marker>
            <c:symbol val="none"/>
          </c:marker>
          <c:dLbls>
            <c:dLbl>
              <c:idx val="0"/>
              <c:layout>
                <c:manualLayout>
                  <c:x val="-8.1525630670528509E-2"/>
                  <c:y val="-0.55910129302603817"/>
                </c:manualLayout>
              </c:layout>
              <c:tx>
                <c:rich>
                  <a:bodyPr/>
                  <a:lstStyle/>
                  <a:p>
                    <a:r>
                      <a:rPr lang="en-US" b="1">
                        <a:latin typeface="Gidole"/>
                      </a:rPr>
                      <a:t>Lower</a:t>
                    </a:r>
                    <a:r>
                      <a:rPr lang="en-US" b="1" baseline="0">
                        <a:latin typeface="Gidole"/>
                      </a:rPr>
                      <a:t> limit</a:t>
                    </a:r>
                    <a:br>
                      <a:rPr lang="en-US" b="1" baseline="0">
                        <a:latin typeface="Gidole"/>
                      </a:rPr>
                    </a:br>
                    <a:r>
                      <a:rPr lang="en-US" b="0" baseline="0">
                        <a:latin typeface="Gidole"/>
                      </a:rPr>
                      <a:t>-1.96</a:t>
                    </a:r>
                    <a:endParaRPr lang="en-US" b="0">
                      <a:latin typeface="Gidole"/>
                    </a:endParaRPr>
                  </a:p>
                </c:rich>
              </c:tx>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26CF-4E81-8218-9E7AF7D0028F}"/>
                </c:ext>
              </c:extLst>
            </c:dLbl>
            <c:spPr>
              <a:noFill/>
              <a:ln>
                <a:noFill/>
              </a:ln>
              <a:effectLst/>
            </c:spPr>
            <c:txPr>
              <a:bodyPr/>
              <a:lstStyle/>
              <a:p>
                <a:pPr>
                  <a:defRPr sz="1600"/>
                </a:pPr>
                <a:endParaRPr lang="en-US"/>
              </a:p>
            </c:txPr>
            <c:dLblPos val="l"/>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Between!$E$41</c:f>
              <c:numCache>
                <c:formatCode>General</c:formatCode>
                <c:ptCount val="1"/>
                <c:pt idx="0">
                  <c:v>97.85</c:v>
                </c:pt>
              </c:numCache>
            </c:numRef>
          </c:xVal>
          <c:yVal>
            <c:numLit>
              <c:formatCode>General</c:formatCode>
              <c:ptCount val="1"/>
              <c:pt idx="0">
                <c:v>0.01</c:v>
              </c:pt>
            </c:numLit>
          </c:yVal>
          <c:smooth val="1"/>
          <c:extLst>
            <c:ext xmlns:c16="http://schemas.microsoft.com/office/drawing/2014/chart" uri="{C3380CC4-5D6E-409C-BE32-E72D297353CC}">
              <c16:uniqueId val="{00000004-26CF-4E81-8218-9E7AF7D0028F}"/>
            </c:ext>
          </c:extLst>
        </c:ser>
        <c:ser>
          <c:idx val="5"/>
          <c:order val="5"/>
          <c:tx>
            <c:v>b</c:v>
          </c:tx>
          <c:marker>
            <c:symbol val="none"/>
          </c:marker>
          <c:dLbls>
            <c:dLbl>
              <c:idx val="0"/>
              <c:layout>
                <c:manualLayout>
                  <c:x val="-3.0053505282248524E-2"/>
                  <c:y val="-0.56111962978114327"/>
                </c:manualLayout>
              </c:layout>
              <c:tx>
                <c:rich>
                  <a:bodyPr/>
                  <a:lstStyle/>
                  <a:p>
                    <a:r>
                      <a:rPr lang="en-US" b="1">
                        <a:latin typeface="Gidole" panose="02000503000000000000" pitchFamily="50" charset="0"/>
                      </a:rPr>
                      <a:t>Upper limit</a:t>
                    </a:r>
                  </a:p>
                  <a:p>
                    <a:r>
                      <a:rPr lang="en-US">
                        <a:latin typeface="Gidole" panose="02000503000000000000" pitchFamily="50" charset="0"/>
                      </a:rPr>
                      <a:t>1.96</a:t>
                    </a:r>
                  </a:p>
                </c:rich>
              </c:tx>
              <c:showLegendKey val="0"/>
              <c:showVal val="0"/>
              <c:showCatName val="0"/>
              <c:showSerName val="1"/>
              <c:showPercent val="0"/>
              <c:showBubbleSize val="0"/>
              <c:extLst>
                <c:ext xmlns:c15="http://schemas.microsoft.com/office/drawing/2012/chart" uri="{CE6537A1-D6FC-4f65-9D91-7224C49458BB}">
                  <c15:layout>
                    <c:manualLayout>
                      <c:w val="0.15388860729159104"/>
                      <c:h val="9.3745420817531663E-2"/>
                    </c:manualLayout>
                  </c15:layout>
                </c:ext>
                <c:ext xmlns:c16="http://schemas.microsoft.com/office/drawing/2014/chart" uri="{C3380CC4-5D6E-409C-BE32-E72D297353CC}">
                  <c16:uniqueId val="{00000007-26CF-4E81-8218-9E7AF7D0028F}"/>
                </c:ext>
              </c:extLst>
            </c:dLbl>
            <c:spPr>
              <a:noFill/>
              <a:ln>
                <a:noFill/>
              </a:ln>
              <a:effectLst/>
            </c:spPr>
            <c:txPr>
              <a:bodyPr/>
              <a:lstStyle/>
              <a:p>
                <a:pPr>
                  <a:defRPr sz="1600"/>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Between!$E$42</c:f>
              <c:numCache>
                <c:formatCode>General</c:formatCode>
                <c:ptCount val="1"/>
                <c:pt idx="0">
                  <c:v>101.81</c:v>
                </c:pt>
              </c:numCache>
            </c:numRef>
          </c:xVal>
          <c:yVal>
            <c:numLit>
              <c:formatCode>General</c:formatCode>
              <c:ptCount val="1"/>
              <c:pt idx="0">
                <c:v>0.01</c:v>
              </c:pt>
            </c:numLit>
          </c:yVal>
          <c:smooth val="1"/>
          <c:extLst>
            <c:ext xmlns:c16="http://schemas.microsoft.com/office/drawing/2014/chart" uri="{C3380CC4-5D6E-409C-BE32-E72D297353CC}">
              <c16:uniqueId val="{00000005-26CF-4E81-8218-9E7AF7D0028F}"/>
            </c:ext>
          </c:extLst>
        </c:ser>
        <c:dLbls>
          <c:showLegendKey val="0"/>
          <c:showVal val="0"/>
          <c:showCatName val="0"/>
          <c:showSerName val="0"/>
          <c:showPercent val="0"/>
          <c:showBubbleSize val="0"/>
        </c:dLbls>
        <c:axId val="182992256"/>
        <c:axId val="183076352"/>
      </c:scatterChart>
      <c:valAx>
        <c:axId val="182992256"/>
        <c:scaling>
          <c:orientation val="minMax"/>
        </c:scaling>
        <c:delete val="1"/>
        <c:axPos val="b"/>
        <c:numFmt formatCode="General" sourceLinked="1"/>
        <c:majorTickMark val="out"/>
        <c:minorTickMark val="none"/>
        <c:tickLblPos val="nextTo"/>
        <c:crossAx val="183076352"/>
        <c:crosses val="autoZero"/>
        <c:crossBetween val="midCat"/>
      </c:valAx>
      <c:valAx>
        <c:axId val="183076352"/>
        <c:scaling>
          <c:orientation val="minMax"/>
        </c:scaling>
        <c:delete val="1"/>
        <c:axPos val="l"/>
        <c:numFmt formatCode="General" sourceLinked="1"/>
        <c:majorTickMark val="none"/>
        <c:minorTickMark val="none"/>
        <c:tickLblPos val="none"/>
        <c:crossAx val="182992256"/>
        <c:crosses val="autoZero"/>
        <c:crossBetween val="midCat"/>
      </c:valAx>
      <c:spPr>
        <a:noFill/>
        <a:ln w="28575">
          <a:noFill/>
        </a:ln>
      </c:spPr>
    </c:plotArea>
    <c:plotVisOnly val="1"/>
    <c:dispBlanksAs val="gap"/>
    <c:showDLblsOverMax val="0"/>
  </c:chart>
  <c:spPr>
    <a:solidFill>
      <a:schemeClr val="bg1">
        <a:lumMod val="95000"/>
      </a:schemeClr>
    </a:solidFill>
    <a:ln w="3175">
      <a:solidFill>
        <a:srgbClr val="000000"/>
      </a:solidFill>
      <a:prstDash val="solid"/>
    </a:ln>
  </c:spPr>
  <c:txPr>
    <a:bodyPr/>
    <a:lstStyle/>
    <a:p>
      <a:pPr>
        <a:defRPr sz="800" b="0" i="0" u="none" strike="noStrike" baseline="0">
          <a:solidFill>
            <a:srgbClr val="000000"/>
          </a:solidFill>
          <a:latin typeface="Verdana"/>
          <a:ea typeface="Verdana"/>
          <a:cs typeface="Verdana"/>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zoomScale="115"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300-000000000000}">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tabSelected="1" zoomScale="137" workbookViewId="0" zoomToFit="1"/>
  </sheetViews>
  <pageMargins left="0.7" right="0.7" top="0.75" bottom="0.75" header="0.3" footer="0.3"/>
  <drawing r:id="rId1"/>
</chartsheet>
</file>

<file path=xl/ctrlProps/ctrlProp1.xml><?xml version="1.0" encoding="utf-8"?>
<formControlPr xmlns="http://schemas.microsoft.com/office/spreadsheetml/2009/9/main" objectType="Scroll" dx="16" fmlaLink="$G$32" horiz="1" max="800" page="10" val="561"/>
</file>

<file path=xl/ctrlProps/ctrlProp2.xml><?xml version="1.0" encoding="utf-8"?>
<formControlPr xmlns="http://schemas.microsoft.com/office/spreadsheetml/2009/9/main" objectType="Scroll" dx="16" fmlaLink="$G$32" horiz="1" max="800" page="10" val="510"/>
</file>

<file path=xl/ctrlProps/ctrlProp3.xml><?xml version="1.0" encoding="utf-8"?>
<formControlPr xmlns="http://schemas.microsoft.com/office/spreadsheetml/2009/9/main" objectType="Scroll" dx="16" fmlaLink="$H$41" horiz="1" max="800" page="10" val="185"/>
</file>

<file path=xl/ctrlProps/ctrlProp4.xml><?xml version="1.0" encoding="utf-8"?>
<formControlPr xmlns="http://schemas.microsoft.com/office/spreadsheetml/2009/9/main" objectType="Scroll" dx="16" fmlaLink="$H$42" horiz="1" max="800" page="10" val="581"/>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emf"/></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29</xdr:row>
      <xdr:rowOff>0</xdr:rowOff>
    </xdr:from>
    <xdr:to>
      <xdr:col>2</xdr:col>
      <xdr:colOff>304800</xdr:colOff>
      <xdr:row>30</xdr:row>
      <xdr:rowOff>142875</xdr:rowOff>
    </xdr:to>
    <xdr:sp macro="" textlink="">
      <xdr:nvSpPr>
        <xdr:cNvPr id="1025" name="AutoShape 1" descr="Equation">
          <a:extLst>
            <a:ext uri="{FF2B5EF4-FFF2-40B4-BE49-F238E27FC236}">
              <a16:creationId xmlns:a16="http://schemas.microsoft.com/office/drawing/2014/main" id="{00000000-0008-0000-0000-000001040000}"/>
            </a:ext>
          </a:extLst>
        </xdr:cNvPr>
        <xdr:cNvSpPr>
          <a:spLocks noChangeAspect="1" noChangeArrowheads="1"/>
        </xdr:cNvSpPr>
      </xdr:nvSpPr>
      <xdr:spPr bwMode="auto">
        <a:xfrm>
          <a:off x="4800600" y="2495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1</xdr:col>
          <xdr:colOff>352425</xdr:colOff>
          <xdr:row>37</xdr:row>
          <xdr:rowOff>133350</xdr:rowOff>
        </xdr:from>
        <xdr:to>
          <xdr:col>4</xdr:col>
          <xdr:colOff>561975</xdr:colOff>
          <xdr:row>42</xdr:row>
          <xdr:rowOff>114300</xdr:rowOff>
        </xdr:to>
        <xdr:sp macro="" textlink="">
          <xdr:nvSpPr>
            <xdr:cNvPr id="1034" name="Object 10" hidden="1">
              <a:extLst>
                <a:ext uri="{63B3BB69-23CF-44E3-9099-C40C66FF867C}">
                  <a14:compatExt spid="_x0000_s1034"/>
                </a:ext>
                <a:ext uri="{FF2B5EF4-FFF2-40B4-BE49-F238E27FC236}">
                  <a16:creationId xmlns:a16="http://schemas.microsoft.com/office/drawing/2014/main" id="{00000000-0008-0000-0000-00000A040000}"/>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34</xdr:row>
          <xdr:rowOff>133350</xdr:rowOff>
        </xdr:from>
        <xdr:to>
          <xdr:col>4</xdr:col>
          <xdr:colOff>200025</xdr:colOff>
          <xdr:row>37</xdr:row>
          <xdr:rowOff>38100</xdr:rowOff>
        </xdr:to>
        <xdr:sp macro="" textlink="">
          <xdr:nvSpPr>
            <xdr:cNvPr id="1041" name="Object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552450</xdr:colOff>
          <xdr:row>12</xdr:row>
          <xdr:rowOff>57150</xdr:rowOff>
        </xdr:from>
        <xdr:to>
          <xdr:col>5</xdr:col>
          <xdr:colOff>371475</xdr:colOff>
          <xdr:row>13</xdr:row>
          <xdr:rowOff>95250</xdr:rowOff>
        </xdr:to>
        <xdr:sp macro="" textlink="">
          <xdr:nvSpPr>
            <xdr:cNvPr id="1129" name="Scroll Bar 105" hidden="1">
              <a:extLst>
                <a:ext uri="{63B3BB69-23CF-44E3-9099-C40C66FF867C}">
                  <a14:compatExt spid="_x0000_s1129"/>
                </a:ext>
                <a:ext uri="{FF2B5EF4-FFF2-40B4-BE49-F238E27FC236}">
                  <a16:creationId xmlns:a16="http://schemas.microsoft.com/office/drawing/2014/main" id="{00000000-0008-0000-0000-00006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1</xdr:col>
      <xdr:colOff>571500</xdr:colOff>
      <xdr:row>29</xdr:row>
      <xdr:rowOff>95250</xdr:rowOff>
    </xdr:from>
    <xdr:ext cx="184731" cy="264560"/>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4686300" y="37433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absoluteAnchor>
    <xdr:pos x="5638801" y="333375"/>
    <xdr:ext cx="6057900" cy="3733800"/>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0.25906</cdr:x>
      <cdr:y>0.1048</cdr:y>
    </cdr:from>
    <cdr:to>
      <cdr:x>0.76451</cdr:x>
      <cdr:y>0.16353</cdr:y>
    </cdr:to>
    <cdr:sp macro="" textlink="Between!$C$27">
      <cdr:nvSpPr>
        <cdr:cNvPr id="5" name="TextBox 4"/>
        <cdr:cNvSpPr txBox="1"/>
      </cdr:nvSpPr>
      <cdr:spPr>
        <a:xfrm xmlns:a="http://schemas.openxmlformats.org/drawingml/2006/main">
          <a:off x="1487923" y="423239"/>
          <a:ext cx="2903102" cy="2371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DD22A61-C49B-4F99-87E9-9B08BA1BEAA9}" type="TxLink">
            <a:rPr lang="en-US" sz="1200"/>
            <a:pPr/>
            <a:t>X: Mean = 100 and Standard Deviation = 1</a:t>
          </a:fld>
          <a:endParaRPr lang="en-US" sz="1200"/>
        </a:p>
      </cdr:txBody>
    </cdr:sp>
  </cdr:relSizeAnchor>
  <cdr:relSizeAnchor xmlns:cdr="http://schemas.openxmlformats.org/drawingml/2006/chartDrawing">
    <cdr:from>
      <cdr:x>0.31343</cdr:x>
      <cdr:y>0.15566</cdr:y>
    </cdr:from>
    <cdr:to>
      <cdr:x>0.68325</cdr:x>
      <cdr:y>0.21699</cdr:y>
    </cdr:to>
    <cdr:sp macro="" textlink="Between!$C$28">
      <cdr:nvSpPr>
        <cdr:cNvPr id="2" name="TextBox 1"/>
        <cdr:cNvSpPr txBox="1"/>
      </cdr:nvSpPr>
      <cdr:spPr>
        <a:xfrm xmlns:a="http://schemas.openxmlformats.org/drawingml/2006/main">
          <a:off x="1800206" y="628649"/>
          <a:ext cx="2124094" cy="2476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2E1BE8F0-F337-47D9-9B1F-28428C4B2D45}" type="TxLink">
            <a:rPr lang="en-US" sz="1200"/>
            <a:pPr/>
            <a:t>Given a = 97.5 and b = 102.5,</a:t>
          </a:fld>
          <a:endParaRPr lang="en-US" sz="1200"/>
        </a:p>
      </cdr:txBody>
    </cdr:sp>
  </cdr:relSizeAnchor>
  <cdr:relSizeAnchor xmlns:cdr="http://schemas.openxmlformats.org/drawingml/2006/chartDrawing">
    <cdr:from>
      <cdr:x>0.24212</cdr:x>
      <cdr:y>0.21462</cdr:y>
    </cdr:from>
    <cdr:to>
      <cdr:x>0.74295</cdr:x>
      <cdr:y>0.28774</cdr:y>
    </cdr:to>
    <cdr:sp macro="" textlink="Between!$C$29">
      <cdr:nvSpPr>
        <cdr:cNvPr id="3" name="TextBox 2"/>
        <cdr:cNvSpPr txBox="1"/>
      </cdr:nvSpPr>
      <cdr:spPr>
        <a:xfrm xmlns:a="http://schemas.openxmlformats.org/drawingml/2006/main">
          <a:off x="1390620" y="866765"/>
          <a:ext cx="2876579" cy="29530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46C72A38-F5FB-42C6-8264-6A6A6C6E53A5}" type="TxLink">
            <a:rPr lang="en-US" sz="1200"/>
            <a:pPr/>
            <a:t>P(a &lt; X &lt; b) = P(97.5 &lt; X &lt; 102.5) = 98.76%</a:t>
          </a:fld>
          <a:endParaRPr lang="en-US" sz="1200"/>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662883" cy="6292062"/>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0.1862</cdr:x>
      <cdr:y>0.83867</cdr:y>
    </cdr:from>
    <cdr:to>
      <cdr:x>0.83226</cdr:x>
      <cdr:y>0.84088</cdr:y>
    </cdr:to>
    <cdr:cxnSp macro="">
      <cdr:nvCxnSpPr>
        <cdr:cNvPr id="6" name="Straight Arrow Connector 5">
          <a:extLst xmlns:a="http://schemas.openxmlformats.org/drawingml/2006/main">
            <a:ext uri="{FF2B5EF4-FFF2-40B4-BE49-F238E27FC236}">
              <a16:creationId xmlns:a16="http://schemas.microsoft.com/office/drawing/2014/main" id="{5747396A-14F6-4BDE-9964-00934EC0D5C5}"/>
            </a:ext>
          </a:extLst>
        </cdr:cNvPr>
        <cdr:cNvCxnSpPr/>
      </cdr:nvCxnSpPr>
      <cdr:spPr bwMode="auto">
        <a:xfrm xmlns:a="http://schemas.openxmlformats.org/drawingml/2006/main" flipV="1">
          <a:off x="1612993" y="5276990"/>
          <a:ext cx="5596806" cy="13904"/>
        </a:xfrm>
        <a:prstGeom xmlns:a="http://schemas.openxmlformats.org/drawingml/2006/main" prst="straightConnector1">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0.1862</cdr:x>
      <cdr:y>0.31713</cdr:y>
    </cdr:from>
    <cdr:to>
      <cdr:x>0.19021</cdr:x>
      <cdr:y>0.8453</cdr:y>
    </cdr:to>
    <cdr:cxnSp macro="">
      <cdr:nvCxnSpPr>
        <cdr:cNvPr id="8" name="Straight Arrow Connector 7">
          <a:extLst xmlns:a="http://schemas.openxmlformats.org/drawingml/2006/main">
            <a:ext uri="{FF2B5EF4-FFF2-40B4-BE49-F238E27FC236}">
              <a16:creationId xmlns:a16="http://schemas.microsoft.com/office/drawing/2014/main" id="{A01F4822-85FF-4CC3-8302-FF84895ACC87}"/>
            </a:ext>
          </a:extLst>
        </cdr:cNvPr>
        <cdr:cNvCxnSpPr/>
      </cdr:nvCxnSpPr>
      <cdr:spPr bwMode="auto">
        <a:xfrm xmlns:a="http://schemas.openxmlformats.org/drawingml/2006/main" flipV="1">
          <a:off x="1612993" y="1995385"/>
          <a:ext cx="34762" cy="3323319"/>
        </a:xfrm>
        <a:prstGeom xmlns:a="http://schemas.openxmlformats.org/drawingml/2006/main" prst="straightConnector1">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0.32745</cdr:x>
      <cdr:y>0.31492</cdr:y>
    </cdr:from>
    <cdr:to>
      <cdr:x>0.33066</cdr:x>
      <cdr:y>0.84309</cdr:y>
    </cdr:to>
    <cdr:cxnSp macro="">
      <cdr:nvCxnSpPr>
        <cdr:cNvPr id="13" name="Straight Connector 12">
          <a:extLst xmlns:a="http://schemas.openxmlformats.org/drawingml/2006/main">
            <a:ext uri="{FF2B5EF4-FFF2-40B4-BE49-F238E27FC236}">
              <a16:creationId xmlns:a16="http://schemas.microsoft.com/office/drawing/2014/main" id="{E912F101-54D1-4F30-9091-081494121AEB}"/>
            </a:ext>
          </a:extLst>
        </cdr:cNvPr>
        <cdr:cNvCxnSpPr/>
      </cdr:nvCxnSpPr>
      <cdr:spPr bwMode="auto">
        <a:xfrm xmlns:a="http://schemas.openxmlformats.org/drawingml/2006/main" flipV="1">
          <a:off x="2836681" y="1981496"/>
          <a:ext cx="27808" cy="3323279"/>
        </a:xfrm>
        <a:prstGeom xmlns:a="http://schemas.openxmlformats.org/drawingml/2006/main" prst="line">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25400" cap="flat" cmpd="sng" algn="ctr">
          <a:solidFill>
            <a:schemeClr val="accent2"/>
          </a:solidFill>
          <a:prstDash val="solid"/>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0.68644</cdr:x>
      <cdr:y>0.31083</cdr:y>
    </cdr:from>
    <cdr:to>
      <cdr:x>0.68965</cdr:x>
      <cdr:y>0.83902</cdr:y>
    </cdr:to>
    <cdr:cxnSp macro="">
      <cdr:nvCxnSpPr>
        <cdr:cNvPr id="18" name="Straight Connector 17">
          <a:extLst xmlns:a="http://schemas.openxmlformats.org/drawingml/2006/main">
            <a:ext uri="{FF2B5EF4-FFF2-40B4-BE49-F238E27FC236}">
              <a16:creationId xmlns:a16="http://schemas.microsoft.com/office/drawing/2014/main" id="{FE0DA8CE-6CE3-4573-9644-58160C3233CB}"/>
            </a:ext>
          </a:extLst>
        </cdr:cNvPr>
        <cdr:cNvCxnSpPr/>
      </cdr:nvCxnSpPr>
      <cdr:spPr bwMode="auto">
        <a:xfrm xmlns:a="http://schemas.openxmlformats.org/drawingml/2006/main" flipV="1">
          <a:off x="5946571" y="1955793"/>
          <a:ext cx="27808" cy="3323342"/>
        </a:xfrm>
        <a:prstGeom xmlns:a="http://schemas.openxmlformats.org/drawingml/2006/main" prst="line">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25400" cap="flat" cmpd="sng" algn="ctr">
          <a:solidFill>
            <a:schemeClr val="accent2"/>
          </a:solidFill>
          <a:prstDash val="solid"/>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a:effectLst>
                <a:outerShdw dist="35921" dir="2700000" algn="ctr" rotWithShape="0">
                  <a:srgbClr val="808080"/>
                </a:outerShdw>
              </a:effectLst>
            </a14:hiddenEffects>
          </a:ext>
        </a:extLst>
      </cdr:spPr>
    </cdr:cxnSp>
  </cdr:relSizeAnchor>
  <cdr:relSizeAnchor xmlns:cdr="http://schemas.openxmlformats.org/drawingml/2006/chartDrawing">
    <cdr:from>
      <cdr:x>0.45024</cdr:x>
      <cdr:y>0.70497</cdr:y>
    </cdr:from>
    <cdr:to>
      <cdr:x>0.55859</cdr:x>
      <cdr:y>0.79006</cdr:y>
    </cdr:to>
    <cdr:sp macro="" textlink="">
      <cdr:nvSpPr>
        <cdr:cNvPr id="27" name="TextBox 26">
          <a:extLst xmlns:a="http://schemas.openxmlformats.org/drawingml/2006/main">
            <a:ext uri="{FF2B5EF4-FFF2-40B4-BE49-F238E27FC236}">
              <a16:creationId xmlns:a16="http://schemas.microsoft.com/office/drawing/2014/main" id="{C6EE18C4-072D-40C3-9A20-A0FE26C69561}"/>
            </a:ext>
          </a:extLst>
        </cdr:cNvPr>
        <cdr:cNvSpPr txBox="1"/>
      </cdr:nvSpPr>
      <cdr:spPr>
        <a:xfrm xmlns:a="http://schemas.openxmlformats.org/drawingml/2006/main">
          <a:off x="3900383" y="4435730"/>
          <a:ext cx="938595" cy="53534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3200" b="1">
              <a:solidFill>
                <a:schemeClr val="accent1"/>
              </a:solidFill>
              <a:latin typeface="Gidole" panose="02000503000000000000" pitchFamily="50" charset="0"/>
            </a:rPr>
            <a:t>95%</a:t>
          </a:r>
        </a:p>
      </cdr:txBody>
    </cdr:sp>
  </cdr:relSizeAnchor>
</c:userShapes>
</file>

<file path=xl/drawings/drawing13.xml><?xml version="1.0" encoding="utf-8"?>
<xdr:wsDr xmlns:xdr="http://schemas.openxmlformats.org/drawingml/2006/spreadsheetDrawing" xmlns:a="http://schemas.openxmlformats.org/drawingml/2006/main">
  <xdr:twoCellAnchor editAs="oneCell">
    <xdr:from>
      <xdr:col>0</xdr:col>
      <xdr:colOff>76200</xdr:colOff>
      <xdr:row>18</xdr:row>
      <xdr:rowOff>28575</xdr:rowOff>
    </xdr:from>
    <xdr:to>
      <xdr:col>0</xdr:col>
      <xdr:colOff>571500</xdr:colOff>
      <xdr:row>18</xdr:row>
      <xdr:rowOff>276225</xdr:rowOff>
    </xdr:to>
    <xdr:pic>
      <xdr:nvPicPr>
        <xdr:cNvPr id="4" name="Picture 1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28575"/>
          <a:ext cx="495300" cy="247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47625</xdr:colOff>
      <xdr:row>18</xdr:row>
      <xdr:rowOff>0</xdr:rowOff>
    </xdr:from>
    <xdr:to>
      <xdr:col>12</xdr:col>
      <xdr:colOff>0</xdr:colOff>
      <xdr:row>19</xdr:row>
      <xdr:rowOff>0</xdr:rowOff>
    </xdr:to>
    <xdr:pic>
      <xdr:nvPicPr>
        <xdr:cNvPr id="7" name="Picture 10" descr="vertex42_logo_transparent_sm">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0" y="0"/>
          <a:ext cx="13239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0.28737</cdr:x>
      <cdr:y>0.09048</cdr:y>
    </cdr:from>
    <cdr:to>
      <cdr:x>0.74371</cdr:x>
      <cdr:y>0.15816</cdr:y>
    </cdr:to>
    <cdr:sp macro="" textlink="'Left-Tailed'!$C$19">
      <cdr:nvSpPr>
        <cdr:cNvPr id="5" name="TextBox 4"/>
        <cdr:cNvSpPr txBox="1"/>
      </cdr:nvSpPr>
      <cdr:spPr>
        <a:xfrm xmlns:a="http://schemas.openxmlformats.org/drawingml/2006/main">
          <a:off x="1740836" y="337838"/>
          <a:ext cx="2764487" cy="2527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9BFE48B9-0BA1-4C1C-8F22-9038E06821DE}" type="TxLink">
            <a:rPr lang="en-US" sz="1200"/>
            <a:pPr/>
            <a:t>X: Mean = 100 and Standard Deviation = 2</a:t>
          </a:fld>
          <a:endParaRPr lang="en-US" sz="1200"/>
        </a:p>
      </cdr:txBody>
    </cdr:sp>
  </cdr:relSizeAnchor>
  <cdr:relSizeAnchor xmlns:cdr="http://schemas.openxmlformats.org/drawingml/2006/chartDrawing">
    <cdr:from>
      <cdr:x>0.24371</cdr:x>
      <cdr:y>0.15052</cdr:y>
    </cdr:from>
    <cdr:to>
      <cdr:x>0.73899</cdr:x>
      <cdr:y>0.2347</cdr:y>
    </cdr:to>
    <cdr:sp macro="" textlink="'Left-Tailed'!$C$20">
      <cdr:nvSpPr>
        <cdr:cNvPr id="2" name="TextBox 1"/>
        <cdr:cNvSpPr txBox="1"/>
      </cdr:nvSpPr>
      <cdr:spPr>
        <a:xfrm xmlns:a="http://schemas.openxmlformats.org/drawingml/2006/main">
          <a:off x="1476371" y="561997"/>
          <a:ext cx="3000378" cy="31431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5BC52A2F-1EAD-4B9A-AEC8-5C0904B92B3F}" type="TxLink">
            <a:rPr lang="en-US" sz="1200"/>
            <a:pPr/>
            <a:t>Given a = 103.22, P(X &lt; a) = P(X &lt; 103.22) = 94.63%</a:t>
          </a:fld>
          <a:endParaRPr lang="en-US" sz="12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663609" cy="62865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0.2368</cdr:x>
      <cdr:y>0.15302</cdr:y>
    </cdr:from>
    <cdr:to>
      <cdr:x>0.76195</cdr:x>
      <cdr:y>0.22102</cdr:y>
    </cdr:to>
    <cdr:sp macro="" textlink="'Left-Tailed'!$C$19">
      <cdr:nvSpPr>
        <cdr:cNvPr id="5" name="TextBox 4"/>
        <cdr:cNvSpPr txBox="1"/>
      </cdr:nvSpPr>
      <cdr:spPr>
        <a:xfrm xmlns:a="http://schemas.openxmlformats.org/drawingml/2006/main">
          <a:off x="2051543" y="961960"/>
          <a:ext cx="4549696" cy="42748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9BFE48B9-0BA1-4C1C-8F22-9038E06821DE}" type="TxLink">
            <a:rPr lang="en-US" sz="2000"/>
            <a:pPr/>
            <a:t>X: Mean = 100 and Standard Deviation = 2</a:t>
          </a:fld>
          <a:endParaRPr lang="en-US" sz="2000"/>
        </a:p>
      </cdr:txBody>
    </cdr:sp>
  </cdr:relSizeAnchor>
  <cdr:relSizeAnchor xmlns:cdr="http://schemas.openxmlformats.org/drawingml/2006/chartDrawing">
    <cdr:from>
      <cdr:x>0.19393</cdr:x>
      <cdr:y>0.22869</cdr:y>
    </cdr:from>
    <cdr:to>
      <cdr:x>0.8296</cdr:x>
      <cdr:y>0.30448</cdr:y>
    </cdr:to>
    <cdr:sp macro="" textlink="'Left-Tailed'!$C$20">
      <cdr:nvSpPr>
        <cdr:cNvPr id="2" name="TextBox 1"/>
        <cdr:cNvSpPr txBox="1"/>
      </cdr:nvSpPr>
      <cdr:spPr>
        <a:xfrm xmlns:a="http://schemas.openxmlformats.org/drawingml/2006/main">
          <a:off x="1681341" y="1438104"/>
          <a:ext cx="5511006" cy="4766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4DCE75C6-6ED5-4C5D-A23B-D366AB0D3416}" type="TxLink">
            <a:rPr lang="en-US" sz="2000"/>
            <a:pPr/>
            <a:t>Given a = 103.22, P(X &lt; a) = P(X &lt; 103.22) = 94.63%</a:t>
          </a:fld>
          <a:endParaRPr lang="en-US" sz="2000"/>
        </a:p>
      </cdr:txBody>
    </cdr:sp>
  </cdr:relSizeAnchor>
</c:userShapes>
</file>

<file path=xl/drawings/drawing5.xml><?xml version="1.0" encoding="utf-8"?>
<xdr:wsDr xmlns:xdr="http://schemas.openxmlformats.org/drawingml/2006/spreadsheetDrawing" xmlns:a="http://schemas.openxmlformats.org/drawingml/2006/main">
  <xdr:twoCellAnchor editAs="oneCell">
    <xdr:from>
      <xdr:col>2</xdr:col>
      <xdr:colOff>0</xdr:colOff>
      <xdr:row>29</xdr:row>
      <xdr:rowOff>0</xdr:rowOff>
    </xdr:from>
    <xdr:to>
      <xdr:col>2</xdr:col>
      <xdr:colOff>304800</xdr:colOff>
      <xdr:row>30</xdr:row>
      <xdr:rowOff>142875</xdr:rowOff>
    </xdr:to>
    <xdr:sp macro="" textlink="">
      <xdr:nvSpPr>
        <xdr:cNvPr id="2" name="AutoShape 1" descr="Equation">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4800600" y="2000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1</xdr:col>
          <xdr:colOff>352425</xdr:colOff>
          <xdr:row>37</xdr:row>
          <xdr:rowOff>133350</xdr:rowOff>
        </xdr:from>
        <xdr:to>
          <xdr:col>4</xdr:col>
          <xdr:colOff>561975</xdr:colOff>
          <xdr:row>42</xdr:row>
          <xdr:rowOff>114300</xdr:rowOff>
        </xdr:to>
        <xdr:sp macro="" textlink="">
          <xdr:nvSpPr>
            <xdr:cNvPr id="10241" name="Object 1" hidden="1">
              <a:extLst>
                <a:ext uri="{63B3BB69-23CF-44E3-9099-C40C66FF867C}">
                  <a14:compatExt spid="_x0000_s10241"/>
                </a:ext>
                <a:ext uri="{FF2B5EF4-FFF2-40B4-BE49-F238E27FC236}">
                  <a16:creationId xmlns:a16="http://schemas.microsoft.com/office/drawing/2014/main" id="{00000000-0008-0000-0200-000001280000}"/>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34</xdr:row>
          <xdr:rowOff>133350</xdr:rowOff>
        </xdr:from>
        <xdr:to>
          <xdr:col>4</xdr:col>
          <xdr:colOff>200025</xdr:colOff>
          <xdr:row>37</xdr:row>
          <xdr:rowOff>38100</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00000000-0008-0000-0200-000002280000}"/>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571500</xdr:colOff>
          <xdr:row>12</xdr:row>
          <xdr:rowOff>47625</xdr:rowOff>
        </xdr:from>
        <xdr:to>
          <xdr:col>5</xdr:col>
          <xdr:colOff>390525</xdr:colOff>
          <xdr:row>13</xdr:row>
          <xdr:rowOff>85725</xdr:rowOff>
        </xdr:to>
        <xdr:sp macro="" textlink="">
          <xdr:nvSpPr>
            <xdr:cNvPr id="10243" name="Scroll Bar 3" hidden="1">
              <a:extLst>
                <a:ext uri="{63B3BB69-23CF-44E3-9099-C40C66FF867C}">
                  <a14:compatExt spid="_x0000_s10243"/>
                </a:ext>
                <a:ext uri="{FF2B5EF4-FFF2-40B4-BE49-F238E27FC236}">
                  <a16:creationId xmlns:a16="http://schemas.microsoft.com/office/drawing/2014/main" id="{00000000-0008-0000-0200-0000032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1</xdr:col>
      <xdr:colOff>571500</xdr:colOff>
      <xdr:row>29</xdr:row>
      <xdr:rowOff>95250</xdr:rowOff>
    </xdr:from>
    <xdr:ext cx="184731" cy="264560"/>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4686300" y="32289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absoluteAnchor>
    <xdr:pos x="5524500" y="161923"/>
    <xdr:ext cx="5743575" cy="4038602"/>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0.26239</cdr:x>
      <cdr:y>0.10244</cdr:y>
    </cdr:from>
    <cdr:to>
      <cdr:x>0.74461</cdr:x>
      <cdr:y>0.16117</cdr:y>
    </cdr:to>
    <cdr:sp macro="" textlink="'Right-Tailed'!$C$19">
      <cdr:nvSpPr>
        <cdr:cNvPr id="5" name="TextBox 4"/>
        <cdr:cNvSpPr txBox="1"/>
      </cdr:nvSpPr>
      <cdr:spPr>
        <a:xfrm xmlns:a="http://schemas.openxmlformats.org/drawingml/2006/main">
          <a:off x="1507040" y="413708"/>
          <a:ext cx="2769685" cy="23718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DD22A61-C49B-4F99-87E9-9B08BA1BEAA9}" type="TxLink">
            <a:rPr lang="en-US" sz="1200"/>
            <a:pPr/>
            <a:t>X: Mean = 100 and Standard Deviation = 2</a:t>
          </a:fld>
          <a:endParaRPr lang="en-US" sz="1200"/>
        </a:p>
      </cdr:txBody>
    </cdr:sp>
  </cdr:relSizeAnchor>
  <cdr:relSizeAnchor xmlns:cdr="http://schemas.openxmlformats.org/drawingml/2006/chartDrawing">
    <cdr:from>
      <cdr:x>0.22388</cdr:x>
      <cdr:y>0.15802</cdr:y>
    </cdr:from>
    <cdr:to>
      <cdr:x>0.80431</cdr:x>
      <cdr:y>0.22641</cdr:y>
    </cdr:to>
    <cdr:sp macro="" textlink="'Right-Tailed'!$C$20">
      <cdr:nvSpPr>
        <cdr:cNvPr id="2" name="TextBox 1"/>
        <cdr:cNvSpPr txBox="1"/>
      </cdr:nvSpPr>
      <cdr:spPr>
        <a:xfrm xmlns:a="http://schemas.openxmlformats.org/drawingml/2006/main">
          <a:off x="1285875" y="638174"/>
          <a:ext cx="3333750" cy="2762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17016B0F-5840-45E2-8BBF-7EF6163EE353}" type="TxLink">
            <a:rPr lang="en-US" sz="1200"/>
            <a:pPr/>
            <a:t>Given a = 102.2, P(X &gt; a) = P(X &gt; 102.2) = 13.57%</a:t>
          </a:fld>
          <a:endParaRPr lang="en-US" sz="12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0.24132</cdr:x>
      <cdr:y>0.15257</cdr:y>
    </cdr:from>
    <cdr:to>
      <cdr:x>0.76484</cdr:x>
      <cdr:y>0.2113</cdr:y>
    </cdr:to>
    <cdr:sp macro="" textlink="'Right-Tailed'!$C$19">
      <cdr:nvSpPr>
        <cdr:cNvPr id="5" name="TextBox 4"/>
        <cdr:cNvSpPr txBox="1"/>
      </cdr:nvSpPr>
      <cdr:spPr>
        <a:xfrm xmlns:a="http://schemas.openxmlformats.org/drawingml/2006/main">
          <a:off x="2091695" y="960585"/>
          <a:ext cx="4537705" cy="36976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DDD22A61-C49B-4F99-87E9-9B08BA1BEAA9}" type="TxLink">
            <a:rPr lang="en-US" sz="2000"/>
            <a:pPr/>
            <a:t>X: Mean = 100 and Standard Deviation = 2</a:t>
          </a:fld>
          <a:endParaRPr lang="en-US" sz="2000"/>
        </a:p>
      </cdr:txBody>
    </cdr:sp>
  </cdr:relSizeAnchor>
  <cdr:relSizeAnchor xmlns:cdr="http://schemas.openxmlformats.org/drawingml/2006/chartDrawing">
    <cdr:from>
      <cdr:x>0.20994</cdr:x>
      <cdr:y>0.20832</cdr:y>
    </cdr:from>
    <cdr:to>
      <cdr:x>0.80659</cdr:x>
      <cdr:y>0.2829</cdr:y>
    </cdr:to>
    <cdr:sp macro="" textlink="'Right-Tailed'!$C$20">
      <cdr:nvSpPr>
        <cdr:cNvPr id="2" name="TextBox 1"/>
        <cdr:cNvSpPr txBox="1"/>
      </cdr:nvSpPr>
      <cdr:spPr>
        <a:xfrm xmlns:a="http://schemas.openxmlformats.org/drawingml/2006/main">
          <a:off x="1819694" y="1311597"/>
          <a:ext cx="5171656" cy="46957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358D8039-DB53-4A99-ACEA-ABD2661DF08E}" type="TxLink">
            <a:rPr lang="en-US" sz="2000"/>
            <a:pPr/>
            <a:t>Given a = 102.2, P(X &gt; a) = P(X &gt; 102.2) = 13.57%</a:t>
          </a:fld>
          <a:endParaRPr lang="en-US" sz="2000"/>
        </a:p>
      </cdr:txBody>
    </cdr:sp>
  </cdr:relSizeAnchor>
</c:userShapes>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352425</xdr:colOff>
          <xdr:row>48</xdr:row>
          <xdr:rowOff>133350</xdr:rowOff>
        </xdr:from>
        <xdr:to>
          <xdr:col>4</xdr:col>
          <xdr:colOff>561975</xdr:colOff>
          <xdr:row>53</xdr:row>
          <xdr:rowOff>114300</xdr:rowOff>
        </xdr:to>
        <xdr:sp macro="" textlink="">
          <xdr:nvSpPr>
            <xdr:cNvPr id="12289" name="Object 1" hidden="1">
              <a:extLst>
                <a:ext uri="{63B3BB69-23CF-44E3-9099-C40C66FF867C}">
                  <a14:compatExt spid="_x0000_s12289"/>
                </a:ext>
                <a:ext uri="{FF2B5EF4-FFF2-40B4-BE49-F238E27FC236}">
                  <a16:creationId xmlns:a16="http://schemas.microsoft.com/office/drawing/2014/main" id="{00000000-0008-0000-0400-000001300000}"/>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171450</xdr:colOff>
          <xdr:row>45</xdr:row>
          <xdr:rowOff>133350</xdr:rowOff>
        </xdr:from>
        <xdr:to>
          <xdr:col>4</xdr:col>
          <xdr:colOff>200025</xdr:colOff>
          <xdr:row>48</xdr:row>
          <xdr:rowOff>38100</xdr:rowOff>
        </xdr:to>
        <xdr:sp macro="" textlink="">
          <xdr:nvSpPr>
            <xdr:cNvPr id="12290" name="Object 2" hidden="1">
              <a:extLst>
                <a:ext uri="{63B3BB69-23CF-44E3-9099-C40C66FF867C}">
                  <a14:compatExt spid="_x0000_s12290"/>
                </a:ext>
                <a:ext uri="{FF2B5EF4-FFF2-40B4-BE49-F238E27FC236}">
                  <a16:creationId xmlns:a16="http://schemas.microsoft.com/office/drawing/2014/main" id="{00000000-0008-0000-0400-000002300000}"/>
                </a:ext>
              </a:extLst>
            </xdr:cNvPr>
            <xdr:cNvSpPr/>
          </xdr:nvSpPr>
          <xdr:spPr bwMode="auto">
            <a:xfrm>
              <a:off x="0" y="0"/>
              <a:ext cx="0" cy="0"/>
            </a:xfrm>
            <a:prstGeom prst="rect">
              <a:avLst/>
            </a:prstGeom>
            <a:solidFill>
              <a:srgbClr val="FFFFFF" mc:Ignorable="a14" a14:legacySpreadsheetColorIndex="9"/>
            </a:solidFill>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638175</xdr:colOff>
          <xdr:row>14</xdr:row>
          <xdr:rowOff>47625</xdr:rowOff>
        </xdr:from>
        <xdr:to>
          <xdr:col>5</xdr:col>
          <xdr:colOff>457200</xdr:colOff>
          <xdr:row>15</xdr:row>
          <xdr:rowOff>85725</xdr:rowOff>
        </xdr:to>
        <xdr:sp macro="" textlink="">
          <xdr:nvSpPr>
            <xdr:cNvPr id="12291" name="Scroll Bar 3" hidden="1">
              <a:extLst>
                <a:ext uri="{63B3BB69-23CF-44E3-9099-C40C66FF867C}">
                  <a14:compatExt spid="_x0000_s12291"/>
                </a:ext>
                <a:ext uri="{FF2B5EF4-FFF2-40B4-BE49-F238E27FC236}">
                  <a16:creationId xmlns:a16="http://schemas.microsoft.com/office/drawing/2014/main" id="{00000000-0008-0000-0400-000003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absoluteAnchor>
    <xdr:pos x="5238750" y="428623"/>
    <xdr:ext cx="5743575" cy="4038602"/>
    <xdr:graphicFrame macro="">
      <xdr:nvGraphicFramePr>
        <xdr:cNvPr id="7" name="Chart 6">
          <a:extLst>
            <a:ext uri="{FF2B5EF4-FFF2-40B4-BE49-F238E27FC236}">
              <a16:creationId xmlns:a16="http://schemas.microsoft.com/office/drawing/2014/main" id="{00000000-0008-0000-0400-000007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mc:AlternateContent xmlns:mc="http://schemas.openxmlformats.org/markup-compatibility/2006">
    <mc:Choice xmlns:a14="http://schemas.microsoft.com/office/drawing/2010/main" Requires="a14">
      <xdr:twoCellAnchor editAs="oneCell">
        <xdr:from>
          <xdr:col>1</xdr:col>
          <xdr:colOff>600075</xdr:colOff>
          <xdr:row>19</xdr:row>
          <xdr:rowOff>28575</xdr:rowOff>
        </xdr:from>
        <xdr:to>
          <xdr:col>5</xdr:col>
          <xdr:colOff>419100</xdr:colOff>
          <xdr:row>20</xdr:row>
          <xdr:rowOff>66675</xdr:rowOff>
        </xdr:to>
        <xdr:sp macro="" textlink="">
          <xdr:nvSpPr>
            <xdr:cNvPr id="12293" name="Scroll Bar 5" hidden="1">
              <a:extLst>
                <a:ext uri="{63B3BB69-23CF-44E3-9099-C40C66FF867C}">
                  <a14:compatExt spid="_x0000_s12293"/>
                </a:ext>
                <a:ext uri="{FF2B5EF4-FFF2-40B4-BE49-F238E27FC236}">
                  <a16:creationId xmlns:a16="http://schemas.microsoft.com/office/drawing/2014/main" id="{00000000-0008-0000-0400-0000053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3</xdr:col>
      <xdr:colOff>0</xdr:colOff>
      <xdr:row>39</xdr:row>
      <xdr:rowOff>0</xdr:rowOff>
    </xdr:from>
    <xdr:to>
      <xdr:col>3</xdr:col>
      <xdr:colOff>304800</xdr:colOff>
      <xdr:row>40</xdr:row>
      <xdr:rowOff>142875</xdr:rowOff>
    </xdr:to>
    <xdr:sp macro="" textlink="">
      <xdr:nvSpPr>
        <xdr:cNvPr id="8" name="AutoShape 1" descr="Equation">
          <a:extLst>
            <a:ext uri="{FF2B5EF4-FFF2-40B4-BE49-F238E27FC236}">
              <a16:creationId xmlns:a16="http://schemas.microsoft.com/office/drawing/2014/main" id="{00000000-0008-0000-0400-000008000000}"/>
            </a:ext>
          </a:extLst>
        </xdr:cNvPr>
        <xdr:cNvSpPr>
          <a:spLocks noChangeAspect="1" noChangeArrowheads="1"/>
        </xdr:cNvSpPr>
      </xdr:nvSpPr>
      <xdr:spPr bwMode="auto">
        <a:xfrm>
          <a:off x="4800600" y="1333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Stringfest">
      <a:dk1>
        <a:sysClr val="windowText" lastClr="000000"/>
      </a:dk1>
      <a:lt1>
        <a:sysClr val="window" lastClr="FFFFFF"/>
      </a:lt1>
      <a:dk2>
        <a:srgbClr val="44546A"/>
      </a:dk2>
      <a:lt2>
        <a:srgbClr val="E7E6E6"/>
      </a:lt2>
      <a:accent1>
        <a:srgbClr val="D93644"/>
      </a:accent1>
      <a:accent2>
        <a:srgbClr val="D97179"/>
      </a:accent2>
      <a:accent3>
        <a:srgbClr val="F2B3B9"/>
      </a:accent3>
      <a:accent4>
        <a:srgbClr val="403C38"/>
      </a:accent4>
      <a:accent5>
        <a:srgbClr val="D8D8D8"/>
      </a:accent5>
      <a:accent6>
        <a:srgbClr val="F2F2F2"/>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vmlDrawing" Target="../drawings/vmlDrawing2.vml"/><Relationship Id="rId7" Type="http://schemas.openxmlformats.org/officeDocument/2006/relationships/image" Target="../media/image2.emf"/><Relationship Id="rId2" Type="http://schemas.openxmlformats.org/officeDocument/2006/relationships/drawing" Target="../drawings/drawing5.xml"/><Relationship Id="rId1" Type="http://schemas.openxmlformats.org/officeDocument/2006/relationships/printerSettings" Target="../printerSettings/printerSettings2.bin"/><Relationship Id="rId6" Type="http://schemas.openxmlformats.org/officeDocument/2006/relationships/oleObject" Target="../embeddings/oleObject4.bin"/><Relationship Id="rId5" Type="http://schemas.openxmlformats.org/officeDocument/2006/relationships/image" Target="../media/image1.emf"/><Relationship Id="rId4" Type="http://schemas.openxmlformats.org/officeDocument/2006/relationships/oleObject" Target="../embeddings/oleObject3.bin"/><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3.xml"/><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9.xml"/><Relationship Id="rId1" Type="http://schemas.openxmlformats.org/officeDocument/2006/relationships/printerSettings" Target="../printerSettings/printerSettings3.bin"/><Relationship Id="rId6" Type="http://schemas.openxmlformats.org/officeDocument/2006/relationships/oleObject" Target="../embeddings/oleObject6.bin"/><Relationship Id="rId5" Type="http://schemas.openxmlformats.org/officeDocument/2006/relationships/image" Target="../media/image1.emf"/><Relationship Id="rId10" Type="http://schemas.openxmlformats.org/officeDocument/2006/relationships/comments" Target="../comments3.xml"/><Relationship Id="rId4" Type="http://schemas.openxmlformats.org/officeDocument/2006/relationships/oleObject" Target="../embeddings/oleObject5.bin"/><Relationship Id="rId9" Type="http://schemas.openxmlformats.org/officeDocument/2006/relationships/ctrlProp" Target="../ctrlProps/ctrlProp4.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exceluser.com/explore/normalcurve.htm" TargetMode="External"/><Relationship Id="rId1" Type="http://schemas.openxmlformats.org/officeDocument/2006/relationships/hyperlink" Target="http://vertex42.com/ExcelArticles/mc/NormalDistribution-Excel.html"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70"/>
  <sheetViews>
    <sheetView showGridLines="0" workbookViewId="0">
      <selection activeCell="D16" sqref="D16"/>
    </sheetView>
  </sheetViews>
  <sheetFormatPr defaultRowHeight="12.75" x14ac:dyDescent="0.2"/>
  <cols>
    <col min="8" max="8" width="8.375" customWidth="1"/>
    <col min="9" max="9" width="8.5" customWidth="1"/>
  </cols>
  <sheetData>
    <row r="1" spans="1:8" ht="13.5" thickBot="1" x14ac:dyDescent="0.25">
      <c r="A1" s="18"/>
      <c r="B1" s="18"/>
      <c r="C1" s="18"/>
      <c r="D1" s="18"/>
      <c r="E1" s="18"/>
      <c r="F1" s="18"/>
      <c r="G1" s="18"/>
    </row>
    <row r="2" spans="1:8" ht="13.5" thickTop="1" x14ac:dyDescent="0.2">
      <c r="A2" s="18"/>
      <c r="B2" s="47"/>
      <c r="C2" s="27"/>
      <c r="D2" s="27"/>
      <c r="E2" s="27"/>
      <c r="F2" s="27"/>
      <c r="G2" s="27"/>
      <c r="H2" s="28"/>
    </row>
    <row r="3" spans="1:8" x14ac:dyDescent="0.2">
      <c r="A3" s="18"/>
      <c r="B3" s="42" t="s">
        <v>27</v>
      </c>
      <c r="C3" s="18"/>
      <c r="D3" s="18"/>
      <c r="E3" s="18"/>
      <c r="F3" s="18"/>
      <c r="G3" s="18"/>
      <c r="H3" s="30"/>
    </row>
    <row r="4" spans="1:8" x14ac:dyDescent="0.2">
      <c r="A4" s="18"/>
      <c r="B4" s="29"/>
      <c r="C4" s="18"/>
      <c r="D4" s="18"/>
      <c r="E4" s="18"/>
      <c r="F4" s="18"/>
      <c r="G4" s="18"/>
      <c r="H4" s="30"/>
    </row>
    <row r="5" spans="1:8" x14ac:dyDescent="0.2">
      <c r="A5" s="18"/>
      <c r="B5" s="31" t="s">
        <v>28</v>
      </c>
      <c r="C5" s="18"/>
      <c r="D5" s="18"/>
      <c r="E5" s="18"/>
      <c r="F5" s="18"/>
      <c r="G5" s="18"/>
      <c r="H5" s="30"/>
    </row>
    <row r="6" spans="1:8" x14ac:dyDescent="0.2">
      <c r="A6" s="18"/>
      <c r="B6" s="29"/>
      <c r="C6" s="18"/>
      <c r="D6" s="18"/>
      <c r="E6" s="18"/>
      <c r="F6" s="18"/>
      <c r="G6" s="18"/>
      <c r="H6" s="30"/>
    </row>
    <row r="7" spans="1:8" x14ac:dyDescent="0.2">
      <c r="A7" s="18"/>
      <c r="B7" s="29"/>
      <c r="C7" s="18"/>
      <c r="D7" s="19" t="s">
        <v>0</v>
      </c>
      <c r="E7" s="26">
        <v>100</v>
      </c>
      <c r="F7" s="18"/>
      <c r="G7" s="18"/>
      <c r="H7" s="30"/>
    </row>
    <row r="8" spans="1:8" x14ac:dyDescent="0.2">
      <c r="A8" s="18"/>
      <c r="B8" s="29"/>
      <c r="C8" s="18"/>
      <c r="D8" s="19" t="s">
        <v>1</v>
      </c>
      <c r="E8" s="26">
        <v>2</v>
      </c>
      <c r="F8" s="18"/>
      <c r="G8" s="18"/>
      <c r="H8" s="30"/>
    </row>
    <row r="9" spans="1:8" x14ac:dyDescent="0.2">
      <c r="A9" s="18"/>
      <c r="B9" s="29"/>
      <c r="C9" s="18"/>
      <c r="D9" s="18"/>
      <c r="E9" s="18"/>
      <c r="F9" s="18"/>
      <c r="G9" s="18"/>
      <c r="H9" s="30"/>
    </row>
    <row r="10" spans="1:8" x14ac:dyDescent="0.2">
      <c r="A10" s="18"/>
      <c r="B10" s="32" t="s">
        <v>29</v>
      </c>
      <c r="C10" s="18"/>
      <c r="D10" s="18"/>
      <c r="E10" s="18"/>
      <c r="F10" s="18"/>
      <c r="G10" s="18"/>
      <c r="H10" s="30"/>
    </row>
    <row r="11" spans="1:8" x14ac:dyDescent="0.2">
      <c r="A11" s="18"/>
      <c r="B11" s="45"/>
      <c r="C11" s="20" t="s">
        <v>24</v>
      </c>
      <c r="D11" s="18"/>
      <c r="E11" s="18"/>
      <c r="F11" s="18"/>
      <c r="G11" s="18"/>
      <c r="H11" s="30"/>
    </row>
    <row r="12" spans="1:8" x14ac:dyDescent="0.2">
      <c r="A12" s="18"/>
      <c r="B12" s="33"/>
      <c r="C12" s="18"/>
      <c r="D12" s="18"/>
      <c r="E12" s="18"/>
      <c r="F12" s="18"/>
      <c r="G12" s="18"/>
      <c r="H12" s="30"/>
    </row>
    <row r="13" spans="1:8" x14ac:dyDescent="0.2">
      <c r="A13" s="18"/>
      <c r="B13" s="29"/>
      <c r="C13" s="18"/>
      <c r="D13" s="18"/>
      <c r="E13" s="18"/>
      <c r="F13" s="18"/>
      <c r="G13" s="18"/>
      <c r="H13" s="30"/>
    </row>
    <row r="14" spans="1:8" x14ac:dyDescent="0.2">
      <c r="A14" s="18"/>
      <c r="B14" s="29"/>
      <c r="C14" s="18"/>
      <c r="D14" s="18"/>
      <c r="E14" s="18"/>
      <c r="F14" s="18"/>
      <c r="G14" s="18"/>
      <c r="H14" s="30"/>
    </row>
    <row r="15" spans="1:8" x14ac:dyDescent="0.2">
      <c r="A15" s="18"/>
      <c r="B15" s="29"/>
      <c r="C15" s="18"/>
      <c r="D15" s="18"/>
      <c r="E15" s="18"/>
      <c r="F15" s="18"/>
      <c r="G15" s="18"/>
      <c r="H15" s="30"/>
    </row>
    <row r="16" spans="1:8" x14ac:dyDescent="0.2">
      <c r="A16" s="18"/>
      <c r="B16" s="34"/>
      <c r="C16" s="2" t="s">
        <v>20</v>
      </c>
      <c r="D16" s="55">
        <f>E32</f>
        <v>103.22</v>
      </c>
      <c r="E16" s="18"/>
      <c r="F16" s="16"/>
      <c r="G16" s="18"/>
      <c r="H16" s="30"/>
    </row>
    <row r="17" spans="1:8" x14ac:dyDescent="0.2">
      <c r="A17" s="18"/>
      <c r="B17" s="29"/>
      <c r="C17" s="18"/>
      <c r="D17" s="18"/>
      <c r="E17" s="18"/>
      <c r="F17" s="18"/>
      <c r="G17" s="18"/>
      <c r="H17" s="30"/>
    </row>
    <row r="18" spans="1:8" x14ac:dyDescent="0.2">
      <c r="A18" s="18"/>
      <c r="B18" s="35" t="s">
        <v>31</v>
      </c>
      <c r="C18" s="18"/>
      <c r="D18" s="18"/>
      <c r="E18" s="18"/>
      <c r="F18" s="18"/>
      <c r="G18" s="18"/>
      <c r="H18" s="30"/>
    </row>
    <row r="19" spans="1:8" x14ac:dyDescent="0.2">
      <c r="A19" s="18"/>
      <c r="B19" s="29"/>
      <c r="C19" s="49" t="str">
        <f>"X: Mean = "&amp;E$7&amp;" and Standard Deviation = "&amp;$E$8</f>
        <v>X: Mean = 100 and Standard Deviation = 2</v>
      </c>
      <c r="D19" s="18"/>
      <c r="E19" s="18"/>
      <c r="F19" s="18"/>
      <c r="G19" s="18"/>
      <c r="H19" s="30"/>
    </row>
    <row r="20" spans="1:8" x14ac:dyDescent="0.2">
      <c r="A20" s="18"/>
      <c r="B20" s="29"/>
      <c r="C20" s="18" t="str">
        <f>"Given a = "&amp;$D$16&amp;", P(X &lt; a) = P(X &lt; "&amp;D$16&amp;") = "&amp;C$33&amp;"%"</f>
        <v>Given a = 103.22, P(X &lt; a) = P(X &lt; 103.22) = 94.63%</v>
      </c>
      <c r="D20" s="18"/>
      <c r="E20" s="18"/>
      <c r="F20" s="18"/>
      <c r="G20" s="18"/>
      <c r="H20" s="30"/>
    </row>
    <row r="21" spans="1:8" x14ac:dyDescent="0.2">
      <c r="A21" s="18"/>
      <c r="B21" s="29"/>
      <c r="C21" s="18"/>
      <c r="D21" s="18"/>
      <c r="E21" s="18"/>
      <c r="F21" s="18"/>
      <c r="G21" s="18"/>
      <c r="H21" s="30"/>
    </row>
    <row r="22" spans="1:8" x14ac:dyDescent="0.2">
      <c r="A22" s="18"/>
      <c r="B22" s="37" t="s">
        <v>32</v>
      </c>
      <c r="C22" s="17"/>
      <c r="D22" s="17"/>
      <c r="E22" s="18"/>
      <c r="F22" s="18"/>
      <c r="G22" s="18"/>
      <c r="H22" s="30"/>
    </row>
    <row r="23" spans="1:8" x14ac:dyDescent="0.2">
      <c r="A23" s="18"/>
      <c r="B23" s="29"/>
      <c r="C23" s="18"/>
      <c r="D23" s="18"/>
      <c r="E23" s="18"/>
      <c r="F23" s="18"/>
      <c r="G23" s="18"/>
      <c r="H23" s="30"/>
    </row>
    <row r="24" spans="1:8" ht="15" x14ac:dyDescent="0.25">
      <c r="A24" s="18"/>
      <c r="B24" s="38"/>
      <c r="C24" s="22" t="s">
        <v>23</v>
      </c>
      <c r="D24" s="52">
        <f>NORMDIST(D16,$E$7,$E$8,TRUE)</f>
        <v>0.94630107185188017</v>
      </c>
      <c r="E24" s="18"/>
      <c r="G24" s="49"/>
      <c r="H24" s="30"/>
    </row>
    <row r="25" spans="1:8" ht="13.5" thickBot="1" x14ac:dyDescent="0.25">
      <c r="A25" s="18"/>
      <c r="B25" s="39"/>
      <c r="C25" s="40"/>
      <c r="D25" s="40"/>
      <c r="E25" s="40"/>
      <c r="F25" s="40"/>
      <c r="G25" s="40"/>
      <c r="H25" s="41"/>
    </row>
    <row r="26" spans="1:8" ht="13.5" thickTop="1" x14ac:dyDescent="0.2">
      <c r="A26" s="18"/>
    </row>
    <row r="27" spans="1:8" x14ac:dyDescent="0.2">
      <c r="A27" s="18"/>
    </row>
    <row r="28" spans="1:8" x14ac:dyDescent="0.2">
      <c r="A28" s="18"/>
    </row>
    <row r="30" spans="1:8" x14ac:dyDescent="0.2">
      <c r="B30" s="53" t="s">
        <v>17</v>
      </c>
      <c r="C30" s="17"/>
      <c r="D30" s="17"/>
      <c r="E30" s="17"/>
      <c r="F30" s="17"/>
      <c r="G30" s="17"/>
    </row>
    <row r="31" spans="1:8" x14ac:dyDescent="0.2">
      <c r="B31" s="18"/>
      <c r="C31" s="18"/>
      <c r="D31" s="18"/>
      <c r="E31" s="18"/>
      <c r="F31" s="18"/>
      <c r="G31" s="18"/>
    </row>
    <row r="32" spans="1:8" x14ac:dyDescent="0.2">
      <c r="B32" s="24" t="s">
        <v>3</v>
      </c>
      <c r="C32">
        <f>($D$16-$E$7)/$E$8</f>
        <v>1.6099999999999994</v>
      </c>
      <c r="E32" s="57">
        <f>$F$32*$E$8+$E$7</f>
        <v>103.22</v>
      </c>
      <c r="F32" s="18">
        <f>$C$36+$G$32/800*($C$37-$C$36)</f>
        <v>1.6100000000000003</v>
      </c>
      <c r="G32" s="18">
        <v>561</v>
      </c>
    </row>
    <row r="33" spans="2:7" x14ac:dyDescent="0.2">
      <c r="C33" s="25">
        <f>ROUND(D24,4)*100</f>
        <v>94.63000000000001</v>
      </c>
      <c r="D33" s="49" t="s">
        <v>18</v>
      </c>
      <c r="G33" s="54" t="s">
        <v>51</v>
      </c>
    </row>
    <row r="35" spans="2:7" x14ac:dyDescent="0.2">
      <c r="B35" s="5" t="s">
        <v>5</v>
      </c>
    </row>
    <row r="36" spans="2:7" ht="14.25" x14ac:dyDescent="0.25">
      <c r="B36" s="1" t="s">
        <v>6</v>
      </c>
      <c r="C36" s="14">
        <v>-4</v>
      </c>
    </row>
    <row r="37" spans="2:7" ht="14.25" x14ac:dyDescent="0.25">
      <c r="B37" s="1" t="s">
        <v>7</v>
      </c>
      <c r="C37" s="14">
        <v>4</v>
      </c>
    </row>
    <row r="44" spans="2:7" x14ac:dyDescent="0.2">
      <c r="B44" s="3" t="s">
        <v>3</v>
      </c>
      <c r="C44" s="3" t="s">
        <v>2</v>
      </c>
      <c r="D44" s="3" t="s">
        <v>4</v>
      </c>
      <c r="E44" s="3" t="s">
        <v>8</v>
      </c>
    </row>
    <row r="45" spans="2:7" x14ac:dyDescent="0.2">
      <c r="B45" s="4">
        <f>C36</f>
        <v>-4</v>
      </c>
      <c r="C45" s="4">
        <f t="shared" ref="C45:C85" si="0">B45*$E$8+$E$7</f>
        <v>92</v>
      </c>
      <c r="D45">
        <f t="shared" ref="D45:D85" si="1">NORMDIST(C45,$E$7,$E$8,FALSE)</f>
        <v>6.6915112882442684E-5</v>
      </c>
      <c r="E45">
        <f t="shared" ref="E45:E85" si="2">NORMDIST(C45,$E$7,$E$8,TRUE)</f>
        <v>3.1671241833119857E-5</v>
      </c>
    </row>
    <row r="46" spans="2:7" x14ac:dyDescent="0.2">
      <c r="B46" s="4">
        <f t="shared" ref="B46:B85" si="3">($C$37-$C$36)/40+B45</f>
        <v>-3.8</v>
      </c>
      <c r="C46" s="4">
        <f t="shared" si="0"/>
        <v>92.4</v>
      </c>
      <c r="D46">
        <f t="shared" si="1"/>
        <v>1.4597346289573171E-4</v>
      </c>
      <c r="E46">
        <f t="shared" si="2"/>
        <v>7.2348043925120681E-5</v>
      </c>
    </row>
    <row r="47" spans="2:7" x14ac:dyDescent="0.2">
      <c r="B47" s="4">
        <f t="shared" si="3"/>
        <v>-3.5999999999999996</v>
      </c>
      <c r="C47" s="4">
        <f t="shared" si="0"/>
        <v>92.8</v>
      </c>
      <c r="D47">
        <f t="shared" si="1"/>
        <v>3.0595096505688459E-4</v>
      </c>
      <c r="E47">
        <f t="shared" si="2"/>
        <v>1.5910859015753293E-4</v>
      </c>
    </row>
    <row r="48" spans="2:7" x14ac:dyDescent="0.2">
      <c r="B48" s="4">
        <f t="shared" si="3"/>
        <v>-3.3999999999999995</v>
      </c>
      <c r="C48" s="4">
        <f t="shared" si="0"/>
        <v>93.2</v>
      </c>
      <c r="D48">
        <f t="shared" si="1"/>
        <v>6.1610958423651268E-4</v>
      </c>
      <c r="E48">
        <f t="shared" si="2"/>
        <v>3.3692926567688216E-4</v>
      </c>
    </row>
    <row r="49" spans="2:5" x14ac:dyDescent="0.2">
      <c r="B49" s="4">
        <f t="shared" si="3"/>
        <v>-3.1999999999999993</v>
      </c>
      <c r="C49" s="4">
        <f t="shared" si="0"/>
        <v>93.6</v>
      </c>
      <c r="D49">
        <f t="shared" si="1"/>
        <v>1.1920441007324107E-3</v>
      </c>
      <c r="E49">
        <f t="shared" si="2"/>
        <v>6.8713793791584123E-4</v>
      </c>
    </row>
    <row r="50" spans="2:5" x14ac:dyDescent="0.2">
      <c r="B50" s="4">
        <f t="shared" si="3"/>
        <v>-2.9999999999999991</v>
      </c>
      <c r="C50" s="4">
        <f t="shared" si="0"/>
        <v>94</v>
      </c>
      <c r="D50">
        <f t="shared" si="1"/>
        <v>2.2159242059690038E-3</v>
      </c>
      <c r="E50">
        <f t="shared" si="2"/>
        <v>1.3498980316300933E-3</v>
      </c>
    </row>
    <row r="51" spans="2:5" x14ac:dyDescent="0.2">
      <c r="B51" s="4">
        <f t="shared" si="3"/>
        <v>-2.7999999999999989</v>
      </c>
      <c r="C51" s="4">
        <f t="shared" si="0"/>
        <v>94.4</v>
      </c>
      <c r="D51">
        <f t="shared" si="1"/>
        <v>3.9577257914900138E-3</v>
      </c>
      <c r="E51">
        <f t="shared" si="2"/>
        <v>2.5551303304279537E-3</v>
      </c>
    </row>
    <row r="52" spans="2:5" x14ac:dyDescent="0.2">
      <c r="B52" s="4">
        <f t="shared" si="3"/>
        <v>-2.5999999999999988</v>
      </c>
      <c r="C52" s="4">
        <f t="shared" si="0"/>
        <v>94.8</v>
      </c>
      <c r="D52">
        <f t="shared" si="1"/>
        <v>6.791484616842783E-3</v>
      </c>
      <c r="E52">
        <f t="shared" si="2"/>
        <v>4.6611880237187302E-3</v>
      </c>
    </row>
    <row r="53" spans="2:5" x14ac:dyDescent="0.2">
      <c r="B53" s="4">
        <f t="shared" si="3"/>
        <v>-2.3999999999999986</v>
      </c>
      <c r="C53" s="4">
        <f t="shared" si="0"/>
        <v>95.2</v>
      </c>
      <c r="D53">
        <f t="shared" si="1"/>
        <v>1.1197265147421484E-2</v>
      </c>
      <c r="E53">
        <f t="shared" si="2"/>
        <v>8.1975359245961572E-3</v>
      </c>
    </row>
    <row r="54" spans="2:5" x14ac:dyDescent="0.2">
      <c r="B54" s="4">
        <f t="shared" si="3"/>
        <v>-2.1999999999999984</v>
      </c>
      <c r="C54" s="4">
        <f t="shared" si="0"/>
        <v>95.600000000000009</v>
      </c>
      <c r="D54">
        <f t="shared" si="1"/>
        <v>1.7737296423115886E-2</v>
      </c>
      <c r="E54">
        <f t="shared" si="2"/>
        <v>1.3903447513498755E-2</v>
      </c>
    </row>
    <row r="55" spans="2:5" x14ac:dyDescent="0.2">
      <c r="B55" s="4">
        <f t="shared" si="3"/>
        <v>-1.9999999999999984</v>
      </c>
      <c r="C55" s="4">
        <f t="shared" si="0"/>
        <v>96</v>
      </c>
      <c r="D55">
        <f t="shared" si="1"/>
        <v>2.6995483256594031E-2</v>
      </c>
      <c r="E55">
        <f t="shared" si="2"/>
        <v>2.2750131948179191E-2</v>
      </c>
    </row>
    <row r="56" spans="2:5" x14ac:dyDescent="0.2">
      <c r="B56" s="4">
        <f t="shared" si="3"/>
        <v>-1.7999999999999985</v>
      </c>
      <c r="C56" s="4">
        <f t="shared" si="0"/>
        <v>96.4</v>
      </c>
      <c r="D56">
        <f t="shared" si="1"/>
        <v>3.9475079150447283E-2</v>
      </c>
      <c r="E56">
        <f t="shared" si="2"/>
        <v>3.5930319112926018E-2</v>
      </c>
    </row>
    <row r="57" spans="2:5" x14ac:dyDescent="0.2">
      <c r="B57" s="4">
        <f t="shared" si="3"/>
        <v>-1.5999999999999985</v>
      </c>
      <c r="C57" s="4">
        <f t="shared" si="0"/>
        <v>96.8</v>
      </c>
      <c r="D57">
        <f t="shared" si="1"/>
        <v>5.5460417339727661E-2</v>
      </c>
      <c r="E57">
        <f t="shared" si="2"/>
        <v>5.4799291699557828E-2</v>
      </c>
    </row>
    <row r="58" spans="2:5" x14ac:dyDescent="0.2">
      <c r="B58" s="4">
        <f t="shared" si="3"/>
        <v>-1.3999999999999986</v>
      </c>
      <c r="C58" s="4">
        <f t="shared" si="0"/>
        <v>97.2</v>
      </c>
      <c r="D58">
        <f t="shared" si="1"/>
        <v>7.4863732817872577E-2</v>
      </c>
      <c r="E58">
        <f t="shared" si="2"/>
        <v>8.0756659233771233E-2</v>
      </c>
    </row>
    <row r="59" spans="2:5" x14ac:dyDescent="0.2">
      <c r="B59" s="4">
        <f t="shared" si="3"/>
        <v>-1.1999999999999986</v>
      </c>
      <c r="C59" s="4">
        <f t="shared" si="0"/>
        <v>97.600000000000009</v>
      </c>
      <c r="D59">
        <f t="shared" si="1"/>
        <v>9.7093027491606976E-2</v>
      </c>
      <c r="E59">
        <f t="shared" si="2"/>
        <v>0.11506967022170909</v>
      </c>
    </row>
    <row r="60" spans="2:5" x14ac:dyDescent="0.2">
      <c r="B60" s="4">
        <f t="shared" si="3"/>
        <v>-0.99999999999999867</v>
      </c>
      <c r="C60" s="4">
        <f t="shared" si="0"/>
        <v>98</v>
      </c>
      <c r="D60">
        <f t="shared" si="1"/>
        <v>0.12098536225957168</v>
      </c>
      <c r="E60">
        <f t="shared" si="2"/>
        <v>0.15865525393145699</v>
      </c>
    </row>
    <row r="61" spans="2:5" x14ac:dyDescent="0.2">
      <c r="B61" s="4">
        <f t="shared" si="3"/>
        <v>-0.79999999999999871</v>
      </c>
      <c r="C61" s="4">
        <f t="shared" si="0"/>
        <v>98.4</v>
      </c>
      <c r="D61">
        <f t="shared" si="1"/>
        <v>0.14484577638074173</v>
      </c>
      <c r="E61">
        <f t="shared" si="2"/>
        <v>0.2118553985833975</v>
      </c>
    </row>
    <row r="62" spans="2:5" x14ac:dyDescent="0.2">
      <c r="B62" s="4">
        <f t="shared" si="3"/>
        <v>-0.59999999999999876</v>
      </c>
      <c r="C62" s="4">
        <f t="shared" si="0"/>
        <v>98.8</v>
      </c>
      <c r="D62">
        <f t="shared" si="1"/>
        <v>0.1666123014458997</v>
      </c>
      <c r="E62">
        <f t="shared" si="2"/>
        <v>0.27425311775007311</v>
      </c>
    </row>
    <row r="63" spans="2:5" x14ac:dyDescent="0.2">
      <c r="B63" s="4">
        <f t="shared" si="3"/>
        <v>-0.39999999999999875</v>
      </c>
      <c r="C63" s="4">
        <f t="shared" si="0"/>
        <v>99.2</v>
      </c>
      <c r="D63">
        <f t="shared" si="1"/>
        <v>0.18413507015166178</v>
      </c>
      <c r="E63">
        <f t="shared" si="2"/>
        <v>0.34457825838967637</v>
      </c>
    </row>
    <row r="64" spans="2:5" x14ac:dyDescent="0.2">
      <c r="B64" s="4">
        <f t="shared" si="3"/>
        <v>-0.19999999999999873</v>
      </c>
      <c r="C64" s="4">
        <f t="shared" si="0"/>
        <v>99.600000000000009</v>
      </c>
      <c r="D64">
        <f t="shared" si="1"/>
        <v>0.19552134698772811</v>
      </c>
      <c r="E64">
        <f t="shared" si="2"/>
        <v>0.42074029056089862</v>
      </c>
    </row>
    <row r="65" spans="2:5" x14ac:dyDescent="0.2">
      <c r="B65" s="4">
        <f t="shared" si="3"/>
        <v>1.27675647831893E-15</v>
      </c>
      <c r="C65" s="4">
        <f t="shared" si="0"/>
        <v>100</v>
      </c>
      <c r="D65">
        <f t="shared" si="1"/>
        <v>0.19947114020071635</v>
      </c>
      <c r="E65">
        <f t="shared" si="2"/>
        <v>0.5</v>
      </c>
    </row>
    <row r="66" spans="2:5" x14ac:dyDescent="0.2">
      <c r="B66" s="4">
        <f t="shared" si="3"/>
        <v>0.20000000000000129</v>
      </c>
      <c r="C66" s="4">
        <f t="shared" si="0"/>
        <v>100.4</v>
      </c>
      <c r="D66">
        <f t="shared" si="1"/>
        <v>0.19552134698772783</v>
      </c>
      <c r="E66">
        <f t="shared" si="2"/>
        <v>0.5792597094391041</v>
      </c>
    </row>
    <row r="67" spans="2:5" x14ac:dyDescent="0.2">
      <c r="B67" s="4">
        <f t="shared" si="3"/>
        <v>0.4000000000000013</v>
      </c>
      <c r="C67" s="4">
        <f t="shared" si="0"/>
        <v>100.8</v>
      </c>
      <c r="D67">
        <f t="shared" si="1"/>
        <v>0.18413507015166178</v>
      </c>
      <c r="E67">
        <f t="shared" si="2"/>
        <v>0.65542174161032363</v>
      </c>
    </row>
    <row r="68" spans="2:5" x14ac:dyDescent="0.2">
      <c r="B68" s="4">
        <f t="shared" si="3"/>
        <v>0.60000000000000131</v>
      </c>
      <c r="C68" s="4">
        <f t="shared" si="0"/>
        <v>101.2</v>
      </c>
      <c r="D68">
        <f t="shared" si="1"/>
        <v>0.1666123014458997</v>
      </c>
      <c r="E68">
        <f t="shared" si="2"/>
        <v>0.72574688224992689</v>
      </c>
    </row>
    <row r="69" spans="2:5" x14ac:dyDescent="0.2">
      <c r="B69" s="4">
        <f t="shared" si="3"/>
        <v>0.80000000000000138</v>
      </c>
      <c r="C69" s="4">
        <f t="shared" si="0"/>
        <v>101.60000000000001</v>
      </c>
      <c r="D69">
        <f t="shared" si="1"/>
        <v>0.14484577638074089</v>
      </c>
      <c r="E69">
        <f t="shared" si="2"/>
        <v>0.78814460141660458</v>
      </c>
    </row>
    <row r="70" spans="2:5" x14ac:dyDescent="0.2">
      <c r="B70" s="4">
        <f t="shared" si="3"/>
        <v>1.0000000000000013</v>
      </c>
      <c r="C70" s="4">
        <f t="shared" si="0"/>
        <v>102</v>
      </c>
      <c r="D70">
        <f t="shared" si="1"/>
        <v>0.12098536225957168</v>
      </c>
      <c r="E70">
        <f t="shared" si="2"/>
        <v>0.84134474606854304</v>
      </c>
    </row>
    <row r="71" spans="2:5" x14ac:dyDescent="0.2">
      <c r="B71" s="4">
        <f t="shared" si="3"/>
        <v>1.2000000000000013</v>
      </c>
      <c r="C71" s="4">
        <f t="shared" si="0"/>
        <v>102.4</v>
      </c>
      <c r="D71">
        <f t="shared" si="1"/>
        <v>9.7093027491606157E-2</v>
      </c>
      <c r="E71">
        <f t="shared" si="2"/>
        <v>0.88493032977829233</v>
      </c>
    </row>
    <row r="72" spans="2:5" x14ac:dyDescent="0.2">
      <c r="B72" s="4">
        <f t="shared" si="3"/>
        <v>1.4000000000000012</v>
      </c>
      <c r="C72" s="4">
        <f t="shared" si="0"/>
        <v>102.8</v>
      </c>
      <c r="D72">
        <f t="shared" si="1"/>
        <v>7.4863732817872577E-2</v>
      </c>
      <c r="E72">
        <f t="shared" si="2"/>
        <v>0.91924334076622882</v>
      </c>
    </row>
    <row r="73" spans="2:5" x14ac:dyDescent="0.2">
      <c r="B73" s="4">
        <f t="shared" si="3"/>
        <v>1.6000000000000012</v>
      </c>
      <c r="C73" s="4">
        <f t="shared" si="0"/>
        <v>103.2</v>
      </c>
      <c r="D73">
        <f t="shared" si="1"/>
        <v>5.5460417339727661E-2</v>
      </c>
      <c r="E73">
        <f t="shared" si="2"/>
        <v>0.94520070830044212</v>
      </c>
    </row>
    <row r="74" spans="2:5" x14ac:dyDescent="0.2">
      <c r="B74" s="4">
        <f t="shared" si="3"/>
        <v>1.8000000000000012</v>
      </c>
      <c r="C74" s="4">
        <f t="shared" si="0"/>
        <v>103.60000000000001</v>
      </c>
      <c r="D74">
        <f t="shared" si="1"/>
        <v>3.9475079150446776E-2</v>
      </c>
      <c r="E74">
        <f t="shared" si="2"/>
        <v>0.96406968088707456</v>
      </c>
    </row>
    <row r="75" spans="2:5" x14ac:dyDescent="0.2">
      <c r="B75" s="4">
        <f t="shared" si="3"/>
        <v>2.0000000000000013</v>
      </c>
      <c r="C75" s="4">
        <f t="shared" si="0"/>
        <v>104</v>
      </c>
      <c r="D75">
        <f t="shared" si="1"/>
        <v>2.6995483256594031E-2</v>
      </c>
      <c r="E75">
        <f t="shared" si="2"/>
        <v>0.97724986805182079</v>
      </c>
    </row>
    <row r="76" spans="2:5" x14ac:dyDescent="0.2">
      <c r="B76" s="4">
        <f t="shared" si="3"/>
        <v>2.2000000000000015</v>
      </c>
      <c r="C76" s="4">
        <f t="shared" si="0"/>
        <v>104.4</v>
      </c>
      <c r="D76">
        <f t="shared" si="1"/>
        <v>1.7737296423115608E-2</v>
      </c>
      <c r="E76">
        <f t="shared" si="2"/>
        <v>0.98609655248650152</v>
      </c>
    </row>
    <row r="77" spans="2:5" x14ac:dyDescent="0.2">
      <c r="B77" s="4">
        <f t="shared" si="3"/>
        <v>2.4000000000000017</v>
      </c>
      <c r="C77" s="4">
        <f t="shared" si="0"/>
        <v>104.8</v>
      </c>
      <c r="D77">
        <f t="shared" si="1"/>
        <v>1.1197265147421484E-2</v>
      </c>
      <c r="E77">
        <f t="shared" si="2"/>
        <v>0.99180246407540384</v>
      </c>
    </row>
    <row r="78" spans="2:5" x14ac:dyDescent="0.2">
      <c r="B78" s="4">
        <f t="shared" si="3"/>
        <v>2.6000000000000019</v>
      </c>
      <c r="C78" s="4">
        <f t="shared" si="0"/>
        <v>105.2</v>
      </c>
      <c r="D78">
        <f t="shared" si="1"/>
        <v>6.791484616842783E-3</v>
      </c>
      <c r="E78">
        <f t="shared" si="2"/>
        <v>0.99533881197628127</v>
      </c>
    </row>
    <row r="79" spans="2:5" x14ac:dyDescent="0.2">
      <c r="B79" s="4">
        <f t="shared" si="3"/>
        <v>2.800000000000002</v>
      </c>
      <c r="C79" s="4">
        <f t="shared" si="0"/>
        <v>105.60000000000001</v>
      </c>
      <c r="D79">
        <f t="shared" si="1"/>
        <v>3.9577257914899348E-3</v>
      </c>
      <c r="E79">
        <f t="shared" si="2"/>
        <v>0.99744486966957213</v>
      </c>
    </row>
    <row r="80" spans="2:5" x14ac:dyDescent="0.2">
      <c r="B80" s="4">
        <f t="shared" si="3"/>
        <v>3.0000000000000022</v>
      </c>
      <c r="C80" s="4">
        <f t="shared" si="0"/>
        <v>106</v>
      </c>
      <c r="D80">
        <f t="shared" si="1"/>
        <v>2.2159242059690038E-3</v>
      </c>
      <c r="E80">
        <f t="shared" si="2"/>
        <v>0.9986501019683699</v>
      </c>
    </row>
    <row r="81" spans="2:5" x14ac:dyDescent="0.2">
      <c r="B81" s="4">
        <f t="shared" si="3"/>
        <v>3.2000000000000024</v>
      </c>
      <c r="C81" s="4">
        <f t="shared" si="0"/>
        <v>106.4</v>
      </c>
      <c r="D81">
        <f t="shared" si="1"/>
        <v>1.1920441007324107E-3</v>
      </c>
      <c r="E81">
        <f t="shared" si="2"/>
        <v>0.99931286206208414</v>
      </c>
    </row>
    <row r="82" spans="2:5" x14ac:dyDescent="0.2">
      <c r="B82" s="4">
        <f t="shared" si="3"/>
        <v>3.4000000000000026</v>
      </c>
      <c r="C82" s="4">
        <f t="shared" si="0"/>
        <v>106.80000000000001</v>
      </c>
      <c r="D82">
        <f t="shared" si="1"/>
        <v>6.1610958423649793E-4</v>
      </c>
      <c r="E82">
        <f t="shared" si="2"/>
        <v>0.99966307073432314</v>
      </c>
    </row>
    <row r="83" spans="2:5" x14ac:dyDescent="0.2">
      <c r="B83" s="4">
        <f t="shared" si="3"/>
        <v>3.6000000000000028</v>
      </c>
      <c r="C83" s="4">
        <f t="shared" si="0"/>
        <v>107.2</v>
      </c>
      <c r="D83">
        <f t="shared" si="1"/>
        <v>3.0595096505688459E-4</v>
      </c>
      <c r="E83">
        <f t="shared" si="2"/>
        <v>0.99984089140984245</v>
      </c>
    </row>
    <row r="84" spans="2:5" x14ac:dyDescent="0.2">
      <c r="B84" s="4">
        <f t="shared" si="3"/>
        <v>3.8000000000000029</v>
      </c>
      <c r="C84" s="4">
        <f t="shared" si="0"/>
        <v>107.60000000000001</v>
      </c>
      <c r="D84">
        <f t="shared" si="1"/>
        <v>1.4597346289572767E-4</v>
      </c>
      <c r="E84">
        <f t="shared" si="2"/>
        <v>0.99992765195607491</v>
      </c>
    </row>
    <row r="85" spans="2:5" x14ac:dyDescent="0.2">
      <c r="B85" s="4">
        <f t="shared" si="3"/>
        <v>4.0000000000000027</v>
      </c>
      <c r="C85" s="4">
        <f t="shared" si="0"/>
        <v>108</v>
      </c>
      <c r="D85">
        <f t="shared" si="1"/>
        <v>6.6915112882442684E-5</v>
      </c>
      <c r="E85">
        <f t="shared" si="2"/>
        <v>0.99996832875816688</v>
      </c>
    </row>
    <row r="87" spans="2:5" x14ac:dyDescent="0.2">
      <c r="C87" s="4"/>
    </row>
    <row r="89" spans="2:5" x14ac:dyDescent="0.2">
      <c r="B89" s="3" t="s">
        <v>3</v>
      </c>
      <c r="C89" s="3" t="s">
        <v>2</v>
      </c>
      <c r="D89" s="3" t="s">
        <v>4</v>
      </c>
      <c r="E89" s="3"/>
    </row>
    <row r="90" spans="2:5" x14ac:dyDescent="0.2">
      <c r="B90">
        <f>B45</f>
        <v>-4</v>
      </c>
      <c r="C90" s="4">
        <f>B90*$E$8+$E$7</f>
        <v>92</v>
      </c>
      <c r="D90">
        <f t="shared" ref="D90:D121" si="4">NORMDIST(C90,$E$7,$E$8,FALSE)</f>
        <v>6.6915112882442684E-5</v>
      </c>
    </row>
    <row r="91" spans="2:5" x14ac:dyDescent="0.2">
      <c r="C91" s="4">
        <f>($D$16-$C$90)/80+C90</f>
        <v>92.140249999999995</v>
      </c>
      <c r="D91">
        <f t="shared" si="4"/>
        <v>8.8364127200706412E-5</v>
      </c>
    </row>
    <row r="92" spans="2:5" x14ac:dyDescent="0.2">
      <c r="C92" s="4">
        <f t="shared" ref="C92:C155" si="5">($D$16-$C$90)/80+C91</f>
        <v>92.280499999999989</v>
      </c>
      <c r="D92">
        <f t="shared" si="4"/>
        <v>1.161160141092778E-4</v>
      </c>
    </row>
    <row r="93" spans="2:5" x14ac:dyDescent="0.2">
      <c r="C93" s="4">
        <f t="shared" si="5"/>
        <v>92.420749999999984</v>
      </c>
      <c r="D93">
        <f t="shared" si="4"/>
        <v>1.5183524581606259E-4</v>
      </c>
    </row>
    <row r="94" spans="2:5" x14ac:dyDescent="0.2">
      <c r="C94" s="4">
        <f t="shared" si="5"/>
        <v>92.560999999999979</v>
      </c>
      <c r="D94">
        <f t="shared" si="4"/>
        <v>1.9756837346707935E-4</v>
      </c>
    </row>
    <row r="95" spans="2:5" x14ac:dyDescent="0.2">
      <c r="C95" s="4">
        <f t="shared" si="5"/>
        <v>92.701249999999973</v>
      </c>
      <c r="D95">
        <f t="shared" si="4"/>
        <v>2.5581535095269573E-4</v>
      </c>
    </row>
    <row r="96" spans="2:5" x14ac:dyDescent="0.2">
      <c r="C96" s="4">
        <f t="shared" si="5"/>
        <v>92.841499999999968</v>
      </c>
      <c r="D96">
        <f t="shared" si="4"/>
        <v>3.296098106617534E-4</v>
      </c>
    </row>
    <row r="97" spans="3:4" x14ac:dyDescent="0.2">
      <c r="C97" s="4">
        <f t="shared" si="5"/>
        <v>92.981749999999963</v>
      </c>
      <c r="D97">
        <f t="shared" si="4"/>
        <v>4.2260828566351448E-4</v>
      </c>
    </row>
    <row r="98" spans="3:4" x14ac:dyDescent="0.2">
      <c r="C98" s="4">
        <f t="shared" si="5"/>
        <v>93.121999999999957</v>
      </c>
      <c r="D98">
        <f t="shared" si="4"/>
        <v>5.3918802159017411E-4</v>
      </c>
    </row>
    <row r="99" spans="3:4" x14ac:dyDescent="0.2">
      <c r="C99" s="4">
        <f t="shared" si="5"/>
        <v>93.262249999999952</v>
      </c>
      <c r="D99">
        <f t="shared" si="4"/>
        <v>6.8455258302239246E-4</v>
      </c>
    </row>
    <row r="100" spans="3:4" x14ac:dyDescent="0.2">
      <c r="C100" s="4">
        <f t="shared" si="5"/>
        <v>93.402499999999947</v>
      </c>
      <c r="D100">
        <f t="shared" si="4"/>
        <v>8.6484393003666716E-4</v>
      </c>
    </row>
    <row r="101" spans="3:4" x14ac:dyDescent="0.2">
      <c r="C101" s="4">
        <f t="shared" si="5"/>
        <v>93.542749999999941</v>
      </c>
      <c r="D101">
        <f t="shared" si="4"/>
        <v>1.0872590213957028E-3</v>
      </c>
    </row>
    <row r="102" spans="3:4" x14ac:dyDescent="0.2">
      <c r="C102" s="4">
        <f t="shared" si="5"/>
        <v>93.682999999999936</v>
      </c>
      <c r="D102">
        <f t="shared" si="4"/>
        <v>1.3601682974508501E-3</v>
      </c>
    </row>
    <row r="103" spans="3:4" x14ac:dyDescent="0.2">
      <c r="C103" s="4">
        <f t="shared" si="5"/>
        <v>93.823249999999931</v>
      </c>
      <c r="D103">
        <f t="shared" si="4"/>
        <v>1.6932326202190597E-3</v>
      </c>
    </row>
    <row r="104" spans="3:4" x14ac:dyDescent="0.2">
      <c r="C104" s="4">
        <f t="shared" si="5"/>
        <v>93.963499999999925</v>
      </c>
      <c r="D104">
        <f t="shared" si="4"/>
        <v>2.0975144195402263E-3</v>
      </c>
    </row>
    <row r="105" spans="3:4" x14ac:dyDescent="0.2">
      <c r="C105" s="4">
        <f t="shared" si="5"/>
        <v>94.10374999999992</v>
      </c>
      <c r="D105">
        <f t="shared" si="4"/>
        <v>2.5855779399107212E-3</v>
      </c>
    </row>
    <row r="106" spans="3:4" x14ac:dyDescent="0.2">
      <c r="C106" s="4">
        <f t="shared" si="5"/>
        <v>94.243999999999915</v>
      </c>
      <c r="D106">
        <f t="shared" si="4"/>
        <v>3.1715726380945972E-3</v>
      </c>
    </row>
    <row r="107" spans="3:4" x14ac:dyDescent="0.2">
      <c r="C107" s="4">
        <f t="shared" si="5"/>
        <v>94.384249999999909</v>
      </c>
      <c r="D107">
        <f t="shared" si="4"/>
        <v>3.8712929908555978E-3</v>
      </c>
    </row>
    <row r="108" spans="3:4" x14ac:dyDescent="0.2">
      <c r="C108" s="4">
        <f t="shared" si="5"/>
        <v>94.524499999999904</v>
      </c>
      <c r="D108">
        <f t="shared" si="4"/>
        <v>4.7022072868293623E-3</v>
      </c>
    </row>
    <row r="109" spans="3:4" x14ac:dyDescent="0.2">
      <c r="C109" s="4">
        <f t="shared" si="5"/>
        <v>94.664749999999898</v>
      </c>
      <c r="D109">
        <f t="shared" si="4"/>
        <v>5.6834474549228072E-3</v>
      </c>
    </row>
    <row r="110" spans="3:4" x14ac:dyDescent="0.2">
      <c r="C110" s="4">
        <f t="shared" si="5"/>
        <v>94.804999999999893</v>
      </c>
      <c r="D110">
        <f t="shared" si="4"/>
        <v>6.8357516865641746E-3</v>
      </c>
    </row>
    <row r="111" spans="3:4" x14ac:dyDescent="0.2">
      <c r="C111" s="4">
        <f t="shared" si="5"/>
        <v>94.945249999999888</v>
      </c>
      <c r="D111">
        <f t="shared" si="4"/>
        <v>8.1813516054465834E-3</v>
      </c>
    </row>
    <row r="112" spans="3:4" x14ac:dyDescent="0.2">
      <c r="C112" s="4">
        <f t="shared" si="5"/>
        <v>95.085499999999882</v>
      </c>
      <c r="D112">
        <f t="shared" si="4"/>
        <v>9.7437960894440033E-3</v>
      </c>
    </row>
    <row r="113" spans="3:4" x14ac:dyDescent="0.2">
      <c r="C113" s="4">
        <f t="shared" si="5"/>
        <v>95.225749999999877</v>
      </c>
      <c r="D113">
        <f t="shared" si="4"/>
        <v>1.1547704612915039E-2</v>
      </c>
    </row>
    <row r="114" spans="3:4" x14ac:dyDescent="0.2">
      <c r="C114" s="4">
        <f t="shared" si="5"/>
        <v>95.365999999999872</v>
      </c>
      <c r="D114">
        <f t="shared" si="4"/>
        <v>1.3618444201300995E-2</v>
      </c>
    </row>
    <row r="115" spans="3:4" x14ac:dyDescent="0.2">
      <c r="C115" s="4">
        <f t="shared" si="5"/>
        <v>95.506249999999866</v>
      </c>
      <c r="D115">
        <f t="shared" si="4"/>
        <v>1.5981725806411537E-2</v>
      </c>
    </row>
    <row r="116" spans="3:4" x14ac:dyDescent="0.2">
      <c r="C116" s="4">
        <f t="shared" si="5"/>
        <v>95.646499999999861</v>
      </c>
      <c r="D116">
        <f t="shared" si="4"/>
        <v>1.866311813280374E-2</v>
      </c>
    </row>
    <row r="117" spans="3:4" x14ac:dyDescent="0.2">
      <c r="C117" s="4">
        <f t="shared" si="5"/>
        <v>95.786749999999856</v>
      </c>
      <c r="D117">
        <f t="shared" si="4"/>
        <v>2.1687479661424088E-2</v>
      </c>
    </row>
    <row r="118" spans="3:4" x14ac:dyDescent="0.2">
      <c r="C118" s="4">
        <f t="shared" si="5"/>
        <v>95.92699999999985</v>
      </c>
      <c r="D118">
        <f t="shared" si="4"/>
        <v>2.5078312786027141E-2</v>
      </c>
    </row>
    <row r="119" spans="3:4" x14ac:dyDescent="0.2">
      <c r="C119" s="4">
        <f t="shared" si="5"/>
        <v>96.067249999999845</v>
      </c>
      <c r="D119">
        <f t="shared" si="4"/>
        <v>2.8857047529430743E-2</v>
      </c>
    </row>
    <row r="120" spans="3:4" x14ac:dyDescent="0.2">
      <c r="C120" s="4">
        <f t="shared" si="5"/>
        <v>96.20749999999984</v>
      </c>
      <c r="D120">
        <f t="shared" si="4"/>
        <v>3.3042266136505002E-2</v>
      </c>
    </row>
    <row r="121" spans="3:4" x14ac:dyDescent="0.2">
      <c r="C121" s="4">
        <f t="shared" si="5"/>
        <v>96.347749999999834</v>
      </c>
      <c r="D121">
        <f t="shared" si="4"/>
        <v>3.7648883812980836E-2</v>
      </c>
    </row>
    <row r="122" spans="3:4" x14ac:dyDescent="0.2">
      <c r="C122" s="4">
        <f t="shared" si="5"/>
        <v>96.487999999999829</v>
      </c>
      <c r="D122">
        <f t="shared" ref="D122:D153" si="6">NORMDIST(C122,$E$7,$E$8,FALSE)</f>
        <v>4.2687304828345173E-2</v>
      </c>
    </row>
    <row r="123" spans="3:4" x14ac:dyDescent="0.2">
      <c r="C123" s="4">
        <f t="shared" si="5"/>
        <v>96.628249999999824</v>
      </c>
      <c r="D123">
        <f t="shared" si="6"/>
        <v>4.8162576937372033E-2</v>
      </c>
    </row>
    <row r="124" spans="3:4" x14ac:dyDescent="0.2">
      <c r="C124" s="4">
        <f t="shared" si="5"/>
        <v>96.768499999999818</v>
      </c>
      <c r="D124">
        <f t="shared" si="6"/>
        <v>5.4073570390983101E-2</v>
      </c>
    </row>
    <row r="125" spans="3:4" x14ac:dyDescent="0.2">
      <c r="C125" s="4">
        <f t="shared" si="5"/>
        <v>96.908749999999813</v>
      </c>
      <c r="D125">
        <f t="shared" si="6"/>
        <v>6.0412210487904169E-2</v>
      </c>
    </row>
    <row r="126" spans="3:4" x14ac:dyDescent="0.2">
      <c r="C126" s="4">
        <f t="shared" si="5"/>
        <v>97.048999999999808</v>
      </c>
      <c r="D126">
        <f t="shared" si="6"/>
        <v>6.7162794451955152E-2</v>
      </c>
    </row>
    <row r="127" spans="3:4" x14ac:dyDescent="0.2">
      <c r="C127" s="4">
        <f t="shared" si="5"/>
        <v>97.189249999999802</v>
      </c>
      <c r="D127">
        <f t="shared" si="6"/>
        <v>7.4301424209510386E-2</v>
      </c>
    </row>
    <row r="128" spans="3:4" x14ac:dyDescent="0.2">
      <c r="C128" s="4">
        <f t="shared" si="5"/>
        <v>97.329499999999797</v>
      </c>
      <c r="D128">
        <f t="shared" si="6"/>
        <v>8.1795586220424252E-2</v>
      </c>
    </row>
    <row r="129" spans="3:4" x14ac:dyDescent="0.2">
      <c r="C129" s="4">
        <f t="shared" si="5"/>
        <v>97.469749999999792</v>
      </c>
      <c r="D129">
        <f t="shared" si="6"/>
        <v>8.960390775840342E-2</v>
      </c>
    </row>
    <row r="130" spans="3:4" x14ac:dyDescent="0.2">
      <c r="C130" s="4">
        <f t="shared" si="5"/>
        <v>97.609999999999786</v>
      </c>
      <c r="D130">
        <f t="shared" si="6"/>
        <v>9.7676115872557409E-2</v>
      </c>
    </row>
    <row r="131" spans="3:4" x14ac:dyDescent="0.2">
      <c r="C131" s="4">
        <f t="shared" si="5"/>
        <v>97.750249999999781</v>
      </c>
      <c r="D131">
        <f t="shared" si="6"/>
        <v>0.10595322068426821</v>
      </c>
    </row>
    <row r="132" spans="3:4" x14ac:dyDescent="0.2">
      <c r="C132" s="4">
        <f t="shared" si="5"/>
        <v>97.890499999999776</v>
      </c>
      <c r="D132">
        <f t="shared" si="6"/>
        <v>0.11436793874799672</v>
      </c>
    </row>
    <row r="133" spans="3:4" x14ac:dyDescent="0.2">
      <c r="C133" s="4">
        <f t="shared" si="5"/>
        <v>98.03074999999977</v>
      </c>
      <c r="D133">
        <f t="shared" si="6"/>
        <v>0.12284536507213492</v>
      </c>
    </row>
    <row r="134" spans="3:4" x14ac:dyDescent="0.2">
      <c r="C134" s="4">
        <f t="shared" si="5"/>
        <v>98.170999999999765</v>
      </c>
      <c r="D134">
        <f t="shared" si="6"/>
        <v>0.13130389427245684</v>
      </c>
    </row>
    <row r="135" spans="3:4" x14ac:dyDescent="0.2">
      <c r="C135" s="4">
        <f t="shared" si="5"/>
        <v>98.31124999999976</v>
      </c>
      <c r="D135">
        <f t="shared" si="6"/>
        <v>0.13965638250188972</v>
      </c>
    </row>
    <row r="136" spans="3:4" x14ac:dyDescent="0.2">
      <c r="C136" s="4">
        <f t="shared" si="5"/>
        <v>98.451499999999754</v>
      </c>
      <c r="D136">
        <f t="shared" si="6"/>
        <v>0.14781153261191385</v>
      </c>
    </row>
    <row r="137" spans="3:4" x14ac:dyDescent="0.2">
      <c r="C137" s="4">
        <f t="shared" si="5"/>
        <v>98.591749999999749</v>
      </c>
      <c r="D137">
        <f t="shared" si="6"/>
        <v>0.15567547584415789</v>
      </c>
    </row>
    <row r="138" spans="3:4" x14ac:dyDescent="0.2">
      <c r="C138" s="4">
        <f t="shared" si="5"/>
        <v>98.731999999999744</v>
      </c>
      <c r="D138">
        <f t="shared" si="6"/>
        <v>0.16315351464421476</v>
      </c>
    </row>
    <row r="139" spans="3:4" x14ac:dyDescent="0.2">
      <c r="C139" s="4">
        <f t="shared" si="5"/>
        <v>98.872249999999738</v>
      </c>
      <c r="D139">
        <f t="shared" si="6"/>
        <v>0.17015198335789333</v>
      </c>
    </row>
    <row r="140" spans="3:4" x14ac:dyDescent="0.2">
      <c r="C140" s="4">
        <f t="shared" si="5"/>
        <v>99.012499999999733</v>
      </c>
      <c r="D140">
        <f t="shared" si="6"/>
        <v>0.1765801770204822</v>
      </c>
    </row>
    <row r="141" spans="3:4" x14ac:dyDescent="0.2">
      <c r="C141" s="4">
        <f t="shared" si="5"/>
        <v>99.152749999999727</v>
      </c>
      <c r="D141">
        <f t="shared" si="6"/>
        <v>0.1823522935489508</v>
      </c>
    </row>
    <row r="142" spans="3:4" x14ac:dyDescent="0.2">
      <c r="C142" s="4">
        <f t="shared" si="5"/>
        <v>99.292999999999722</v>
      </c>
      <c r="D142">
        <f t="shared" si="6"/>
        <v>0.18738933169909783</v>
      </c>
    </row>
    <row r="143" spans="3:4" x14ac:dyDescent="0.2">
      <c r="C143" s="4">
        <f t="shared" si="5"/>
        <v>99.433249999999717</v>
      </c>
      <c r="D143">
        <f t="shared" si="6"/>
        <v>0.19162088637528313</v>
      </c>
    </row>
    <row r="144" spans="3:4" x14ac:dyDescent="0.2">
      <c r="C144" s="4">
        <f t="shared" si="5"/>
        <v>99.573499999999711</v>
      </c>
      <c r="D144">
        <f t="shared" si="6"/>
        <v>0.19498678440157557</v>
      </c>
    </row>
    <row r="145" spans="3:4" x14ac:dyDescent="0.2">
      <c r="C145" s="4">
        <f t="shared" si="5"/>
        <v>99.713749999999706</v>
      </c>
      <c r="D145">
        <f t="shared" si="6"/>
        <v>0.19743850769251345</v>
      </c>
    </row>
    <row r="146" spans="3:4" x14ac:dyDescent="0.2">
      <c r="C146" s="4">
        <f t="shared" si="5"/>
        <v>99.853999999999701</v>
      </c>
      <c r="D146">
        <f t="shared" si="6"/>
        <v>0.19894035679786518</v>
      </c>
    </row>
    <row r="147" spans="3:4" x14ac:dyDescent="0.2">
      <c r="C147" s="4">
        <f t="shared" si="5"/>
        <v>99.994249999999695</v>
      </c>
      <c r="D147">
        <f t="shared" si="6"/>
        <v>0.19947031582559815</v>
      </c>
    </row>
    <row r="148" spans="3:4" x14ac:dyDescent="0.2">
      <c r="C148" s="4">
        <f t="shared" si="5"/>
        <v>100.13449999999969</v>
      </c>
      <c r="D148">
        <f t="shared" si="6"/>
        <v>0.19902058945443069</v>
      </c>
    </row>
    <row r="149" spans="3:4" x14ac:dyDescent="0.2">
      <c r="C149" s="4">
        <f t="shared" si="5"/>
        <v>100.27474999999968</v>
      </c>
      <c r="D149">
        <f t="shared" si="6"/>
        <v>0.1975977937275526</v>
      </c>
    </row>
    <row r="150" spans="3:4" x14ac:dyDescent="0.2">
      <c r="C150" s="4">
        <f t="shared" si="5"/>
        <v>100.41499999999968</v>
      </c>
      <c r="D150">
        <f t="shared" si="6"/>
        <v>0.19522279410053173</v>
      </c>
    </row>
    <row r="151" spans="3:4" x14ac:dyDescent="0.2">
      <c r="C151" s="4">
        <f t="shared" si="5"/>
        <v>100.55524999999967</v>
      </c>
      <c r="D151">
        <f t="shared" si="6"/>
        <v>0.19193019628446956</v>
      </c>
    </row>
    <row r="152" spans="3:4" x14ac:dyDescent="0.2">
      <c r="C152" s="4">
        <f t="shared" si="5"/>
        <v>100.69549999999967</v>
      </c>
      <c r="D152">
        <f t="shared" si="6"/>
        <v>0.18776750725016009</v>
      </c>
    </row>
    <row r="153" spans="3:4" x14ac:dyDescent="0.2">
      <c r="C153" s="4">
        <f t="shared" si="5"/>
        <v>100.83574999999966</v>
      </c>
      <c r="D153">
        <f t="shared" si="6"/>
        <v>0.18279399482342568</v>
      </c>
    </row>
    <row r="154" spans="3:4" x14ac:dyDescent="0.2">
      <c r="C154" s="4">
        <f t="shared" si="5"/>
        <v>100.97599999999966</v>
      </c>
      <c r="D154">
        <f t="shared" ref="D154:D170" si="7">NORMDIST(C154,$E$7,$E$8,FALSE)</f>
        <v>0.17707928412963353</v>
      </c>
    </row>
    <row r="155" spans="3:4" x14ac:dyDescent="0.2">
      <c r="C155" s="4">
        <f t="shared" si="5"/>
        <v>101.11624999999965</v>
      </c>
      <c r="D155">
        <f t="shared" si="7"/>
        <v>0.17070173732596677</v>
      </c>
    </row>
    <row r="156" spans="3:4" x14ac:dyDescent="0.2">
      <c r="C156" s="4">
        <f t="shared" ref="C156:C170" si="8">($D$16-$C$90)/80+C155</f>
        <v>101.25649999999965</v>
      </c>
      <c r="D156">
        <f t="shared" si="7"/>
        <v>0.16374666926918355</v>
      </c>
    </row>
    <row r="157" spans="3:4" x14ac:dyDescent="0.2">
      <c r="C157" s="4">
        <f t="shared" si="8"/>
        <v>101.39674999999964</v>
      </c>
      <c r="D157">
        <f t="shared" si="7"/>
        <v>0.15630445578227783</v>
      </c>
    </row>
    <row r="158" spans="3:4" x14ac:dyDescent="0.2">
      <c r="C158" s="4">
        <f t="shared" si="8"/>
        <v>101.53699999999964</v>
      </c>
      <c r="D158">
        <f t="shared" si="7"/>
        <v>0.1484685928949748</v>
      </c>
    </row>
    <row r="159" spans="3:4" x14ac:dyDescent="0.2">
      <c r="C159" s="4">
        <f t="shared" si="8"/>
        <v>101.67724999999963</v>
      </c>
      <c r="D159">
        <f t="shared" si="7"/>
        <v>0.14033376484368665</v>
      </c>
    </row>
    <row r="160" spans="3:4" x14ac:dyDescent="0.2">
      <c r="C160" s="4">
        <f t="shared" si="8"/>
        <v>101.81749999999963</v>
      </c>
      <c r="D160">
        <f t="shared" si="7"/>
        <v>0.13199397583980221</v>
      </c>
    </row>
    <row r="161" spans="3:4" x14ac:dyDescent="0.2">
      <c r="C161" s="4">
        <f t="shared" si="8"/>
        <v>101.95774999999962</v>
      </c>
      <c r="D161">
        <f t="shared" si="7"/>
        <v>0.12354079586422431</v>
      </c>
    </row>
    <row r="162" spans="3:4" x14ac:dyDescent="0.2">
      <c r="C162" s="4">
        <f t="shared" si="8"/>
        <v>102.09799999999962</v>
      </c>
      <c r="D162">
        <f t="shared" si="7"/>
        <v>0.1150617643185497</v>
      </c>
    </row>
    <row r="163" spans="3:4" x14ac:dyDescent="0.2">
      <c r="C163" s="4">
        <f t="shared" si="8"/>
        <v>102.23824999999961</v>
      </c>
      <c r="D163">
        <f t="shared" si="7"/>
        <v>0.10663898762167487</v>
      </c>
    </row>
    <row r="164" spans="3:4" x14ac:dyDescent="0.2">
      <c r="C164" s="4">
        <f t="shared" si="8"/>
        <v>102.3784999999996</v>
      </c>
      <c r="D164">
        <f t="shared" si="7"/>
        <v>9.8347958189894627E-2</v>
      </c>
    </row>
    <row r="165" spans="3:4" x14ac:dyDescent="0.2">
      <c r="C165" s="4">
        <f t="shared" si="8"/>
        <v>102.5187499999996</v>
      </c>
      <c r="D165">
        <f t="shared" si="7"/>
        <v>9.0256613102755331E-2</v>
      </c>
    </row>
    <row r="166" spans="3:4" x14ac:dyDescent="0.2">
      <c r="C166" s="4">
        <f t="shared" si="8"/>
        <v>102.65899999999959</v>
      </c>
      <c r="D166">
        <f t="shared" si="7"/>
        <v>8.2424641555884415E-2</v>
      </c>
    </row>
    <row r="167" spans="3:4" x14ac:dyDescent="0.2">
      <c r="C167" s="4">
        <f t="shared" si="8"/>
        <v>102.79924999999959</v>
      </c>
      <c r="D167">
        <f t="shared" si="7"/>
        <v>7.4903041329967029E-2</v>
      </c>
    </row>
    <row r="168" spans="3:4" x14ac:dyDescent="0.2">
      <c r="C168" s="4">
        <f t="shared" si="8"/>
        <v>102.93949999999958</v>
      </c>
      <c r="D168">
        <f t="shared" si="7"/>
        <v>6.7733916312009756E-2</v>
      </c>
    </row>
    <row r="169" spans="3:4" x14ac:dyDescent="0.2">
      <c r="C169" s="4">
        <f t="shared" si="8"/>
        <v>103.07974999999958</v>
      </c>
      <c r="D169">
        <f t="shared" si="7"/>
        <v>6.0950499882137847E-2</v>
      </c>
    </row>
    <row r="170" spans="3:4" x14ac:dyDescent="0.2">
      <c r="C170" s="4">
        <f t="shared" si="8"/>
        <v>103.21999999999957</v>
      </c>
      <c r="D170">
        <f t="shared" si="7"/>
        <v>5.4577382948342454E-2</v>
      </c>
    </row>
  </sheetData>
  <phoneticPr fontId="0" type="noConversion"/>
  <printOptions horizontalCentered="1"/>
  <pageMargins left="0.25" right="0.25" top="0.5" bottom="0.5" header="0.5" footer="0.5"/>
  <pageSetup scale="83" fitToHeight="0" orientation="portrait" r:id="rId1"/>
  <headerFooter alignWithMargins="0"/>
  <drawing r:id="rId2"/>
  <legacyDrawing r:id="rId3"/>
  <oleObjects>
    <mc:AlternateContent xmlns:mc="http://schemas.openxmlformats.org/markup-compatibility/2006">
      <mc:Choice Requires="x14">
        <oleObject progId="Equation.3" shapeId="1034" r:id="rId4">
          <objectPr defaultSize="0" autoPict="0" r:id="rId5">
            <anchor moveWithCells="1">
              <from>
                <xdr:col>1</xdr:col>
                <xdr:colOff>352425</xdr:colOff>
                <xdr:row>37</xdr:row>
                <xdr:rowOff>133350</xdr:rowOff>
              </from>
              <to>
                <xdr:col>4</xdr:col>
                <xdr:colOff>561975</xdr:colOff>
                <xdr:row>42</xdr:row>
                <xdr:rowOff>114300</xdr:rowOff>
              </to>
            </anchor>
          </objectPr>
        </oleObject>
      </mc:Choice>
      <mc:Fallback>
        <oleObject progId="Equation.3" shapeId="1034" r:id="rId4"/>
      </mc:Fallback>
    </mc:AlternateContent>
    <mc:AlternateContent xmlns:mc="http://schemas.openxmlformats.org/markup-compatibility/2006">
      <mc:Choice Requires="x14">
        <oleObject progId="Equation.3" shapeId="1041" r:id="rId6">
          <objectPr defaultSize="0" autoPict="0" r:id="rId7">
            <anchor moveWithCells="1">
              <from>
                <xdr:col>3</xdr:col>
                <xdr:colOff>171450</xdr:colOff>
                <xdr:row>34</xdr:row>
                <xdr:rowOff>133350</xdr:rowOff>
              </from>
              <to>
                <xdr:col>4</xdr:col>
                <xdr:colOff>200025</xdr:colOff>
                <xdr:row>37</xdr:row>
                <xdr:rowOff>38100</xdr:rowOff>
              </to>
            </anchor>
          </objectPr>
        </oleObject>
      </mc:Choice>
      <mc:Fallback>
        <oleObject progId="Equation.3" shapeId="1041" r:id="rId6"/>
      </mc:Fallback>
    </mc:AlternateContent>
  </oleObjects>
  <mc:AlternateContent xmlns:mc="http://schemas.openxmlformats.org/markup-compatibility/2006">
    <mc:Choice Requires="x14">
      <controls>
        <mc:AlternateContent xmlns:mc="http://schemas.openxmlformats.org/markup-compatibility/2006">
          <mc:Choice Requires="x14">
            <control shapeId="1129" r:id="rId8" name="Scroll Bar 105">
              <controlPr defaultSize="0" autoPict="0">
                <anchor moveWithCells="1">
                  <from>
                    <xdr:col>1</xdr:col>
                    <xdr:colOff>552450</xdr:colOff>
                    <xdr:row>12</xdr:row>
                    <xdr:rowOff>57150</xdr:rowOff>
                  </from>
                  <to>
                    <xdr:col>5</xdr:col>
                    <xdr:colOff>371475</xdr:colOff>
                    <xdr:row>13</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H170"/>
  <sheetViews>
    <sheetView showGridLines="0" workbookViewId="0">
      <selection activeCell="G17" sqref="G17"/>
    </sheetView>
  </sheetViews>
  <sheetFormatPr defaultRowHeight="12.75" x14ac:dyDescent="0.2"/>
  <cols>
    <col min="8" max="8" width="8.375" customWidth="1"/>
  </cols>
  <sheetData>
    <row r="1" spans="2:8" ht="13.5" thickBot="1" x14ac:dyDescent="0.25"/>
    <row r="2" spans="2:8" ht="13.5" thickTop="1" x14ac:dyDescent="0.2">
      <c r="B2" s="47"/>
      <c r="C2" s="27"/>
      <c r="D2" s="27"/>
      <c r="E2" s="27"/>
      <c r="F2" s="27"/>
      <c r="G2" s="27"/>
      <c r="H2" s="28"/>
    </row>
    <row r="3" spans="2:8" x14ac:dyDescent="0.2">
      <c r="B3" s="42" t="s">
        <v>30</v>
      </c>
      <c r="C3" s="18"/>
      <c r="D3" s="18"/>
      <c r="E3" s="18"/>
      <c r="F3" s="18"/>
      <c r="G3" s="18"/>
      <c r="H3" s="30"/>
    </row>
    <row r="4" spans="2:8" x14ac:dyDescent="0.2">
      <c r="B4" s="29"/>
      <c r="C4" s="18"/>
      <c r="D4" s="18"/>
      <c r="E4" s="18"/>
      <c r="F4" s="18"/>
      <c r="G4" s="18"/>
      <c r="H4" s="30"/>
    </row>
    <row r="5" spans="2:8" x14ac:dyDescent="0.2">
      <c r="B5" s="31" t="s">
        <v>28</v>
      </c>
      <c r="C5" s="18"/>
      <c r="D5" s="18"/>
      <c r="E5" s="18"/>
      <c r="F5" s="18"/>
      <c r="G5" s="18"/>
      <c r="H5" s="30"/>
    </row>
    <row r="6" spans="2:8" x14ac:dyDescent="0.2">
      <c r="B6" s="29"/>
      <c r="C6" s="18"/>
      <c r="D6" s="18"/>
      <c r="E6" s="18"/>
      <c r="F6" s="18"/>
      <c r="G6" s="18"/>
      <c r="H6" s="30"/>
    </row>
    <row r="7" spans="2:8" x14ac:dyDescent="0.2">
      <c r="B7" s="29"/>
      <c r="C7" s="18"/>
      <c r="D7" s="19" t="s">
        <v>0</v>
      </c>
      <c r="E7" s="51">
        <v>100</v>
      </c>
      <c r="F7" s="18"/>
      <c r="G7" s="18"/>
      <c r="H7" s="30"/>
    </row>
    <row r="8" spans="2:8" x14ac:dyDescent="0.2">
      <c r="B8" s="29"/>
      <c r="C8" s="18"/>
      <c r="D8" s="19" t="s">
        <v>1</v>
      </c>
      <c r="E8" s="51">
        <v>2</v>
      </c>
      <c r="F8" s="18"/>
      <c r="G8" s="18"/>
      <c r="H8" s="30"/>
    </row>
    <row r="9" spans="2:8" x14ac:dyDescent="0.2">
      <c r="B9" s="29"/>
      <c r="C9" s="18"/>
      <c r="D9" s="18"/>
      <c r="E9" s="18"/>
      <c r="F9" s="18"/>
      <c r="G9" s="18"/>
      <c r="H9" s="30"/>
    </row>
    <row r="10" spans="2:8" x14ac:dyDescent="0.2">
      <c r="B10" s="32" t="s">
        <v>29</v>
      </c>
      <c r="C10" s="18"/>
      <c r="D10" s="18"/>
      <c r="E10" s="18"/>
      <c r="F10" s="18"/>
      <c r="G10" s="18"/>
      <c r="H10" s="30"/>
    </row>
    <row r="11" spans="2:8" x14ac:dyDescent="0.2">
      <c r="B11" s="29"/>
      <c r="C11" s="20" t="s">
        <v>24</v>
      </c>
      <c r="D11" s="18"/>
      <c r="E11" s="18"/>
      <c r="F11" s="18"/>
      <c r="G11" s="18"/>
      <c r="H11" s="30"/>
    </row>
    <row r="12" spans="2:8" x14ac:dyDescent="0.2">
      <c r="B12" s="29"/>
      <c r="C12" s="18"/>
      <c r="D12" s="18"/>
      <c r="E12" s="18"/>
      <c r="F12" s="18"/>
      <c r="G12" s="18"/>
      <c r="H12" s="30"/>
    </row>
    <row r="13" spans="2:8" x14ac:dyDescent="0.2">
      <c r="B13" s="29"/>
      <c r="C13" s="18"/>
      <c r="D13" s="18"/>
      <c r="E13" s="18"/>
      <c r="F13" s="18"/>
      <c r="G13" s="18"/>
      <c r="H13" s="30"/>
    </row>
    <row r="14" spans="2:8" x14ac:dyDescent="0.2">
      <c r="B14" s="29"/>
      <c r="C14" s="18"/>
      <c r="D14" s="18"/>
      <c r="E14" s="18"/>
      <c r="F14" s="18"/>
      <c r="G14" s="18"/>
      <c r="H14" s="30"/>
    </row>
    <row r="15" spans="2:8" x14ac:dyDescent="0.2">
      <c r="B15" s="29"/>
      <c r="C15" s="18"/>
      <c r="D15" s="18"/>
      <c r="E15" s="18"/>
      <c r="F15" s="18"/>
      <c r="G15" s="18"/>
      <c r="H15" s="30"/>
    </row>
    <row r="16" spans="2:8" x14ac:dyDescent="0.2">
      <c r="B16" s="34"/>
      <c r="C16" s="19" t="s">
        <v>20</v>
      </c>
      <c r="D16" s="23">
        <f>E32</f>
        <v>102.2</v>
      </c>
      <c r="E16" s="18"/>
      <c r="F16" s="16"/>
      <c r="G16" s="18"/>
      <c r="H16" s="30"/>
    </row>
    <row r="17" spans="2:8" x14ac:dyDescent="0.2">
      <c r="B17" s="29"/>
      <c r="C17" s="18"/>
      <c r="D17" s="18"/>
      <c r="E17" s="18"/>
      <c r="F17" s="18"/>
      <c r="G17" s="18"/>
      <c r="H17" s="30"/>
    </row>
    <row r="18" spans="2:8" x14ac:dyDescent="0.2">
      <c r="B18" s="35" t="s">
        <v>31</v>
      </c>
      <c r="C18" s="18"/>
      <c r="D18" s="18"/>
      <c r="E18" s="18"/>
      <c r="F18" s="18"/>
      <c r="G18" s="18"/>
      <c r="H18" s="30"/>
    </row>
    <row r="19" spans="2:8" x14ac:dyDescent="0.2">
      <c r="B19" s="29"/>
      <c r="C19" s="18" t="str">
        <f>"X: Mean = "&amp;E$7&amp;" and Standard Deviation = "&amp;$E$8</f>
        <v>X: Mean = 100 and Standard Deviation = 2</v>
      </c>
      <c r="D19" s="18"/>
      <c r="E19" s="18"/>
      <c r="F19" s="18"/>
      <c r="G19" s="18"/>
      <c r="H19" s="30"/>
    </row>
    <row r="20" spans="2:8" x14ac:dyDescent="0.2">
      <c r="B20" s="29"/>
      <c r="C20" s="18" t="str">
        <f>"Given a = "&amp;$D$16&amp;", P(X &gt; a) = P(X &gt; "&amp;D$16&amp;") = "&amp;C$33&amp;"%"</f>
        <v>Given a = 102.2, P(X &gt; a) = P(X &gt; 102.2) = 13.57%</v>
      </c>
      <c r="D20" s="18"/>
      <c r="E20" s="18"/>
      <c r="F20" s="18"/>
      <c r="G20" s="18"/>
      <c r="H20" s="30"/>
    </row>
    <row r="21" spans="2:8" x14ac:dyDescent="0.2">
      <c r="B21" s="29"/>
      <c r="C21" s="18"/>
      <c r="D21" s="18"/>
      <c r="E21" s="18"/>
      <c r="F21" s="18"/>
      <c r="G21" s="18"/>
      <c r="H21" s="30"/>
    </row>
    <row r="22" spans="2:8" x14ac:dyDescent="0.2">
      <c r="B22" s="37" t="s">
        <v>32</v>
      </c>
      <c r="C22" s="17"/>
      <c r="D22" s="17"/>
      <c r="E22" s="18"/>
      <c r="F22" s="18"/>
      <c r="G22" s="18"/>
      <c r="H22" s="30"/>
    </row>
    <row r="23" spans="2:8" x14ac:dyDescent="0.2">
      <c r="B23" s="42"/>
      <c r="C23" s="18"/>
      <c r="D23" s="18"/>
      <c r="E23" s="18"/>
      <c r="F23" s="18"/>
      <c r="G23" s="18"/>
      <c r="H23" s="30"/>
    </row>
    <row r="24" spans="2:8" ht="15" x14ac:dyDescent="0.25">
      <c r="B24" s="29"/>
      <c r="C24" s="22" t="s">
        <v>22</v>
      </c>
      <c r="D24" s="52">
        <f>1-NORMDIST(D16,$E$7,$E$8,TRUE)</f>
        <v>0.13566606094638245</v>
      </c>
      <c r="E24" s="18"/>
      <c r="G24" s="49"/>
      <c r="H24" s="30"/>
    </row>
    <row r="25" spans="2:8" ht="13.5" thickBot="1" x14ac:dyDescent="0.25">
      <c r="B25" s="39"/>
      <c r="C25" s="40"/>
      <c r="D25" s="40"/>
      <c r="E25" s="40"/>
      <c r="F25" s="40"/>
      <c r="G25" s="40"/>
      <c r="H25" s="41"/>
    </row>
    <row r="26" spans="2:8" ht="13.5" thickTop="1" x14ac:dyDescent="0.2"/>
    <row r="30" spans="2:8" x14ac:dyDescent="0.2">
      <c r="B30" s="53" t="s">
        <v>17</v>
      </c>
      <c r="C30" s="17"/>
      <c r="D30" s="17"/>
      <c r="E30" s="17"/>
      <c r="F30" s="17"/>
      <c r="G30" s="17"/>
    </row>
    <row r="31" spans="2:8" x14ac:dyDescent="0.2">
      <c r="B31" s="18"/>
      <c r="C31" s="18"/>
      <c r="D31" s="18"/>
      <c r="E31" s="18"/>
      <c r="F31" s="18"/>
      <c r="G31" s="18"/>
    </row>
    <row r="32" spans="2:8" x14ac:dyDescent="0.2">
      <c r="B32" s="24" t="s">
        <v>3</v>
      </c>
      <c r="C32">
        <f>($D$16-$E$7)/$E$8</f>
        <v>1.1000000000000014</v>
      </c>
      <c r="D32" s="18"/>
      <c r="E32" s="23">
        <f>$F$32*$E$8+$E$7</f>
        <v>102.2</v>
      </c>
      <c r="F32" s="18">
        <f>$C$36+$G$32/800*($C$37-$C$36)</f>
        <v>1.0999999999999996</v>
      </c>
      <c r="G32" s="18">
        <v>510</v>
      </c>
    </row>
    <row r="33" spans="2:7" x14ac:dyDescent="0.2">
      <c r="B33" s="18"/>
      <c r="C33" s="25">
        <f>ROUND(D24,4)*100</f>
        <v>13.569999999999999</v>
      </c>
      <c r="D33" s="49" t="s">
        <v>18</v>
      </c>
      <c r="G33" s="54" t="s">
        <v>51</v>
      </c>
    </row>
    <row r="35" spans="2:7" x14ac:dyDescent="0.2">
      <c r="B35" s="5" t="s">
        <v>5</v>
      </c>
    </row>
    <row r="36" spans="2:7" ht="14.25" x14ac:dyDescent="0.25">
      <c r="B36" s="1" t="s">
        <v>6</v>
      </c>
      <c r="C36" s="14">
        <v>-4</v>
      </c>
    </row>
    <row r="37" spans="2:7" ht="14.25" x14ac:dyDescent="0.25">
      <c r="B37" s="1" t="s">
        <v>7</v>
      </c>
      <c r="C37" s="14">
        <v>4</v>
      </c>
    </row>
    <row r="44" spans="2:7" x14ac:dyDescent="0.2">
      <c r="B44" s="3" t="s">
        <v>3</v>
      </c>
      <c r="C44" s="3" t="s">
        <v>2</v>
      </c>
      <c r="D44" s="3" t="s">
        <v>4</v>
      </c>
      <c r="E44" s="3" t="s">
        <v>8</v>
      </c>
    </row>
    <row r="45" spans="2:7" x14ac:dyDescent="0.2">
      <c r="B45" s="4">
        <f>C36</f>
        <v>-4</v>
      </c>
      <c r="C45" s="4">
        <f t="shared" ref="C45:C85" si="0">B45*$E$8+$E$7</f>
        <v>92</v>
      </c>
      <c r="D45">
        <f t="shared" ref="D45:D85" si="1">NORMDIST(C45,$E$7,$E$8,FALSE)</f>
        <v>6.6915112882442684E-5</v>
      </c>
      <c r="E45">
        <f t="shared" ref="E45:E85" si="2">NORMDIST(C45,$E$7,$E$8,TRUE)</f>
        <v>3.1671241833119857E-5</v>
      </c>
    </row>
    <row r="46" spans="2:7" x14ac:dyDescent="0.2">
      <c r="B46" s="4">
        <f t="shared" ref="B46:B85" si="3">($C$37-$C$36)/40+B45</f>
        <v>-3.8</v>
      </c>
      <c r="C46" s="4">
        <f t="shared" si="0"/>
        <v>92.4</v>
      </c>
      <c r="D46">
        <f t="shared" si="1"/>
        <v>1.4597346289573171E-4</v>
      </c>
      <c r="E46">
        <f t="shared" si="2"/>
        <v>7.2348043925120681E-5</v>
      </c>
    </row>
    <row r="47" spans="2:7" x14ac:dyDescent="0.2">
      <c r="B47" s="4">
        <f t="shared" si="3"/>
        <v>-3.5999999999999996</v>
      </c>
      <c r="C47" s="4">
        <f t="shared" si="0"/>
        <v>92.8</v>
      </c>
      <c r="D47">
        <f t="shared" si="1"/>
        <v>3.0595096505688459E-4</v>
      </c>
      <c r="E47">
        <f t="shared" si="2"/>
        <v>1.5910859015753293E-4</v>
      </c>
    </row>
    <row r="48" spans="2:7" x14ac:dyDescent="0.2">
      <c r="B48" s="4">
        <f t="shared" si="3"/>
        <v>-3.3999999999999995</v>
      </c>
      <c r="C48" s="4">
        <f t="shared" si="0"/>
        <v>93.2</v>
      </c>
      <c r="D48">
        <f t="shared" si="1"/>
        <v>6.1610958423651268E-4</v>
      </c>
      <c r="E48">
        <f t="shared" si="2"/>
        <v>3.3692926567688216E-4</v>
      </c>
    </row>
    <row r="49" spans="2:5" x14ac:dyDescent="0.2">
      <c r="B49" s="4">
        <f t="shared" si="3"/>
        <v>-3.1999999999999993</v>
      </c>
      <c r="C49" s="4">
        <f t="shared" si="0"/>
        <v>93.6</v>
      </c>
      <c r="D49">
        <f t="shared" si="1"/>
        <v>1.1920441007324107E-3</v>
      </c>
      <c r="E49">
        <f t="shared" si="2"/>
        <v>6.8713793791584123E-4</v>
      </c>
    </row>
    <row r="50" spans="2:5" x14ac:dyDescent="0.2">
      <c r="B50" s="4">
        <f t="shared" si="3"/>
        <v>-2.9999999999999991</v>
      </c>
      <c r="C50" s="4">
        <f t="shared" si="0"/>
        <v>94</v>
      </c>
      <c r="D50">
        <f t="shared" si="1"/>
        <v>2.2159242059690038E-3</v>
      </c>
      <c r="E50">
        <f t="shared" si="2"/>
        <v>1.3498980316300933E-3</v>
      </c>
    </row>
    <row r="51" spans="2:5" x14ac:dyDescent="0.2">
      <c r="B51" s="4">
        <f t="shared" si="3"/>
        <v>-2.7999999999999989</v>
      </c>
      <c r="C51" s="4">
        <f t="shared" si="0"/>
        <v>94.4</v>
      </c>
      <c r="D51">
        <f t="shared" si="1"/>
        <v>3.9577257914900138E-3</v>
      </c>
      <c r="E51">
        <f t="shared" si="2"/>
        <v>2.5551303304279537E-3</v>
      </c>
    </row>
    <row r="52" spans="2:5" x14ac:dyDescent="0.2">
      <c r="B52" s="4">
        <f t="shared" si="3"/>
        <v>-2.5999999999999988</v>
      </c>
      <c r="C52" s="4">
        <f t="shared" si="0"/>
        <v>94.8</v>
      </c>
      <c r="D52">
        <f t="shared" si="1"/>
        <v>6.791484616842783E-3</v>
      </c>
      <c r="E52">
        <f t="shared" si="2"/>
        <v>4.6611880237187302E-3</v>
      </c>
    </row>
    <row r="53" spans="2:5" x14ac:dyDescent="0.2">
      <c r="B53" s="4">
        <f t="shared" si="3"/>
        <v>-2.3999999999999986</v>
      </c>
      <c r="C53" s="4">
        <f t="shared" si="0"/>
        <v>95.2</v>
      </c>
      <c r="D53">
        <f t="shared" si="1"/>
        <v>1.1197265147421484E-2</v>
      </c>
      <c r="E53">
        <f t="shared" si="2"/>
        <v>8.1975359245961572E-3</v>
      </c>
    </row>
    <row r="54" spans="2:5" x14ac:dyDescent="0.2">
      <c r="B54" s="4">
        <f t="shared" si="3"/>
        <v>-2.1999999999999984</v>
      </c>
      <c r="C54" s="4">
        <f t="shared" si="0"/>
        <v>95.600000000000009</v>
      </c>
      <c r="D54">
        <f t="shared" si="1"/>
        <v>1.7737296423115886E-2</v>
      </c>
      <c r="E54">
        <f t="shared" si="2"/>
        <v>1.3903447513498755E-2</v>
      </c>
    </row>
    <row r="55" spans="2:5" x14ac:dyDescent="0.2">
      <c r="B55" s="4">
        <f t="shared" si="3"/>
        <v>-1.9999999999999984</v>
      </c>
      <c r="C55" s="4">
        <f t="shared" si="0"/>
        <v>96</v>
      </c>
      <c r="D55">
        <f t="shared" si="1"/>
        <v>2.6995483256594031E-2</v>
      </c>
      <c r="E55">
        <f t="shared" si="2"/>
        <v>2.2750131948179191E-2</v>
      </c>
    </row>
    <row r="56" spans="2:5" x14ac:dyDescent="0.2">
      <c r="B56" s="4">
        <f t="shared" si="3"/>
        <v>-1.7999999999999985</v>
      </c>
      <c r="C56" s="4">
        <f t="shared" si="0"/>
        <v>96.4</v>
      </c>
      <c r="D56">
        <f t="shared" si="1"/>
        <v>3.9475079150447283E-2</v>
      </c>
      <c r="E56">
        <f t="shared" si="2"/>
        <v>3.5930319112926018E-2</v>
      </c>
    </row>
    <row r="57" spans="2:5" x14ac:dyDescent="0.2">
      <c r="B57" s="4">
        <f t="shared" si="3"/>
        <v>-1.5999999999999985</v>
      </c>
      <c r="C57" s="4">
        <f t="shared" si="0"/>
        <v>96.8</v>
      </c>
      <c r="D57">
        <f t="shared" si="1"/>
        <v>5.5460417339727661E-2</v>
      </c>
      <c r="E57">
        <f t="shared" si="2"/>
        <v>5.4799291699557828E-2</v>
      </c>
    </row>
    <row r="58" spans="2:5" x14ac:dyDescent="0.2">
      <c r="B58" s="4">
        <f t="shared" si="3"/>
        <v>-1.3999999999999986</v>
      </c>
      <c r="C58" s="4">
        <f t="shared" si="0"/>
        <v>97.2</v>
      </c>
      <c r="D58">
        <f t="shared" si="1"/>
        <v>7.4863732817872577E-2</v>
      </c>
      <c r="E58">
        <f t="shared" si="2"/>
        <v>8.0756659233771233E-2</v>
      </c>
    </row>
    <row r="59" spans="2:5" x14ac:dyDescent="0.2">
      <c r="B59" s="4">
        <f t="shared" si="3"/>
        <v>-1.1999999999999986</v>
      </c>
      <c r="C59" s="4">
        <f t="shared" si="0"/>
        <v>97.600000000000009</v>
      </c>
      <c r="D59">
        <f t="shared" si="1"/>
        <v>9.7093027491606976E-2</v>
      </c>
      <c r="E59">
        <f t="shared" si="2"/>
        <v>0.11506967022170909</v>
      </c>
    </row>
    <row r="60" spans="2:5" x14ac:dyDescent="0.2">
      <c r="B60" s="4">
        <f t="shared" si="3"/>
        <v>-0.99999999999999867</v>
      </c>
      <c r="C60" s="4">
        <f t="shared" si="0"/>
        <v>98</v>
      </c>
      <c r="D60">
        <f t="shared" si="1"/>
        <v>0.12098536225957168</v>
      </c>
      <c r="E60">
        <f t="shared" si="2"/>
        <v>0.15865525393145699</v>
      </c>
    </row>
    <row r="61" spans="2:5" x14ac:dyDescent="0.2">
      <c r="B61" s="4">
        <f t="shared" si="3"/>
        <v>-0.79999999999999871</v>
      </c>
      <c r="C61" s="4">
        <f t="shared" si="0"/>
        <v>98.4</v>
      </c>
      <c r="D61">
        <f t="shared" si="1"/>
        <v>0.14484577638074173</v>
      </c>
      <c r="E61">
        <f t="shared" si="2"/>
        <v>0.2118553985833975</v>
      </c>
    </row>
    <row r="62" spans="2:5" x14ac:dyDescent="0.2">
      <c r="B62" s="4">
        <f t="shared" si="3"/>
        <v>-0.59999999999999876</v>
      </c>
      <c r="C62" s="4">
        <f t="shared" si="0"/>
        <v>98.8</v>
      </c>
      <c r="D62">
        <f t="shared" si="1"/>
        <v>0.1666123014458997</v>
      </c>
      <c r="E62">
        <f t="shared" si="2"/>
        <v>0.27425311775007311</v>
      </c>
    </row>
    <row r="63" spans="2:5" x14ac:dyDescent="0.2">
      <c r="B63" s="4">
        <f t="shared" si="3"/>
        <v>-0.39999999999999875</v>
      </c>
      <c r="C63" s="4">
        <f t="shared" si="0"/>
        <v>99.2</v>
      </c>
      <c r="D63">
        <f t="shared" si="1"/>
        <v>0.18413507015166178</v>
      </c>
      <c r="E63">
        <f t="shared" si="2"/>
        <v>0.34457825838967637</v>
      </c>
    </row>
    <row r="64" spans="2:5" x14ac:dyDescent="0.2">
      <c r="B64" s="4">
        <f t="shared" si="3"/>
        <v>-0.19999999999999873</v>
      </c>
      <c r="C64" s="4">
        <f t="shared" si="0"/>
        <v>99.600000000000009</v>
      </c>
      <c r="D64">
        <f t="shared" si="1"/>
        <v>0.19552134698772811</v>
      </c>
      <c r="E64">
        <f t="shared" si="2"/>
        <v>0.42074029056089862</v>
      </c>
    </row>
    <row r="65" spans="2:5" x14ac:dyDescent="0.2">
      <c r="B65" s="4">
        <f t="shared" si="3"/>
        <v>1.27675647831893E-15</v>
      </c>
      <c r="C65" s="4">
        <f t="shared" si="0"/>
        <v>100</v>
      </c>
      <c r="D65">
        <f t="shared" si="1"/>
        <v>0.19947114020071635</v>
      </c>
      <c r="E65">
        <f t="shared" si="2"/>
        <v>0.5</v>
      </c>
    </row>
    <row r="66" spans="2:5" x14ac:dyDescent="0.2">
      <c r="B66" s="4">
        <f t="shared" si="3"/>
        <v>0.20000000000000129</v>
      </c>
      <c r="C66" s="4">
        <f t="shared" si="0"/>
        <v>100.4</v>
      </c>
      <c r="D66">
        <f t="shared" si="1"/>
        <v>0.19552134698772783</v>
      </c>
      <c r="E66">
        <f t="shared" si="2"/>
        <v>0.5792597094391041</v>
      </c>
    </row>
    <row r="67" spans="2:5" x14ac:dyDescent="0.2">
      <c r="B67" s="4">
        <f t="shared" si="3"/>
        <v>0.4000000000000013</v>
      </c>
      <c r="C67" s="4">
        <f t="shared" si="0"/>
        <v>100.8</v>
      </c>
      <c r="D67">
        <f t="shared" si="1"/>
        <v>0.18413507015166178</v>
      </c>
      <c r="E67">
        <f t="shared" si="2"/>
        <v>0.65542174161032363</v>
      </c>
    </row>
    <row r="68" spans="2:5" x14ac:dyDescent="0.2">
      <c r="B68" s="4">
        <f t="shared" si="3"/>
        <v>0.60000000000000131</v>
      </c>
      <c r="C68" s="4">
        <f t="shared" si="0"/>
        <v>101.2</v>
      </c>
      <c r="D68">
        <f t="shared" si="1"/>
        <v>0.1666123014458997</v>
      </c>
      <c r="E68">
        <f t="shared" si="2"/>
        <v>0.72574688224992689</v>
      </c>
    </row>
    <row r="69" spans="2:5" x14ac:dyDescent="0.2">
      <c r="B69" s="4">
        <f t="shared" si="3"/>
        <v>0.80000000000000138</v>
      </c>
      <c r="C69" s="4">
        <f t="shared" si="0"/>
        <v>101.60000000000001</v>
      </c>
      <c r="D69">
        <f t="shared" si="1"/>
        <v>0.14484577638074089</v>
      </c>
      <c r="E69">
        <f t="shared" si="2"/>
        <v>0.78814460141660458</v>
      </c>
    </row>
    <row r="70" spans="2:5" x14ac:dyDescent="0.2">
      <c r="B70" s="4">
        <f t="shared" si="3"/>
        <v>1.0000000000000013</v>
      </c>
      <c r="C70" s="4">
        <f t="shared" si="0"/>
        <v>102</v>
      </c>
      <c r="D70">
        <f t="shared" si="1"/>
        <v>0.12098536225957168</v>
      </c>
      <c r="E70">
        <f t="shared" si="2"/>
        <v>0.84134474606854304</v>
      </c>
    </row>
    <row r="71" spans="2:5" x14ac:dyDescent="0.2">
      <c r="B71" s="4">
        <f t="shared" si="3"/>
        <v>1.2000000000000013</v>
      </c>
      <c r="C71" s="4">
        <f t="shared" si="0"/>
        <v>102.4</v>
      </c>
      <c r="D71">
        <f t="shared" si="1"/>
        <v>9.7093027491606157E-2</v>
      </c>
      <c r="E71">
        <f t="shared" si="2"/>
        <v>0.88493032977829233</v>
      </c>
    </row>
    <row r="72" spans="2:5" x14ac:dyDescent="0.2">
      <c r="B72" s="4">
        <f t="shared" si="3"/>
        <v>1.4000000000000012</v>
      </c>
      <c r="C72" s="4">
        <f t="shared" si="0"/>
        <v>102.8</v>
      </c>
      <c r="D72">
        <f t="shared" si="1"/>
        <v>7.4863732817872577E-2</v>
      </c>
      <c r="E72">
        <f t="shared" si="2"/>
        <v>0.91924334076622882</v>
      </c>
    </row>
    <row r="73" spans="2:5" x14ac:dyDescent="0.2">
      <c r="B73" s="4">
        <f t="shared" si="3"/>
        <v>1.6000000000000012</v>
      </c>
      <c r="C73" s="4">
        <f t="shared" si="0"/>
        <v>103.2</v>
      </c>
      <c r="D73">
        <f t="shared" si="1"/>
        <v>5.5460417339727661E-2</v>
      </c>
      <c r="E73">
        <f t="shared" si="2"/>
        <v>0.94520070830044212</v>
      </c>
    </row>
    <row r="74" spans="2:5" x14ac:dyDescent="0.2">
      <c r="B74" s="4">
        <f t="shared" si="3"/>
        <v>1.8000000000000012</v>
      </c>
      <c r="C74" s="4">
        <f t="shared" si="0"/>
        <v>103.60000000000001</v>
      </c>
      <c r="D74">
        <f t="shared" si="1"/>
        <v>3.9475079150446776E-2</v>
      </c>
      <c r="E74">
        <f t="shared" si="2"/>
        <v>0.96406968088707456</v>
      </c>
    </row>
    <row r="75" spans="2:5" x14ac:dyDescent="0.2">
      <c r="B75" s="4">
        <f t="shared" si="3"/>
        <v>2.0000000000000013</v>
      </c>
      <c r="C75" s="4">
        <f t="shared" si="0"/>
        <v>104</v>
      </c>
      <c r="D75">
        <f t="shared" si="1"/>
        <v>2.6995483256594031E-2</v>
      </c>
      <c r="E75">
        <f t="shared" si="2"/>
        <v>0.97724986805182079</v>
      </c>
    </row>
    <row r="76" spans="2:5" x14ac:dyDescent="0.2">
      <c r="B76" s="4">
        <f t="shared" si="3"/>
        <v>2.2000000000000015</v>
      </c>
      <c r="C76" s="4">
        <f t="shared" si="0"/>
        <v>104.4</v>
      </c>
      <c r="D76">
        <f t="shared" si="1"/>
        <v>1.7737296423115608E-2</v>
      </c>
      <c r="E76">
        <f t="shared" si="2"/>
        <v>0.98609655248650152</v>
      </c>
    </row>
    <row r="77" spans="2:5" x14ac:dyDescent="0.2">
      <c r="B77" s="4">
        <f t="shared" si="3"/>
        <v>2.4000000000000017</v>
      </c>
      <c r="C77" s="4">
        <f t="shared" si="0"/>
        <v>104.8</v>
      </c>
      <c r="D77">
        <f t="shared" si="1"/>
        <v>1.1197265147421484E-2</v>
      </c>
      <c r="E77">
        <f t="shared" si="2"/>
        <v>0.99180246407540384</v>
      </c>
    </row>
    <row r="78" spans="2:5" x14ac:dyDescent="0.2">
      <c r="B78" s="4">
        <f t="shared" si="3"/>
        <v>2.6000000000000019</v>
      </c>
      <c r="C78" s="4">
        <f t="shared" si="0"/>
        <v>105.2</v>
      </c>
      <c r="D78">
        <f t="shared" si="1"/>
        <v>6.791484616842783E-3</v>
      </c>
      <c r="E78">
        <f t="shared" si="2"/>
        <v>0.99533881197628127</v>
      </c>
    </row>
    <row r="79" spans="2:5" x14ac:dyDescent="0.2">
      <c r="B79" s="4">
        <f t="shared" si="3"/>
        <v>2.800000000000002</v>
      </c>
      <c r="C79" s="4">
        <f t="shared" si="0"/>
        <v>105.60000000000001</v>
      </c>
      <c r="D79">
        <f t="shared" si="1"/>
        <v>3.9577257914899348E-3</v>
      </c>
      <c r="E79">
        <f t="shared" si="2"/>
        <v>0.99744486966957213</v>
      </c>
    </row>
    <row r="80" spans="2:5" x14ac:dyDescent="0.2">
      <c r="B80" s="4">
        <f t="shared" si="3"/>
        <v>3.0000000000000022</v>
      </c>
      <c r="C80" s="4">
        <f t="shared" si="0"/>
        <v>106</v>
      </c>
      <c r="D80">
        <f t="shared" si="1"/>
        <v>2.2159242059690038E-3</v>
      </c>
      <c r="E80">
        <f t="shared" si="2"/>
        <v>0.9986501019683699</v>
      </c>
    </row>
    <row r="81" spans="2:5" x14ac:dyDescent="0.2">
      <c r="B81" s="4">
        <f t="shared" si="3"/>
        <v>3.2000000000000024</v>
      </c>
      <c r="C81" s="4">
        <f t="shared" si="0"/>
        <v>106.4</v>
      </c>
      <c r="D81">
        <f t="shared" si="1"/>
        <v>1.1920441007324107E-3</v>
      </c>
      <c r="E81">
        <f t="shared" si="2"/>
        <v>0.99931286206208414</v>
      </c>
    </row>
    <row r="82" spans="2:5" x14ac:dyDescent="0.2">
      <c r="B82" s="4">
        <f t="shared" si="3"/>
        <v>3.4000000000000026</v>
      </c>
      <c r="C82" s="4">
        <f t="shared" si="0"/>
        <v>106.80000000000001</v>
      </c>
      <c r="D82">
        <f t="shared" si="1"/>
        <v>6.1610958423649793E-4</v>
      </c>
      <c r="E82">
        <f t="shared" si="2"/>
        <v>0.99966307073432314</v>
      </c>
    </row>
    <row r="83" spans="2:5" x14ac:dyDescent="0.2">
      <c r="B83" s="4">
        <f t="shared" si="3"/>
        <v>3.6000000000000028</v>
      </c>
      <c r="C83" s="4">
        <f t="shared" si="0"/>
        <v>107.2</v>
      </c>
      <c r="D83">
        <f t="shared" si="1"/>
        <v>3.0595096505688459E-4</v>
      </c>
      <c r="E83">
        <f t="shared" si="2"/>
        <v>0.99984089140984245</v>
      </c>
    </row>
    <row r="84" spans="2:5" x14ac:dyDescent="0.2">
      <c r="B84" s="4">
        <f t="shared" si="3"/>
        <v>3.8000000000000029</v>
      </c>
      <c r="C84" s="4">
        <f t="shared" si="0"/>
        <v>107.60000000000001</v>
      </c>
      <c r="D84">
        <f t="shared" si="1"/>
        <v>1.4597346289572767E-4</v>
      </c>
      <c r="E84">
        <f t="shared" si="2"/>
        <v>0.99992765195607491</v>
      </c>
    </row>
    <row r="85" spans="2:5" x14ac:dyDescent="0.2">
      <c r="B85" s="4">
        <f t="shared" si="3"/>
        <v>4.0000000000000027</v>
      </c>
      <c r="C85" s="4">
        <f t="shared" si="0"/>
        <v>108</v>
      </c>
      <c r="D85">
        <f t="shared" si="1"/>
        <v>6.6915112882442684E-5</v>
      </c>
      <c r="E85">
        <f t="shared" si="2"/>
        <v>0.99996832875816688</v>
      </c>
    </row>
    <row r="87" spans="2:5" x14ac:dyDescent="0.2">
      <c r="C87" s="4"/>
    </row>
    <row r="89" spans="2:5" x14ac:dyDescent="0.2">
      <c r="B89" s="3" t="s">
        <v>3</v>
      </c>
      <c r="C89" s="3" t="s">
        <v>2</v>
      </c>
      <c r="D89" s="3" t="s">
        <v>4</v>
      </c>
      <c r="E89" s="3"/>
    </row>
    <row r="90" spans="2:5" x14ac:dyDescent="0.2">
      <c r="C90" s="4">
        <f>$D$16</f>
        <v>102.2</v>
      </c>
      <c r="D90">
        <f t="shared" ref="D90:D121" si="4">NORMDIST(C90,$E$7,$E$8,FALSE)</f>
        <v>0.10892608851627511</v>
      </c>
      <c r="E90" s="4"/>
    </row>
    <row r="91" spans="2:5" x14ac:dyDescent="0.2">
      <c r="C91" s="4">
        <f>C90+($C$170-$D$16)/80</f>
        <v>102.27250000000001</v>
      </c>
      <c r="D91">
        <f t="shared" si="4"/>
        <v>0.10459937055431189</v>
      </c>
    </row>
    <row r="92" spans="2:5" x14ac:dyDescent="0.2">
      <c r="C92" s="4">
        <f t="shared" ref="C92:C155" si="5">C91+($C$170-$D$16)/80</f>
        <v>102.34500000000001</v>
      </c>
      <c r="D92">
        <f t="shared" si="4"/>
        <v>0.10031261304153546</v>
      </c>
    </row>
    <row r="93" spans="2:5" x14ac:dyDescent="0.2">
      <c r="C93" s="4">
        <f t="shared" si="5"/>
        <v>102.41750000000002</v>
      </c>
      <c r="D93">
        <f t="shared" si="4"/>
        <v>9.6075206322878928E-2</v>
      </c>
    </row>
    <row r="94" spans="2:5" x14ac:dyDescent="0.2">
      <c r="C94" s="4">
        <f t="shared" si="5"/>
        <v>102.49000000000002</v>
      </c>
      <c r="D94">
        <f t="shared" si="4"/>
        <v>9.1895959783966794E-2</v>
      </c>
    </row>
    <row r="95" spans="2:5" x14ac:dyDescent="0.2">
      <c r="C95" s="4">
        <f t="shared" si="5"/>
        <v>102.56250000000003</v>
      </c>
      <c r="D95">
        <f t="shared" si="4"/>
        <v>8.7783081106389355E-2</v>
      </c>
    </row>
    <row r="96" spans="2:5" x14ac:dyDescent="0.2">
      <c r="C96" s="4">
        <f t="shared" si="5"/>
        <v>102.63500000000003</v>
      </c>
      <c r="D96">
        <f t="shared" si="4"/>
        <v>8.3744160275262686E-2</v>
      </c>
    </row>
    <row r="97" spans="3:4" x14ac:dyDescent="0.2">
      <c r="C97" s="4">
        <f t="shared" si="5"/>
        <v>102.70750000000004</v>
      </c>
      <c r="D97">
        <f t="shared" si="4"/>
        <v>7.9786158255637826E-2</v>
      </c>
    </row>
    <row r="98" spans="3:4" x14ac:dyDescent="0.2">
      <c r="C98" s="4">
        <f t="shared" si="5"/>
        <v>102.78000000000004</v>
      </c>
      <c r="D98">
        <f t="shared" si="4"/>
        <v>7.5915400216078524E-2</v>
      </c>
    </row>
    <row r="99" spans="3:4" x14ac:dyDescent="0.2">
      <c r="C99" s="4">
        <f t="shared" si="5"/>
        <v>102.85250000000005</v>
      </c>
      <c r="D99">
        <f t="shared" si="4"/>
        <v>7.2137573142441277E-2</v>
      </c>
    </row>
    <row r="100" spans="3:4" x14ac:dyDescent="0.2">
      <c r="C100" s="4">
        <f t="shared" si="5"/>
        <v>102.92500000000005</v>
      </c>
      <c r="D100">
        <f t="shared" si="4"/>
        <v>6.8457727652836128E-2</v>
      </c>
    </row>
    <row r="101" spans="3:4" x14ac:dyDescent="0.2">
      <c r="C101" s="4">
        <f t="shared" si="5"/>
        <v>102.99750000000006</v>
      </c>
      <c r="D101">
        <f t="shared" si="4"/>
        <v>6.4880283796142066E-2</v>
      </c>
    </row>
    <row r="102" spans="3:4" x14ac:dyDescent="0.2">
      <c r="C102" s="4">
        <f t="shared" si="5"/>
        <v>103.07000000000006</v>
      </c>
      <c r="D102">
        <f t="shared" si="4"/>
        <v>6.1409040591459609E-2</v>
      </c>
    </row>
    <row r="103" spans="3:4" x14ac:dyDescent="0.2">
      <c r="C103" s="4">
        <f t="shared" si="5"/>
        <v>103.14250000000007</v>
      </c>
      <c r="D103">
        <f t="shared" si="4"/>
        <v>5.8047189044617538E-2</v>
      </c>
    </row>
    <row r="104" spans="3:4" x14ac:dyDescent="0.2">
      <c r="C104" s="4">
        <f t="shared" si="5"/>
        <v>103.21500000000007</v>
      </c>
      <c r="D104">
        <f t="shared" si="4"/>
        <v>5.4797328360365952E-2</v>
      </c>
    </row>
    <row r="105" spans="3:4" x14ac:dyDescent="0.2">
      <c r="C105" s="4">
        <f t="shared" si="5"/>
        <v>103.28750000000008</v>
      </c>
      <c r="D105">
        <f t="shared" si="4"/>
        <v>5.166148505519038E-2</v>
      </c>
    </row>
    <row r="106" spans="3:4" x14ac:dyDescent="0.2">
      <c r="C106" s="4">
        <f t="shared" si="5"/>
        <v>103.36000000000008</v>
      </c>
      <c r="D106">
        <f t="shared" si="4"/>
        <v>4.8641134665730293E-2</v>
      </c>
    </row>
    <row r="107" spans="3:4" x14ac:dyDescent="0.2">
      <c r="C107" s="4">
        <f t="shared" si="5"/>
        <v>103.43250000000009</v>
      </c>
      <c r="D107">
        <f t="shared" si="4"/>
        <v>4.5737225741488849E-2</v>
      </c>
    </row>
    <row r="108" spans="3:4" x14ac:dyDescent="0.2">
      <c r="C108" s="4">
        <f t="shared" si="5"/>
        <v>103.50500000000009</v>
      </c>
      <c r="D108">
        <f t="shared" si="4"/>
        <v>4.2950205807752107E-2</v>
      </c>
    </row>
    <row r="109" spans="3:4" x14ac:dyDescent="0.2">
      <c r="C109" s="4">
        <f t="shared" si="5"/>
        <v>103.5775000000001</v>
      </c>
      <c r="D109">
        <f t="shared" si="4"/>
        <v>4.0280048985225296E-2</v>
      </c>
    </row>
    <row r="110" spans="3:4" x14ac:dyDescent="0.2">
      <c r="C110" s="4">
        <f t="shared" si="5"/>
        <v>103.65000000000011</v>
      </c>
      <c r="D110">
        <f t="shared" si="4"/>
        <v>3.7726284956641487E-2</v>
      </c>
    </row>
    <row r="111" spans="3:4" x14ac:dyDescent="0.2">
      <c r="C111" s="4">
        <f t="shared" si="5"/>
        <v>103.72250000000011</v>
      </c>
      <c r="D111">
        <f t="shared" si="4"/>
        <v>3.528802897727458E-2</v>
      </c>
    </row>
    <row r="112" spans="3:4" x14ac:dyDescent="0.2">
      <c r="C112" s="4">
        <f t="shared" si="5"/>
        <v>103.79500000000012</v>
      </c>
      <c r="D112">
        <f t="shared" si="4"/>
        <v>3.2964012635640028E-2</v>
      </c>
    </row>
    <row r="113" spans="3:4" x14ac:dyDescent="0.2">
      <c r="C113" s="4">
        <f t="shared" si="5"/>
        <v>103.86750000000012</v>
      </c>
      <c r="D113">
        <f t="shared" si="4"/>
        <v>3.075261508242378E-2</v>
      </c>
    </row>
    <row r="114" spans="3:4" x14ac:dyDescent="0.2">
      <c r="C114" s="4">
        <f t="shared" si="5"/>
        <v>103.94000000000013</v>
      </c>
      <c r="D114">
        <f t="shared" si="4"/>
        <v>2.8651894459555023E-2</v>
      </c>
    </row>
    <row r="115" spans="3:4" x14ac:dyDescent="0.2">
      <c r="C115" s="4">
        <f t="shared" si="5"/>
        <v>104.01250000000013</v>
      </c>
      <c r="D115">
        <f t="shared" si="4"/>
        <v>2.6659619277039078E-2</v>
      </c>
    </row>
    <row r="116" spans="3:4" x14ac:dyDescent="0.2">
      <c r="C116" s="4">
        <f t="shared" si="5"/>
        <v>104.08500000000014</v>
      </c>
      <c r="D116">
        <f t="shared" si="4"/>
        <v>2.4773299502394663E-2</v>
      </c>
    </row>
    <row r="117" spans="3:4" x14ac:dyDescent="0.2">
      <c r="C117" s="4">
        <f t="shared" si="5"/>
        <v>104.15750000000014</v>
      </c>
      <c r="D117">
        <f t="shared" si="4"/>
        <v>2.2990217145996066E-2</v>
      </c>
    </row>
    <row r="118" spans="3:4" x14ac:dyDescent="0.2">
      <c r="C118" s="4">
        <f t="shared" si="5"/>
        <v>104.23000000000015</v>
      </c>
      <c r="D118">
        <f t="shared" si="4"/>
        <v>2.1307456145013594E-2</v>
      </c>
    </row>
    <row r="119" spans="3:4" x14ac:dyDescent="0.2">
      <c r="C119" s="4">
        <f t="shared" si="5"/>
        <v>104.30250000000015</v>
      </c>
      <c r="D119">
        <f t="shared" si="4"/>
        <v>1.9721931368687891E-2</v>
      </c>
    </row>
    <row r="120" spans="3:4" x14ac:dyDescent="0.2">
      <c r="C120" s="4">
        <f t="shared" si="5"/>
        <v>104.37500000000016</v>
      </c>
      <c r="D120">
        <f t="shared" si="4"/>
        <v>1.8230416588092952E-2</v>
      </c>
    </row>
    <row r="121" spans="3:4" x14ac:dyDescent="0.2">
      <c r="C121" s="4">
        <f t="shared" si="5"/>
        <v>104.44750000000016</v>
      </c>
      <c r="D121">
        <f t="shared" si="4"/>
        <v>1.6829571274079393E-2</v>
      </c>
    </row>
    <row r="122" spans="3:4" x14ac:dyDescent="0.2">
      <c r="C122" s="4">
        <f t="shared" si="5"/>
        <v>104.52000000000017</v>
      </c>
      <c r="D122">
        <f t="shared" ref="D122:D153" si="6">NORMDIST(C122,$E$7,$E$8,FALSE)</f>
        <v>1.551596610750121E-2</v>
      </c>
    </row>
    <row r="123" spans="3:4" x14ac:dyDescent="0.2">
      <c r="C123" s="4">
        <f t="shared" si="5"/>
        <v>104.59250000000017</v>
      </c>
      <c r="D123">
        <f t="shared" si="6"/>
        <v>1.4286107105894159E-2</v>
      </c>
    </row>
    <row r="124" spans="3:4" x14ac:dyDescent="0.2">
      <c r="C124" s="4">
        <f t="shared" si="5"/>
        <v>104.66500000000018</v>
      </c>
      <c r="D124">
        <f t="shared" si="6"/>
        <v>1.3136458290289367E-2</v>
      </c>
    </row>
    <row r="125" spans="3:4" x14ac:dyDescent="0.2">
      <c r="C125" s="4">
        <f t="shared" si="5"/>
        <v>104.73750000000018</v>
      </c>
      <c r="D125">
        <f t="shared" si="6"/>
        <v>1.2063462834632699E-2</v>
      </c>
    </row>
    <row r="126" spans="3:4" x14ac:dyDescent="0.2">
      <c r="C126" s="4">
        <f t="shared" si="5"/>
        <v>104.81000000000019</v>
      </c>
      <c r="D126">
        <f t="shared" si="6"/>
        <v>1.1063562658181848E-2</v>
      </c>
    </row>
    <row r="127" spans="3:4" x14ac:dyDescent="0.2">
      <c r="C127" s="4">
        <f t="shared" si="5"/>
        <v>104.88250000000019</v>
      </c>
      <c r="D127">
        <f t="shared" si="6"/>
        <v>1.0133216438136184E-2</v>
      </c>
    </row>
    <row r="128" spans="3:4" x14ac:dyDescent="0.2">
      <c r="C128" s="4">
        <f t="shared" si="5"/>
        <v>104.9550000000002</v>
      </c>
      <c r="D128">
        <f t="shared" si="6"/>
        <v>9.2689160355085582E-3</v>
      </c>
    </row>
    <row r="129" spans="3:4" x14ac:dyDescent="0.2">
      <c r="C129" s="4">
        <f t="shared" si="5"/>
        <v>105.0275000000002</v>
      </c>
      <c r="D129">
        <f t="shared" si="6"/>
        <v>8.467201341787297E-3</v>
      </c>
    </row>
    <row r="130" spans="3:4" x14ac:dyDescent="0.2">
      <c r="C130" s="4">
        <f t="shared" si="5"/>
        <v>105.10000000000021</v>
      </c>
      <c r="D130">
        <f t="shared" si="6"/>
        <v>7.7246735671955427E-3</v>
      </c>
    </row>
    <row r="131" spans="3:4" x14ac:dyDescent="0.2">
      <c r="C131" s="4">
        <f t="shared" si="5"/>
        <v>105.17250000000021</v>
      </c>
      <c r="D131">
        <f t="shared" si="6"/>
        <v>7.0380070032910183E-3</v>
      </c>
    </row>
    <row r="132" spans="3:4" x14ac:dyDescent="0.2">
      <c r="C132" s="4">
        <f t="shared" si="5"/>
        <v>105.24500000000022</v>
      </c>
      <c r="D132">
        <f t="shared" si="6"/>
        <v>6.4039593032393424E-3</v>
      </c>
    </row>
    <row r="133" spans="3:4" x14ac:dyDescent="0.2">
      <c r="C133" s="4">
        <f t="shared" si="5"/>
        <v>105.31750000000022</v>
      </c>
      <c r="D133">
        <f t="shared" si="6"/>
        <v>5.8193803323339649E-3</v>
      </c>
    </row>
    <row r="134" spans="3:4" x14ac:dyDescent="0.2">
      <c r="C134" s="4">
        <f t="shared" si="5"/>
        <v>105.39000000000023</v>
      </c>
      <c r="D134">
        <f t="shared" si="6"/>
        <v>5.281219649239186E-3</v>
      </c>
    </row>
    <row r="135" spans="3:4" x14ac:dyDescent="0.2">
      <c r="C135" s="4">
        <f t="shared" si="5"/>
        <v>105.46250000000023</v>
      </c>
      <c r="D135">
        <f t="shared" si="6"/>
        <v>4.7865326850280608E-3</v>
      </c>
    </row>
    <row r="136" spans="3:4" x14ac:dyDescent="0.2">
      <c r="C136" s="4">
        <f t="shared" si="5"/>
        <v>105.53500000000024</v>
      </c>
      <c r="D136">
        <f t="shared" si="6"/>
        <v>4.3324856924170678E-3</v>
      </c>
    </row>
    <row r="137" spans="3:4" x14ac:dyDescent="0.2">
      <c r="C137" s="4">
        <f t="shared" si="5"/>
        <v>105.60750000000024</v>
      </c>
      <c r="D137">
        <f t="shared" si="6"/>
        <v>3.9163595417189322E-3</v>
      </c>
    </row>
    <row r="138" spans="3:4" x14ac:dyDescent="0.2">
      <c r="C138" s="4">
        <f t="shared" si="5"/>
        <v>105.68000000000025</v>
      </c>
      <c r="D138">
        <f t="shared" si="6"/>
        <v>3.535552443008478E-3</v>
      </c>
    </row>
    <row r="139" spans="3:4" x14ac:dyDescent="0.2">
      <c r="C139" s="4">
        <f t="shared" si="5"/>
        <v>105.75250000000025</v>
      </c>
      <c r="D139">
        <f t="shared" si="6"/>
        <v>3.1875816758972263E-3</v>
      </c>
    </row>
    <row r="140" spans="3:4" x14ac:dyDescent="0.2">
      <c r="C140" s="4">
        <f t="shared" si="5"/>
        <v>105.82500000000026</v>
      </c>
      <c r="D140">
        <f t="shared" si="6"/>
        <v>2.8700844092201592E-3</v>
      </c>
    </row>
    <row r="141" spans="3:4" x14ac:dyDescent="0.2">
      <c r="C141" s="4">
        <f t="shared" si="5"/>
        <v>105.89750000000026</v>
      </c>
      <c r="D141">
        <f t="shared" si="6"/>
        <v>2.580817692937182E-3</v>
      </c>
    </row>
    <row r="142" spans="3:4" x14ac:dyDescent="0.2">
      <c r="C142" s="4">
        <f t="shared" si="5"/>
        <v>105.97000000000027</v>
      </c>
      <c r="D142">
        <f t="shared" si="6"/>
        <v>2.3176577037301014E-3</v>
      </c>
    </row>
    <row r="143" spans="3:4" x14ac:dyDescent="0.2">
      <c r="C143" s="4">
        <f t="shared" si="5"/>
        <v>106.04250000000027</v>
      </c>
      <c r="D143">
        <f t="shared" si="6"/>
        <v>2.0785983242227984E-3</v>
      </c>
    </row>
    <row r="144" spans="3:4" x14ac:dyDescent="0.2">
      <c r="C144" s="4">
        <f t="shared" si="5"/>
        <v>106.11500000000028</v>
      </c>
      <c r="D144">
        <f t="shared" si="6"/>
        <v>1.8617491335575294E-3</v>
      </c>
    </row>
    <row r="145" spans="3:4" x14ac:dyDescent="0.2">
      <c r="C145" s="4">
        <f t="shared" si="5"/>
        <v>106.18750000000028</v>
      </c>
      <c r="D145">
        <f t="shared" si="6"/>
        <v>1.6653328843126609E-3</v>
      </c>
    </row>
    <row r="146" spans="3:4" x14ac:dyDescent="0.2">
      <c r="C146" s="4">
        <f t="shared" si="5"/>
        <v>106.26000000000029</v>
      </c>
      <c r="D146">
        <f t="shared" si="6"/>
        <v>1.487682537533453E-3</v>
      </c>
    </row>
    <row r="147" spans="3:4" x14ac:dyDescent="0.2">
      <c r="C147" s="4">
        <f t="shared" si="5"/>
        <v>106.33250000000029</v>
      </c>
      <c r="D147">
        <f t="shared" si="6"/>
        <v>1.3272379240514462E-3</v>
      </c>
    </row>
    <row r="148" spans="3:4" x14ac:dyDescent="0.2">
      <c r="C148" s="4">
        <f t="shared" si="5"/>
        <v>106.4050000000003</v>
      </c>
      <c r="D148">
        <f t="shared" si="6"/>
        <v>1.1825420963694133E-3</v>
      </c>
    </row>
    <row r="149" spans="3:4" x14ac:dyDescent="0.2">
      <c r="C149" s="4">
        <f t="shared" si="5"/>
        <v>106.4775000000003</v>
      </c>
      <c r="D149">
        <f t="shared" si="6"/>
        <v>1.0522374312628936E-3</v>
      </c>
    </row>
    <row r="150" spans="3:4" x14ac:dyDescent="0.2">
      <c r="C150" s="4">
        <f t="shared" si="5"/>
        <v>106.55000000000031</v>
      </c>
      <c r="D150">
        <f t="shared" si="6"/>
        <v>9.3506153896635012E-4</v>
      </c>
    </row>
    <row r="151" spans="3:4" x14ac:dyDescent="0.2">
      <c r="C151" s="4">
        <f t="shared" si="5"/>
        <v>106.62250000000031</v>
      </c>
      <c r="D151">
        <f t="shared" si="6"/>
        <v>8.2984303043645775E-4</v>
      </c>
    </row>
    <row r="152" spans="3:4" x14ac:dyDescent="0.2">
      <c r="C152" s="4">
        <f t="shared" si="5"/>
        <v>106.69500000000032</v>
      </c>
      <c r="D152">
        <f t="shared" si="6"/>
        <v>7.3549718977580422E-4</v>
      </c>
    </row>
    <row r="153" spans="3:4" x14ac:dyDescent="0.2">
      <c r="C153" s="4">
        <f t="shared" si="5"/>
        <v>106.76750000000033</v>
      </c>
      <c r="D153">
        <f t="shared" si="6"/>
        <v>6.5102159451024062E-4</v>
      </c>
    </row>
    <row r="154" spans="3:4" x14ac:dyDescent="0.2">
      <c r="C154" s="4">
        <f t="shared" si="5"/>
        <v>106.84000000000033</v>
      </c>
      <c r="D154">
        <f t="shared" ref="D154:D170" si="7">NORMDIST(C154,$E$7,$E$8,FALSE)</f>
        <v>5.7549172208891657E-4</v>
      </c>
    </row>
    <row r="155" spans="3:4" x14ac:dyDescent="0.2">
      <c r="C155" s="4">
        <f t="shared" si="5"/>
        <v>106.91250000000034</v>
      </c>
      <c r="D155">
        <f t="shared" si="7"/>
        <v>5.0805657675854956E-4</v>
      </c>
    </row>
    <row r="156" spans="3:4" x14ac:dyDescent="0.2">
      <c r="C156" s="4">
        <f t="shared" ref="C156:C169" si="8">C155+($C$170-$D$16)/80</f>
        <v>106.98500000000034</v>
      </c>
      <c r="D156">
        <f t="shared" si="7"/>
        <v>4.4793436688744267E-4</v>
      </c>
    </row>
    <row r="157" spans="3:4" x14ac:dyDescent="0.2">
      <c r="C157" s="4">
        <f t="shared" si="8"/>
        <v>107.05750000000035</v>
      </c>
      <c r="D157">
        <f t="shared" si="7"/>
        <v>3.9440825890946278E-4</v>
      </c>
    </row>
    <row r="158" spans="3:4" x14ac:dyDescent="0.2">
      <c r="C158" s="4">
        <f t="shared" si="8"/>
        <v>107.13000000000035</v>
      </c>
      <c r="D158">
        <f t="shared" si="7"/>
        <v>3.4682223034715611E-4</v>
      </c>
    </row>
    <row r="159" spans="3:4" x14ac:dyDescent="0.2">
      <c r="C159" s="4">
        <f t="shared" si="8"/>
        <v>107.20250000000036</v>
      </c>
      <c r="D159">
        <f t="shared" si="7"/>
        <v>3.0457704087514246E-4</v>
      </c>
    </row>
    <row r="160" spans="3:4" x14ac:dyDescent="0.2">
      <c r="C160" s="4">
        <f t="shared" si="8"/>
        <v>107.27500000000036</v>
      </c>
      <c r="D160">
        <f t="shared" si="7"/>
        <v>2.6712633711347805E-4</v>
      </c>
    </row>
    <row r="161" spans="2:5" x14ac:dyDescent="0.2">
      <c r="C161" s="4">
        <f t="shared" si="8"/>
        <v>107.34750000000037</v>
      </c>
      <c r="D161">
        <f t="shared" si="7"/>
        <v>2.3397290380529261E-4</v>
      </c>
    </row>
    <row r="162" spans="2:5" x14ac:dyDescent="0.2">
      <c r="C162" s="4">
        <f t="shared" si="8"/>
        <v>107.42000000000037</v>
      </c>
      <c r="D162">
        <f t="shared" si="7"/>
        <v>2.0466507123889833E-4</v>
      </c>
    </row>
    <row r="163" spans="2:5" x14ac:dyDescent="0.2">
      <c r="C163" s="4">
        <f t="shared" si="8"/>
        <v>107.49250000000038</v>
      </c>
      <c r="D163">
        <f t="shared" si="7"/>
        <v>1.7879328622351658E-4</v>
      </c>
    </row>
    <row r="164" spans="2:5" x14ac:dyDescent="0.2">
      <c r="C164" s="4">
        <f t="shared" si="8"/>
        <v>107.56500000000038</v>
      </c>
      <c r="D164">
        <f t="shared" si="7"/>
        <v>1.559868516182396E-4</v>
      </c>
    </row>
    <row r="165" spans="2:5" x14ac:dyDescent="0.2">
      <c r="C165" s="4">
        <f t="shared" si="8"/>
        <v>107.63750000000039</v>
      </c>
      <c r="D165">
        <f t="shared" si="7"/>
        <v>1.3591083734159709E-4</v>
      </c>
    </row>
    <row r="166" spans="2:5" x14ac:dyDescent="0.2">
      <c r="C166" s="4">
        <f t="shared" si="8"/>
        <v>107.71000000000039</v>
      </c>
      <c r="D166">
        <f t="shared" si="7"/>
        <v>1.182631639474469E-4</v>
      </c>
    </row>
    <row r="167" spans="2:5" x14ac:dyDescent="0.2">
      <c r="C167" s="4">
        <f t="shared" si="8"/>
        <v>107.7825000000004</v>
      </c>
      <c r="D167">
        <f t="shared" si="7"/>
        <v>1.0277185823322381E-4</v>
      </c>
    </row>
    <row r="168" spans="2:5" x14ac:dyDescent="0.2">
      <c r="C168" s="4">
        <f t="shared" si="8"/>
        <v>107.8550000000004</v>
      </c>
      <c r="D168">
        <f t="shared" si="7"/>
        <v>8.9192478938564856E-5</v>
      </c>
    </row>
    <row r="169" spans="2:5" x14ac:dyDescent="0.2">
      <c r="C169" s="4">
        <f t="shared" si="8"/>
        <v>107.92750000000041</v>
      </c>
      <c r="D169">
        <f t="shared" si="7"/>
        <v>7.7305709384415527E-5</v>
      </c>
    </row>
    <row r="170" spans="2:5" x14ac:dyDescent="0.2">
      <c r="B170">
        <v>4</v>
      </c>
      <c r="C170" s="4">
        <f>B170*$E$8+$E$7</f>
        <v>108</v>
      </c>
      <c r="D170">
        <f t="shared" si="7"/>
        <v>6.6915112882442684E-5</v>
      </c>
      <c r="E170" t="s">
        <v>14</v>
      </c>
    </row>
  </sheetData>
  <printOptions horizontalCentered="1"/>
  <pageMargins left="0.25" right="0.25" top="0.5" bottom="0.5" header="0.5" footer="0.5"/>
  <pageSetup scale="83" fitToHeight="0" orientation="portrait" r:id="rId1"/>
  <headerFooter alignWithMargins="0"/>
  <drawing r:id="rId2"/>
  <legacyDrawing r:id="rId3"/>
  <oleObjects>
    <mc:AlternateContent xmlns:mc="http://schemas.openxmlformats.org/markup-compatibility/2006">
      <mc:Choice Requires="x14">
        <oleObject progId="Equation.3" shapeId="10241" r:id="rId4">
          <objectPr defaultSize="0" autoPict="0" r:id="rId5">
            <anchor moveWithCells="1">
              <from>
                <xdr:col>1</xdr:col>
                <xdr:colOff>352425</xdr:colOff>
                <xdr:row>37</xdr:row>
                <xdr:rowOff>133350</xdr:rowOff>
              </from>
              <to>
                <xdr:col>4</xdr:col>
                <xdr:colOff>561975</xdr:colOff>
                <xdr:row>42</xdr:row>
                <xdr:rowOff>114300</xdr:rowOff>
              </to>
            </anchor>
          </objectPr>
        </oleObject>
      </mc:Choice>
      <mc:Fallback>
        <oleObject progId="Equation.3" shapeId="10241" r:id="rId4"/>
      </mc:Fallback>
    </mc:AlternateContent>
    <mc:AlternateContent xmlns:mc="http://schemas.openxmlformats.org/markup-compatibility/2006">
      <mc:Choice Requires="x14">
        <oleObject progId="Equation.3" shapeId="10242" r:id="rId6">
          <objectPr defaultSize="0" autoPict="0" r:id="rId7">
            <anchor moveWithCells="1">
              <from>
                <xdr:col>3</xdr:col>
                <xdr:colOff>171450</xdr:colOff>
                <xdr:row>34</xdr:row>
                <xdr:rowOff>133350</xdr:rowOff>
              </from>
              <to>
                <xdr:col>4</xdr:col>
                <xdr:colOff>200025</xdr:colOff>
                <xdr:row>37</xdr:row>
                <xdr:rowOff>38100</xdr:rowOff>
              </to>
            </anchor>
          </objectPr>
        </oleObject>
      </mc:Choice>
      <mc:Fallback>
        <oleObject progId="Equation.3" shapeId="10242" r:id="rId6"/>
      </mc:Fallback>
    </mc:AlternateContent>
  </oleObjects>
  <mc:AlternateContent xmlns:mc="http://schemas.openxmlformats.org/markup-compatibility/2006">
    <mc:Choice Requires="x14">
      <controls>
        <mc:AlternateContent xmlns:mc="http://schemas.openxmlformats.org/markup-compatibility/2006">
          <mc:Choice Requires="x14">
            <control shapeId="10243" r:id="rId8" name="Scroll Bar 3">
              <controlPr defaultSize="0" autoPict="0">
                <anchor moveWithCells="1">
                  <from>
                    <xdr:col>1</xdr:col>
                    <xdr:colOff>571500</xdr:colOff>
                    <xdr:row>12</xdr:row>
                    <xdr:rowOff>47625</xdr:rowOff>
                  </from>
                  <to>
                    <xdr:col>5</xdr:col>
                    <xdr:colOff>390525</xdr:colOff>
                    <xdr:row>13</xdr:row>
                    <xdr:rowOff>85725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H181"/>
  <sheetViews>
    <sheetView showGridLines="0" workbookViewId="0">
      <selection activeCell="D22" sqref="D22"/>
    </sheetView>
  </sheetViews>
  <sheetFormatPr defaultRowHeight="12.75" x14ac:dyDescent="0.2"/>
  <cols>
    <col min="8" max="8" width="8.375" customWidth="1"/>
  </cols>
  <sheetData>
    <row r="1" spans="2:7" ht="13.5" thickBot="1" x14ac:dyDescent="0.25"/>
    <row r="2" spans="2:7" ht="13.5" thickTop="1" x14ac:dyDescent="0.2">
      <c r="B2" s="47"/>
      <c r="C2" s="27"/>
      <c r="D2" s="27"/>
      <c r="E2" s="27"/>
      <c r="F2" s="27"/>
      <c r="G2" s="28"/>
    </row>
    <row r="3" spans="2:7" x14ac:dyDescent="0.2">
      <c r="B3" s="42" t="s">
        <v>33</v>
      </c>
      <c r="C3" s="18"/>
      <c r="D3" s="18"/>
      <c r="E3" s="18"/>
      <c r="F3" s="18"/>
      <c r="G3" s="30"/>
    </row>
    <row r="4" spans="2:7" x14ac:dyDescent="0.2">
      <c r="B4" s="29"/>
      <c r="C4" s="18"/>
      <c r="D4" s="18"/>
      <c r="E4" s="18"/>
      <c r="F4" s="18"/>
      <c r="G4" s="30"/>
    </row>
    <row r="5" spans="2:7" x14ac:dyDescent="0.2">
      <c r="B5" s="31" t="s">
        <v>28</v>
      </c>
      <c r="C5" s="18"/>
      <c r="D5" s="18"/>
      <c r="E5" s="18"/>
      <c r="F5" s="18"/>
      <c r="G5" s="30"/>
    </row>
    <row r="6" spans="2:7" x14ac:dyDescent="0.2">
      <c r="B6" s="31"/>
      <c r="C6" s="18"/>
      <c r="D6" s="18"/>
      <c r="E6" s="18"/>
      <c r="F6" s="18"/>
      <c r="G6" s="30"/>
    </row>
    <row r="7" spans="2:7" x14ac:dyDescent="0.2">
      <c r="B7" s="29"/>
      <c r="C7" s="18"/>
      <c r="D7" s="19" t="s">
        <v>0</v>
      </c>
      <c r="E7" s="13">
        <v>100</v>
      </c>
      <c r="F7" s="18"/>
      <c r="G7" s="30"/>
    </row>
    <row r="8" spans="2:7" x14ac:dyDescent="0.2">
      <c r="B8" s="29"/>
      <c r="C8" s="18"/>
      <c r="D8" s="19" t="s">
        <v>1</v>
      </c>
      <c r="E8" s="13">
        <v>1</v>
      </c>
      <c r="F8" s="18"/>
      <c r="G8" s="30"/>
    </row>
    <row r="9" spans="2:7" x14ac:dyDescent="0.2">
      <c r="B9" s="29"/>
      <c r="C9" s="18"/>
      <c r="D9" s="18"/>
      <c r="E9" s="18"/>
      <c r="F9" s="18"/>
      <c r="G9" s="30"/>
    </row>
    <row r="10" spans="2:7" x14ac:dyDescent="0.2">
      <c r="B10" s="32" t="s">
        <v>45</v>
      </c>
      <c r="C10" s="18"/>
      <c r="D10" s="18"/>
      <c r="E10" s="18"/>
      <c r="F10" s="18"/>
      <c r="G10" s="30"/>
    </row>
    <row r="11" spans="2:7" x14ac:dyDescent="0.2">
      <c r="B11" s="29"/>
      <c r="C11" s="20" t="s">
        <v>24</v>
      </c>
      <c r="D11" s="18"/>
      <c r="E11" s="18"/>
      <c r="F11" s="18"/>
      <c r="G11" s="30"/>
    </row>
    <row r="12" spans="2:7" x14ac:dyDescent="0.2">
      <c r="B12" s="29"/>
      <c r="C12" s="18"/>
      <c r="D12" s="18"/>
      <c r="E12" s="18"/>
      <c r="F12" s="18"/>
      <c r="G12" s="30"/>
    </row>
    <row r="13" spans="2:7" x14ac:dyDescent="0.2">
      <c r="B13" s="35" t="s">
        <v>48</v>
      </c>
      <c r="C13" s="18"/>
      <c r="D13" s="18"/>
      <c r="E13" s="18"/>
      <c r="F13" s="18"/>
      <c r="G13" s="30"/>
    </row>
    <row r="14" spans="2:7" x14ac:dyDescent="0.2">
      <c r="B14" s="29"/>
      <c r="C14" s="18"/>
      <c r="D14" s="18"/>
      <c r="E14" s="18"/>
      <c r="F14" s="18"/>
      <c r="G14" s="30"/>
    </row>
    <row r="15" spans="2:7" x14ac:dyDescent="0.2">
      <c r="B15" s="43"/>
      <c r="C15" s="18"/>
      <c r="D15" s="18"/>
      <c r="E15" s="18"/>
      <c r="F15" s="18"/>
      <c r="G15" s="30"/>
    </row>
    <row r="16" spans="2:7" x14ac:dyDescent="0.2">
      <c r="B16" s="44"/>
      <c r="C16" s="18"/>
      <c r="D16" s="18"/>
      <c r="E16" s="18"/>
      <c r="F16" s="18"/>
      <c r="G16" s="30"/>
    </row>
    <row r="17" spans="2:7" x14ac:dyDescent="0.2">
      <c r="B17" s="29"/>
      <c r="C17" s="18"/>
      <c r="D17" s="18"/>
      <c r="E17" s="18"/>
      <c r="F17" s="18"/>
      <c r="G17" s="30"/>
    </row>
    <row r="18" spans="2:7" x14ac:dyDescent="0.2">
      <c r="B18" s="48" t="s">
        <v>47</v>
      </c>
      <c r="C18" s="18"/>
      <c r="D18" s="18"/>
      <c r="E18" s="18"/>
      <c r="F18" s="18"/>
      <c r="G18" s="30"/>
    </row>
    <row r="19" spans="2:7" x14ac:dyDescent="0.2">
      <c r="B19" s="29"/>
      <c r="C19" s="18"/>
      <c r="D19" s="18"/>
      <c r="E19" s="18"/>
      <c r="F19" s="18"/>
      <c r="G19" s="30"/>
    </row>
    <row r="20" spans="2:7" x14ac:dyDescent="0.2">
      <c r="B20" s="29"/>
      <c r="C20" s="18"/>
      <c r="D20" s="18"/>
      <c r="E20" s="18"/>
      <c r="F20" s="18"/>
      <c r="G20" s="30"/>
    </row>
    <row r="21" spans="2:7" x14ac:dyDescent="0.2">
      <c r="B21" s="29"/>
      <c r="C21" s="18"/>
      <c r="D21" s="18"/>
      <c r="E21" s="18"/>
      <c r="F21" s="18"/>
      <c r="G21" s="30"/>
    </row>
    <row r="22" spans="2:7" x14ac:dyDescent="0.2">
      <c r="B22" s="29"/>
      <c r="C22" s="18"/>
      <c r="D22" s="18"/>
      <c r="E22" s="18"/>
      <c r="F22" s="18"/>
      <c r="G22" s="30"/>
    </row>
    <row r="23" spans="2:7" x14ac:dyDescent="0.2">
      <c r="B23" s="29"/>
      <c r="C23" s="22" t="s">
        <v>20</v>
      </c>
      <c r="D23" s="55">
        <v>97.5</v>
      </c>
      <c r="E23" s="18"/>
      <c r="G23" s="36"/>
    </row>
    <row r="24" spans="2:7" x14ac:dyDescent="0.2">
      <c r="B24" s="29"/>
      <c r="C24" s="19" t="s">
        <v>21</v>
      </c>
      <c r="D24" s="55">
        <v>102.5</v>
      </c>
      <c r="E24" s="18"/>
      <c r="G24" s="36"/>
    </row>
    <row r="25" spans="2:7" x14ac:dyDescent="0.2">
      <c r="B25" s="29"/>
      <c r="C25" s="18"/>
      <c r="D25" s="18"/>
      <c r="E25" s="18"/>
      <c r="F25" s="18"/>
      <c r="G25" s="30"/>
    </row>
    <row r="26" spans="2:7" x14ac:dyDescent="0.2">
      <c r="B26" s="35" t="s">
        <v>31</v>
      </c>
      <c r="C26" s="18"/>
      <c r="D26" s="18"/>
      <c r="E26" s="18"/>
      <c r="F26" s="18"/>
      <c r="G26" s="30"/>
    </row>
    <row r="27" spans="2:7" x14ac:dyDescent="0.2">
      <c r="B27" s="29"/>
      <c r="C27" s="18" t="str">
        <f>"X: Mean = "&amp;E$7&amp;" and Standard Deviation = "&amp;$E$8</f>
        <v>X: Mean = 100 and Standard Deviation = 1</v>
      </c>
      <c r="D27" s="18"/>
      <c r="E27" s="18"/>
      <c r="F27" s="18"/>
      <c r="G27" s="30"/>
    </row>
    <row r="28" spans="2:7" x14ac:dyDescent="0.2">
      <c r="B28" s="29"/>
      <c r="C28" s="18" t="str">
        <f>"Given a = "&amp;$D$23&amp;" and b = "&amp;$D$24&amp;","</f>
        <v>Given a = 97.5 and b = 102.5,</v>
      </c>
      <c r="D28" s="18"/>
      <c r="E28" s="18"/>
      <c r="F28" s="18"/>
      <c r="G28" s="30"/>
    </row>
    <row r="29" spans="2:7" x14ac:dyDescent="0.2">
      <c r="B29" s="29"/>
      <c r="C29" s="18" t="str">
        <f>"P(a &lt; X &lt; b) = P("&amp;$D$23&amp;" &lt; X &lt; "&amp;$D$24&amp;") = "&amp;$C$43&amp;"%"</f>
        <v>P(a &lt; X &lt; b) = P(97.5 &lt; X &lt; 102.5) = 98.76%</v>
      </c>
      <c r="D29" s="18"/>
      <c r="E29" s="18"/>
      <c r="F29" s="18"/>
      <c r="G29" s="30"/>
    </row>
    <row r="30" spans="2:7" x14ac:dyDescent="0.2">
      <c r="B30" s="29"/>
      <c r="C30" s="18"/>
      <c r="D30" s="18"/>
      <c r="E30" s="18"/>
      <c r="F30" s="18"/>
      <c r="G30" s="30"/>
    </row>
    <row r="31" spans="2:7" x14ac:dyDescent="0.2">
      <c r="B31" s="37" t="s">
        <v>32</v>
      </c>
      <c r="C31" s="17"/>
      <c r="D31" s="17"/>
      <c r="E31" s="18"/>
      <c r="F31" s="18"/>
      <c r="G31" s="30"/>
    </row>
    <row r="32" spans="2:7" x14ac:dyDescent="0.2">
      <c r="B32" s="29"/>
      <c r="C32" s="18"/>
      <c r="D32" s="18"/>
      <c r="E32" s="18"/>
      <c r="F32" s="18"/>
      <c r="G32" s="30"/>
    </row>
    <row r="33" spans="2:8" x14ac:dyDescent="0.2">
      <c r="B33" s="29"/>
      <c r="C33" s="22" t="s">
        <v>19</v>
      </c>
      <c r="D33" s="50">
        <f>NORMDIST($D$24,$E$7,$E$8,TRUE)-NORMDIST($D$23,$E$7,$E$8,TRUE)</f>
        <v>0.98758066934844768</v>
      </c>
      <c r="E33" s="18"/>
      <c r="G33" s="30"/>
    </row>
    <row r="34" spans="2:8" ht="13.5" thickBot="1" x14ac:dyDescent="0.25">
      <c r="B34" s="39"/>
      <c r="C34" s="40"/>
      <c r="D34" s="40"/>
      <c r="E34" s="40"/>
      <c r="F34" s="40"/>
      <c r="G34" s="41"/>
    </row>
    <row r="35" spans="2:8" ht="13.5" thickTop="1" x14ac:dyDescent="0.2"/>
    <row r="37" spans="2:8" x14ac:dyDescent="0.2">
      <c r="B37" s="18"/>
      <c r="C37" s="18"/>
      <c r="D37" s="18"/>
      <c r="E37" s="18"/>
      <c r="F37" s="18"/>
      <c r="G37" s="18"/>
    </row>
    <row r="38" spans="2:8" x14ac:dyDescent="0.2">
      <c r="B38" s="18"/>
      <c r="C38" s="18"/>
      <c r="D38" s="18"/>
      <c r="E38" s="18"/>
      <c r="F38" s="18"/>
      <c r="G38" s="18"/>
    </row>
    <row r="39" spans="2:8" x14ac:dyDescent="0.2">
      <c r="B39" s="53" t="s">
        <v>17</v>
      </c>
      <c r="C39" s="17"/>
      <c r="D39" s="17"/>
      <c r="E39" s="17"/>
      <c r="F39" s="17"/>
      <c r="G39" s="17"/>
      <c r="H39" s="17"/>
    </row>
    <row r="40" spans="2:8" x14ac:dyDescent="0.2">
      <c r="B40" s="18"/>
      <c r="C40" s="18"/>
      <c r="D40" s="18"/>
      <c r="E40" s="18"/>
      <c r="F40" s="18"/>
      <c r="G40" s="18"/>
    </row>
    <row r="41" spans="2:8" x14ac:dyDescent="0.2">
      <c r="B41" s="46" t="s">
        <v>15</v>
      </c>
      <c r="C41">
        <f>($D$23-$E$7)/$E$8</f>
        <v>-2.5</v>
      </c>
      <c r="D41" s="21" t="s">
        <v>25</v>
      </c>
      <c r="E41" s="23">
        <f>IF($F$42&gt;$F$41,$F$41,$F$42)</f>
        <v>97.85</v>
      </c>
      <c r="F41" s="16">
        <f>$G$41*$E$8+$E$7</f>
        <v>97.85</v>
      </c>
      <c r="G41" s="18">
        <f>$C$47+$H$41/800*($C$48-$C$47)</f>
        <v>-2.15</v>
      </c>
      <c r="H41" s="18">
        <v>185</v>
      </c>
    </row>
    <row r="42" spans="2:8" x14ac:dyDescent="0.2">
      <c r="B42" s="21" t="s">
        <v>16</v>
      </c>
      <c r="C42">
        <f>($D$24-$E$7)/$E$8</f>
        <v>2.5</v>
      </c>
      <c r="D42" s="21" t="s">
        <v>26</v>
      </c>
      <c r="E42" s="23">
        <f>IF($F$42&gt;$F$41,$F$42,$F$41)</f>
        <v>101.81</v>
      </c>
      <c r="F42" s="16">
        <f>$G$42*$E$8+$E$7</f>
        <v>101.81</v>
      </c>
      <c r="G42" s="18">
        <f>$C$47+$H$42/800*($C$48-$C$47)</f>
        <v>1.8099999999999996</v>
      </c>
      <c r="H42" s="18">
        <v>581</v>
      </c>
    </row>
    <row r="43" spans="2:8" x14ac:dyDescent="0.2">
      <c r="C43" s="25">
        <f>ROUND(D33,4)*100</f>
        <v>98.76</v>
      </c>
      <c r="D43" s="49" t="s">
        <v>18</v>
      </c>
      <c r="G43" s="18"/>
      <c r="H43" s="54" t="s">
        <v>50</v>
      </c>
    </row>
    <row r="44" spans="2:8" x14ac:dyDescent="0.2">
      <c r="C44" s="25"/>
      <c r="D44" s="49"/>
      <c r="E44" s="11"/>
      <c r="G44" s="18"/>
      <c r="H44" s="54" t="s">
        <v>49</v>
      </c>
    </row>
    <row r="45" spans="2:8" x14ac:dyDescent="0.2">
      <c r="B45" s="21"/>
      <c r="C45" s="18"/>
      <c r="D45" s="18"/>
      <c r="E45" s="18"/>
      <c r="F45" s="18"/>
      <c r="G45" s="18"/>
    </row>
    <row r="46" spans="2:8" x14ac:dyDescent="0.2">
      <c r="B46" s="5" t="s">
        <v>5</v>
      </c>
    </row>
    <row r="47" spans="2:8" ht="14.25" x14ac:dyDescent="0.25">
      <c r="B47" s="1" t="s">
        <v>6</v>
      </c>
      <c r="C47" s="14">
        <v>-4</v>
      </c>
    </row>
    <row r="48" spans="2:8" ht="14.25" x14ac:dyDescent="0.25">
      <c r="B48" s="1" t="s">
        <v>7</v>
      </c>
      <c r="C48" s="14">
        <v>4</v>
      </c>
    </row>
    <row r="55" spans="2:5" x14ac:dyDescent="0.2">
      <c r="B55" s="3" t="s">
        <v>3</v>
      </c>
      <c r="C55" s="3" t="s">
        <v>2</v>
      </c>
      <c r="D55" s="3" t="s">
        <v>4</v>
      </c>
      <c r="E55" s="3" t="s">
        <v>8</v>
      </c>
    </row>
    <row r="56" spans="2:5" x14ac:dyDescent="0.2">
      <c r="B56" s="4">
        <f>C47</f>
        <v>-4</v>
      </c>
      <c r="C56" s="4">
        <f t="shared" ref="C56:C96" si="0">B56*$E$8+$E$7</f>
        <v>96</v>
      </c>
      <c r="D56">
        <f t="shared" ref="D56:D96" si="1">NORMDIST(C56,$E$7,$E$8,FALSE)</f>
        <v>1.3383022576488537E-4</v>
      </c>
      <c r="E56">
        <f t="shared" ref="E56:E96" si="2">NORMDIST(C56,$E$7,$E$8,TRUE)</f>
        <v>3.1671241833119857E-5</v>
      </c>
    </row>
    <row r="57" spans="2:5" x14ac:dyDescent="0.2">
      <c r="B57" s="4">
        <f t="shared" ref="B57:B96" si="3">($C$48-$C$47)/40+B56</f>
        <v>-3.8</v>
      </c>
      <c r="C57" s="4">
        <f t="shared" si="0"/>
        <v>96.2</v>
      </c>
      <c r="D57">
        <f t="shared" si="1"/>
        <v>2.9194692579146342E-4</v>
      </c>
      <c r="E57">
        <f t="shared" si="2"/>
        <v>7.2348043925120681E-5</v>
      </c>
    </row>
    <row r="58" spans="2:5" x14ac:dyDescent="0.2">
      <c r="B58" s="4">
        <f t="shared" si="3"/>
        <v>-3.5999999999999996</v>
      </c>
      <c r="C58" s="4">
        <f t="shared" si="0"/>
        <v>96.4</v>
      </c>
      <c r="D58">
        <f t="shared" si="1"/>
        <v>6.1190193011378502E-4</v>
      </c>
      <c r="E58">
        <f t="shared" si="2"/>
        <v>1.5910859015753708E-4</v>
      </c>
    </row>
    <row r="59" spans="2:5" x14ac:dyDescent="0.2">
      <c r="B59" s="4">
        <f t="shared" si="3"/>
        <v>-3.3999999999999995</v>
      </c>
      <c r="C59" s="4">
        <f t="shared" si="0"/>
        <v>96.6</v>
      </c>
      <c r="D59">
        <f t="shared" si="1"/>
        <v>1.2322191684729959E-3</v>
      </c>
      <c r="E59">
        <f t="shared" si="2"/>
        <v>3.3692926567687386E-4</v>
      </c>
    </row>
    <row r="60" spans="2:5" x14ac:dyDescent="0.2">
      <c r="B60" s="4">
        <f t="shared" si="3"/>
        <v>-3.1999999999999993</v>
      </c>
      <c r="C60" s="4">
        <f t="shared" si="0"/>
        <v>96.8</v>
      </c>
      <c r="D60">
        <f t="shared" si="1"/>
        <v>2.3840882014648213E-3</v>
      </c>
      <c r="E60">
        <f t="shared" si="2"/>
        <v>6.8713793791584123E-4</v>
      </c>
    </row>
    <row r="61" spans="2:5" x14ac:dyDescent="0.2">
      <c r="B61" s="4">
        <f t="shared" si="3"/>
        <v>-2.9999999999999991</v>
      </c>
      <c r="C61" s="4">
        <f t="shared" si="0"/>
        <v>97</v>
      </c>
      <c r="D61">
        <f t="shared" si="1"/>
        <v>4.4318484119380075E-3</v>
      </c>
      <c r="E61">
        <f t="shared" si="2"/>
        <v>1.3498980316300933E-3</v>
      </c>
    </row>
    <row r="62" spans="2:5" x14ac:dyDescent="0.2">
      <c r="B62" s="4">
        <f t="shared" si="3"/>
        <v>-2.7999999999999989</v>
      </c>
      <c r="C62" s="4">
        <f t="shared" si="0"/>
        <v>97.2</v>
      </c>
      <c r="D62">
        <f t="shared" si="1"/>
        <v>7.9154515829800275E-3</v>
      </c>
      <c r="E62">
        <f t="shared" si="2"/>
        <v>2.5551303304279537E-3</v>
      </c>
    </row>
    <row r="63" spans="2:5" x14ac:dyDescent="0.2">
      <c r="B63" s="4">
        <f t="shared" si="3"/>
        <v>-2.5999999999999988</v>
      </c>
      <c r="C63" s="4">
        <f t="shared" si="0"/>
        <v>97.4</v>
      </c>
      <c r="D63">
        <f t="shared" si="1"/>
        <v>1.3582969233685819E-2</v>
      </c>
      <c r="E63">
        <f t="shared" si="2"/>
        <v>4.6611880237188248E-3</v>
      </c>
    </row>
    <row r="64" spans="2:5" x14ac:dyDescent="0.2">
      <c r="B64" s="4">
        <f t="shared" si="3"/>
        <v>-2.3999999999999986</v>
      </c>
      <c r="C64" s="4">
        <f t="shared" si="0"/>
        <v>97.6</v>
      </c>
      <c r="D64">
        <f t="shared" si="1"/>
        <v>2.2394530294842594E-2</v>
      </c>
      <c r="E64">
        <f t="shared" si="2"/>
        <v>8.1975359245959993E-3</v>
      </c>
    </row>
    <row r="65" spans="2:5" x14ac:dyDescent="0.2">
      <c r="B65" s="4">
        <f t="shared" si="3"/>
        <v>-2.1999999999999984</v>
      </c>
      <c r="C65" s="4">
        <f t="shared" si="0"/>
        <v>97.8</v>
      </c>
      <c r="D65">
        <f t="shared" si="1"/>
        <v>3.5474592846231216E-2</v>
      </c>
      <c r="E65">
        <f t="shared" si="2"/>
        <v>1.390344751349851E-2</v>
      </c>
    </row>
    <row r="66" spans="2:5" x14ac:dyDescent="0.2">
      <c r="B66" s="4">
        <f t="shared" si="3"/>
        <v>-1.9999999999999984</v>
      </c>
      <c r="C66" s="4">
        <f t="shared" si="0"/>
        <v>98</v>
      </c>
      <c r="D66">
        <f t="shared" si="1"/>
        <v>5.3990966513188063E-2</v>
      </c>
      <c r="E66">
        <f t="shared" si="2"/>
        <v>2.2750131948179191E-2</v>
      </c>
    </row>
    <row r="67" spans="2:5" x14ac:dyDescent="0.2">
      <c r="B67" s="4">
        <f t="shared" si="3"/>
        <v>-1.7999999999999985</v>
      </c>
      <c r="C67" s="4">
        <f t="shared" si="0"/>
        <v>98.2</v>
      </c>
      <c r="D67">
        <f t="shared" si="1"/>
        <v>7.8950158300894566E-2</v>
      </c>
      <c r="E67">
        <f t="shared" si="2"/>
        <v>3.5930319112926018E-2</v>
      </c>
    </row>
    <row r="68" spans="2:5" x14ac:dyDescent="0.2">
      <c r="B68" s="4">
        <f t="shared" si="3"/>
        <v>-1.5999999999999985</v>
      </c>
      <c r="C68" s="4">
        <f t="shared" si="0"/>
        <v>98.4</v>
      </c>
      <c r="D68">
        <f t="shared" si="1"/>
        <v>0.11092083467945657</v>
      </c>
      <c r="E68">
        <f t="shared" si="2"/>
        <v>5.4799291699558612E-2</v>
      </c>
    </row>
    <row r="69" spans="2:5" x14ac:dyDescent="0.2">
      <c r="B69" s="4">
        <f t="shared" si="3"/>
        <v>-1.3999999999999986</v>
      </c>
      <c r="C69" s="4">
        <f t="shared" si="0"/>
        <v>98.6</v>
      </c>
      <c r="D69">
        <f t="shared" si="1"/>
        <v>0.14972746563574366</v>
      </c>
      <c r="E69">
        <f t="shared" si="2"/>
        <v>8.0756659233770178E-2</v>
      </c>
    </row>
    <row r="70" spans="2:5" x14ac:dyDescent="0.2">
      <c r="B70" s="4">
        <f t="shared" si="3"/>
        <v>-1.1999999999999986</v>
      </c>
      <c r="C70" s="4">
        <f t="shared" si="0"/>
        <v>98.8</v>
      </c>
      <c r="D70">
        <f t="shared" si="1"/>
        <v>0.19418605498321231</v>
      </c>
      <c r="E70">
        <f t="shared" si="2"/>
        <v>0.11506967022170771</v>
      </c>
    </row>
    <row r="71" spans="2:5" x14ac:dyDescent="0.2">
      <c r="B71" s="4">
        <f t="shared" si="3"/>
        <v>-0.99999999999999867</v>
      </c>
      <c r="C71" s="4">
        <f t="shared" si="0"/>
        <v>99</v>
      </c>
      <c r="D71">
        <f t="shared" si="1"/>
        <v>0.24197072451914337</v>
      </c>
      <c r="E71">
        <f t="shared" si="2"/>
        <v>0.15865525393145699</v>
      </c>
    </row>
    <row r="72" spans="2:5" x14ac:dyDescent="0.2">
      <c r="B72" s="4">
        <f t="shared" si="3"/>
        <v>-0.79999999999999871</v>
      </c>
      <c r="C72" s="4">
        <f t="shared" si="0"/>
        <v>99.2</v>
      </c>
      <c r="D72">
        <f t="shared" si="1"/>
        <v>0.28969155276148345</v>
      </c>
      <c r="E72">
        <f t="shared" si="2"/>
        <v>0.2118553985833975</v>
      </c>
    </row>
    <row r="73" spans="2:5" x14ac:dyDescent="0.2">
      <c r="B73" s="4">
        <f t="shared" si="3"/>
        <v>-0.59999999999999876</v>
      </c>
      <c r="C73" s="4">
        <f t="shared" si="0"/>
        <v>99.4</v>
      </c>
      <c r="D73">
        <f t="shared" si="1"/>
        <v>0.33322460289180078</v>
      </c>
      <c r="E73">
        <f t="shared" si="2"/>
        <v>0.27425311775007544</v>
      </c>
    </row>
    <row r="74" spans="2:5" x14ac:dyDescent="0.2">
      <c r="B74" s="4">
        <f t="shared" si="3"/>
        <v>-0.39999999999999875</v>
      </c>
      <c r="C74" s="4">
        <f t="shared" si="0"/>
        <v>99.6</v>
      </c>
      <c r="D74">
        <f t="shared" si="1"/>
        <v>0.3682701403033225</v>
      </c>
      <c r="E74">
        <f t="shared" si="2"/>
        <v>0.34457825838967371</v>
      </c>
    </row>
    <row r="75" spans="2:5" x14ac:dyDescent="0.2">
      <c r="B75" s="4">
        <f t="shared" si="3"/>
        <v>-0.19999999999999873</v>
      </c>
      <c r="C75" s="4">
        <f t="shared" si="0"/>
        <v>99.8</v>
      </c>
      <c r="D75">
        <f t="shared" si="1"/>
        <v>0.39104269397545566</v>
      </c>
      <c r="E75">
        <f t="shared" si="2"/>
        <v>0.42074029056089585</v>
      </c>
    </row>
    <row r="76" spans="2:5" x14ac:dyDescent="0.2">
      <c r="B76" s="4">
        <f t="shared" si="3"/>
        <v>1.27675647831893E-15</v>
      </c>
      <c r="C76" s="4">
        <f t="shared" si="0"/>
        <v>100</v>
      </c>
      <c r="D76">
        <f t="shared" si="1"/>
        <v>0.3989422804014327</v>
      </c>
      <c r="E76">
        <f t="shared" si="2"/>
        <v>0.5</v>
      </c>
    </row>
    <row r="77" spans="2:5" x14ac:dyDescent="0.2">
      <c r="B77" s="4">
        <f t="shared" si="3"/>
        <v>0.20000000000000129</v>
      </c>
      <c r="C77" s="4">
        <f t="shared" si="0"/>
        <v>100.2</v>
      </c>
      <c r="D77">
        <f t="shared" si="1"/>
        <v>0.39104269397545566</v>
      </c>
      <c r="E77">
        <f t="shared" si="2"/>
        <v>0.5792597094391041</v>
      </c>
    </row>
    <row r="78" spans="2:5" x14ac:dyDescent="0.2">
      <c r="B78" s="4">
        <f t="shared" si="3"/>
        <v>0.4000000000000013</v>
      </c>
      <c r="C78" s="4">
        <f t="shared" si="0"/>
        <v>100.4</v>
      </c>
      <c r="D78">
        <f t="shared" si="1"/>
        <v>0.3682701403033225</v>
      </c>
      <c r="E78">
        <f t="shared" si="2"/>
        <v>0.65542174161032629</v>
      </c>
    </row>
    <row r="79" spans="2:5" x14ac:dyDescent="0.2">
      <c r="B79" s="4">
        <f t="shared" si="3"/>
        <v>0.60000000000000131</v>
      </c>
      <c r="C79" s="4">
        <f t="shared" si="0"/>
        <v>100.6</v>
      </c>
      <c r="D79">
        <f t="shared" si="1"/>
        <v>0.33322460289180078</v>
      </c>
      <c r="E79">
        <f t="shared" si="2"/>
        <v>0.72574688224992456</v>
      </c>
    </row>
    <row r="80" spans="2:5" x14ac:dyDescent="0.2">
      <c r="B80" s="4">
        <f t="shared" si="3"/>
        <v>0.80000000000000138</v>
      </c>
      <c r="C80" s="4">
        <f t="shared" si="0"/>
        <v>100.8</v>
      </c>
      <c r="D80">
        <f t="shared" si="1"/>
        <v>0.28969155276148345</v>
      </c>
      <c r="E80">
        <f t="shared" si="2"/>
        <v>0.78814460141660247</v>
      </c>
    </row>
    <row r="81" spans="2:5" x14ac:dyDescent="0.2">
      <c r="B81" s="4">
        <f t="shared" si="3"/>
        <v>1.0000000000000013</v>
      </c>
      <c r="C81" s="4">
        <f t="shared" si="0"/>
        <v>101</v>
      </c>
      <c r="D81">
        <f t="shared" si="1"/>
        <v>0.24197072451914337</v>
      </c>
      <c r="E81">
        <f t="shared" si="2"/>
        <v>0.84134474606854304</v>
      </c>
    </row>
    <row r="82" spans="2:5" x14ac:dyDescent="0.2">
      <c r="B82" s="4">
        <f t="shared" si="3"/>
        <v>1.2000000000000013</v>
      </c>
      <c r="C82" s="4">
        <f t="shared" si="0"/>
        <v>101.2</v>
      </c>
      <c r="D82">
        <f t="shared" si="1"/>
        <v>0.19418605498321231</v>
      </c>
      <c r="E82">
        <f t="shared" si="2"/>
        <v>0.88493032977829233</v>
      </c>
    </row>
    <row r="83" spans="2:5" x14ac:dyDescent="0.2">
      <c r="B83" s="4">
        <f t="shared" si="3"/>
        <v>1.4000000000000012</v>
      </c>
      <c r="C83" s="4">
        <f t="shared" si="0"/>
        <v>101.4</v>
      </c>
      <c r="D83">
        <f t="shared" si="1"/>
        <v>0.14972746563574366</v>
      </c>
      <c r="E83">
        <f t="shared" si="2"/>
        <v>0.91924334076622982</v>
      </c>
    </row>
    <row r="84" spans="2:5" x14ac:dyDescent="0.2">
      <c r="B84" s="4">
        <f t="shared" si="3"/>
        <v>1.6000000000000012</v>
      </c>
      <c r="C84" s="4">
        <f t="shared" si="0"/>
        <v>101.6</v>
      </c>
      <c r="D84">
        <f t="shared" si="1"/>
        <v>0.11092083467945657</v>
      </c>
      <c r="E84">
        <f t="shared" si="2"/>
        <v>0.94520070830044134</v>
      </c>
    </row>
    <row r="85" spans="2:5" x14ac:dyDescent="0.2">
      <c r="B85" s="4">
        <f t="shared" si="3"/>
        <v>1.8000000000000012</v>
      </c>
      <c r="C85" s="4">
        <f t="shared" si="0"/>
        <v>101.8</v>
      </c>
      <c r="D85">
        <f t="shared" si="1"/>
        <v>7.8950158300894566E-2</v>
      </c>
      <c r="E85">
        <f t="shared" si="2"/>
        <v>0.96406968088707401</v>
      </c>
    </row>
    <row r="86" spans="2:5" x14ac:dyDescent="0.2">
      <c r="B86" s="4">
        <f t="shared" si="3"/>
        <v>2.0000000000000013</v>
      </c>
      <c r="C86" s="4">
        <f t="shared" si="0"/>
        <v>102</v>
      </c>
      <c r="D86">
        <f t="shared" si="1"/>
        <v>5.3990966513188063E-2</v>
      </c>
      <c r="E86">
        <f t="shared" si="2"/>
        <v>0.97724986805182079</v>
      </c>
    </row>
    <row r="87" spans="2:5" x14ac:dyDescent="0.2">
      <c r="B87" s="4">
        <f t="shared" si="3"/>
        <v>2.2000000000000015</v>
      </c>
      <c r="C87" s="4">
        <f t="shared" si="0"/>
        <v>102.2</v>
      </c>
      <c r="D87">
        <f t="shared" si="1"/>
        <v>3.5474592846231216E-2</v>
      </c>
      <c r="E87">
        <f t="shared" si="2"/>
        <v>0.98609655248650152</v>
      </c>
    </row>
    <row r="88" spans="2:5" x14ac:dyDescent="0.2">
      <c r="B88" s="4">
        <f t="shared" si="3"/>
        <v>2.4000000000000017</v>
      </c>
      <c r="C88" s="4">
        <f t="shared" si="0"/>
        <v>102.4</v>
      </c>
      <c r="D88">
        <f t="shared" si="1"/>
        <v>2.2394530294842594E-2</v>
      </c>
      <c r="E88">
        <f t="shared" si="2"/>
        <v>0.99180246407540396</v>
      </c>
    </row>
    <row r="89" spans="2:5" x14ac:dyDescent="0.2">
      <c r="B89" s="4">
        <f t="shared" si="3"/>
        <v>2.6000000000000019</v>
      </c>
      <c r="C89" s="4">
        <f t="shared" si="0"/>
        <v>102.60000000000001</v>
      </c>
      <c r="D89">
        <f t="shared" si="1"/>
        <v>1.3582969233685318E-2</v>
      </c>
      <c r="E89">
        <f t="shared" si="2"/>
        <v>0.99533881197628138</v>
      </c>
    </row>
    <row r="90" spans="2:5" x14ac:dyDescent="0.2">
      <c r="B90" s="4">
        <f t="shared" si="3"/>
        <v>2.800000000000002</v>
      </c>
      <c r="C90" s="4">
        <f t="shared" si="0"/>
        <v>102.8</v>
      </c>
      <c r="D90">
        <f t="shared" si="1"/>
        <v>7.9154515829800275E-3</v>
      </c>
      <c r="E90">
        <f t="shared" si="2"/>
        <v>0.99744486966957202</v>
      </c>
    </row>
    <row r="91" spans="2:5" x14ac:dyDescent="0.2">
      <c r="B91" s="4">
        <f t="shared" si="3"/>
        <v>3.0000000000000022</v>
      </c>
      <c r="C91" s="4">
        <f t="shared" si="0"/>
        <v>103</v>
      </c>
      <c r="D91">
        <f t="shared" si="1"/>
        <v>4.4318484119380075E-3</v>
      </c>
      <c r="E91">
        <f t="shared" si="2"/>
        <v>0.9986501019683699</v>
      </c>
    </row>
    <row r="92" spans="2:5" x14ac:dyDescent="0.2">
      <c r="B92" s="4">
        <f t="shared" si="3"/>
        <v>3.2000000000000024</v>
      </c>
      <c r="C92" s="4">
        <f t="shared" si="0"/>
        <v>103.2</v>
      </c>
      <c r="D92">
        <f t="shared" si="1"/>
        <v>2.3840882014648213E-3</v>
      </c>
      <c r="E92">
        <f t="shared" si="2"/>
        <v>0.99931286206208414</v>
      </c>
    </row>
    <row r="93" spans="2:5" x14ac:dyDescent="0.2">
      <c r="B93" s="4">
        <f t="shared" si="3"/>
        <v>3.4000000000000026</v>
      </c>
      <c r="C93" s="4">
        <f t="shared" si="0"/>
        <v>103.4</v>
      </c>
      <c r="D93">
        <f t="shared" si="1"/>
        <v>1.2322191684729959E-3</v>
      </c>
      <c r="E93">
        <f t="shared" si="2"/>
        <v>0.99966307073432314</v>
      </c>
    </row>
    <row r="94" spans="2:5" x14ac:dyDescent="0.2">
      <c r="B94" s="4">
        <f t="shared" si="3"/>
        <v>3.6000000000000028</v>
      </c>
      <c r="C94" s="4">
        <f t="shared" si="0"/>
        <v>103.60000000000001</v>
      </c>
      <c r="D94">
        <f t="shared" si="1"/>
        <v>6.1190193011375347E-4</v>
      </c>
      <c r="E94">
        <f t="shared" si="2"/>
        <v>0.99984089140984245</v>
      </c>
    </row>
    <row r="95" spans="2:5" x14ac:dyDescent="0.2">
      <c r="B95" s="4">
        <f t="shared" si="3"/>
        <v>3.8000000000000029</v>
      </c>
      <c r="C95" s="4">
        <f t="shared" si="0"/>
        <v>103.8</v>
      </c>
      <c r="D95">
        <f t="shared" si="1"/>
        <v>2.9194692579146342E-4</v>
      </c>
      <c r="E95">
        <f t="shared" si="2"/>
        <v>0.99992765195607491</v>
      </c>
    </row>
    <row r="96" spans="2:5" x14ac:dyDescent="0.2">
      <c r="B96" s="4">
        <f t="shared" si="3"/>
        <v>4.0000000000000027</v>
      </c>
      <c r="C96" s="4">
        <f t="shared" si="0"/>
        <v>104</v>
      </c>
      <c r="D96">
        <f t="shared" si="1"/>
        <v>1.3383022576488537E-4</v>
      </c>
      <c r="E96">
        <f t="shared" si="2"/>
        <v>0.99996832875816688</v>
      </c>
    </row>
    <row r="98" spans="2:5" x14ac:dyDescent="0.2">
      <c r="C98" s="4"/>
    </row>
    <row r="100" spans="2:5" x14ac:dyDescent="0.2">
      <c r="B100" s="3" t="s">
        <v>3</v>
      </c>
      <c r="C100" s="3" t="s">
        <v>2</v>
      </c>
      <c r="D100" s="3" t="s">
        <v>4</v>
      </c>
      <c r="E100" s="3"/>
    </row>
    <row r="101" spans="2:5" x14ac:dyDescent="0.2">
      <c r="C101" s="4">
        <f>$D$23</f>
        <v>97.5</v>
      </c>
      <c r="D101">
        <f t="shared" ref="D101:D132" si="4">NORMDIST(C101,$E$7,$E$8,FALSE)</f>
        <v>1.752830049356854E-2</v>
      </c>
      <c r="E101" s="4"/>
    </row>
    <row r="102" spans="2:5" x14ac:dyDescent="0.2">
      <c r="C102" s="4">
        <f t="shared" ref="C102:C133" si="5">C101+($C$181-$C$101)/80</f>
        <v>97.5625</v>
      </c>
      <c r="D102">
        <f t="shared" si="4"/>
        <v>2.0452673772781399E-2</v>
      </c>
    </row>
    <row r="103" spans="2:5" x14ac:dyDescent="0.2">
      <c r="C103" s="4">
        <f t="shared" si="5"/>
        <v>97.625</v>
      </c>
      <c r="D103">
        <f t="shared" si="4"/>
        <v>2.3771900829913806E-2</v>
      </c>
    </row>
    <row r="104" spans="2:5" x14ac:dyDescent="0.2">
      <c r="C104" s="4">
        <f t="shared" si="5"/>
        <v>97.6875</v>
      </c>
      <c r="D104">
        <f t="shared" si="4"/>
        <v>2.7522080802904469E-2</v>
      </c>
    </row>
    <row r="105" spans="2:5" x14ac:dyDescent="0.2">
      <c r="C105" s="4">
        <f t="shared" si="5"/>
        <v>97.75</v>
      </c>
      <c r="D105">
        <f t="shared" si="4"/>
        <v>3.1739651835667418E-2</v>
      </c>
    </row>
    <row r="106" spans="2:5" x14ac:dyDescent="0.2">
      <c r="C106" s="4">
        <f t="shared" si="5"/>
        <v>97.8125</v>
      </c>
      <c r="D106">
        <f t="shared" si="4"/>
        <v>3.6460833176192142E-2</v>
      </c>
    </row>
    <row r="107" spans="2:5" x14ac:dyDescent="0.2">
      <c r="C107" s="4">
        <f t="shared" si="5"/>
        <v>97.875</v>
      </c>
      <c r="D107">
        <f t="shared" si="4"/>
        <v>4.1720985256338612E-2</v>
      </c>
    </row>
    <row r="108" spans="2:5" x14ac:dyDescent="0.2">
      <c r="C108" s="4">
        <f t="shared" si="5"/>
        <v>97.9375</v>
      </c>
      <c r="D108">
        <f t="shared" si="4"/>
        <v>4.7553891260639629E-2</v>
      </c>
    </row>
    <row r="109" spans="2:5" x14ac:dyDescent="0.2">
      <c r="C109" s="4">
        <f t="shared" si="5"/>
        <v>98</v>
      </c>
      <c r="D109">
        <f t="shared" si="4"/>
        <v>5.3990966513188063E-2</v>
      </c>
    </row>
    <row r="110" spans="2:5" x14ac:dyDescent="0.2">
      <c r="C110" s="4">
        <f t="shared" si="5"/>
        <v>98.0625</v>
      </c>
      <c r="D110">
        <f t="shared" si="4"/>
        <v>6.1060405041066343E-2</v>
      </c>
    </row>
    <row r="111" spans="2:5" x14ac:dyDescent="0.2">
      <c r="C111" s="4">
        <f t="shared" si="5"/>
        <v>98.125</v>
      </c>
      <c r="D111">
        <f t="shared" si="4"/>
        <v>6.8786275826691903E-2</v>
      </c>
    </row>
    <row r="112" spans="2:5" x14ac:dyDescent="0.2">
      <c r="C112" s="4">
        <f t="shared" si="5"/>
        <v>98.1875</v>
      </c>
      <c r="D112">
        <f t="shared" si="4"/>
        <v>7.7187584439710716E-2</v>
      </c>
    </row>
    <row r="113" spans="3:4" x14ac:dyDescent="0.2">
      <c r="C113" s="4">
        <f t="shared" si="5"/>
        <v>98.25</v>
      </c>
      <c r="D113">
        <f t="shared" si="4"/>
        <v>8.6277318826511532E-2</v>
      </c>
    </row>
    <row r="114" spans="3:4" x14ac:dyDescent="0.2">
      <c r="C114" s="4">
        <f t="shared" si="5"/>
        <v>98.3125</v>
      </c>
      <c r="D114">
        <f t="shared" si="4"/>
        <v>9.6061500905113353E-2</v>
      </c>
    </row>
    <row r="115" spans="3:4" x14ac:dyDescent="0.2">
      <c r="C115" s="4">
        <f t="shared" si="5"/>
        <v>98.375</v>
      </c>
      <c r="D115">
        <f t="shared" si="4"/>
        <v>0.10653826813058508</v>
      </c>
    </row>
    <row r="116" spans="3:4" x14ac:dyDescent="0.2">
      <c r="C116" s="4">
        <f t="shared" si="5"/>
        <v>98.4375</v>
      </c>
      <c r="D116">
        <f t="shared" si="4"/>
        <v>0.11769701122432005</v>
      </c>
    </row>
    <row r="117" spans="3:4" x14ac:dyDescent="0.2">
      <c r="C117" s="4">
        <f t="shared" si="5"/>
        <v>98.5</v>
      </c>
      <c r="D117">
        <f t="shared" si="4"/>
        <v>0.12951759566589174</v>
      </c>
    </row>
    <row r="118" spans="3:4" x14ac:dyDescent="0.2">
      <c r="C118" s="4">
        <f t="shared" si="5"/>
        <v>98.5625</v>
      </c>
      <c r="D118">
        <f t="shared" si="4"/>
        <v>0.14196969520521555</v>
      </c>
    </row>
    <row r="119" spans="3:4" x14ac:dyDescent="0.2">
      <c r="C119" s="4">
        <f t="shared" si="5"/>
        <v>98.625</v>
      </c>
      <c r="D119">
        <f t="shared" si="4"/>
        <v>0.15501226545829322</v>
      </c>
    </row>
    <row r="120" spans="3:4" x14ac:dyDescent="0.2">
      <c r="C120" s="4">
        <f t="shared" si="5"/>
        <v>98.6875</v>
      </c>
      <c r="D120">
        <f t="shared" si="4"/>
        <v>0.16859318451811511</v>
      </c>
    </row>
    <row r="121" spans="3:4" x14ac:dyDescent="0.2">
      <c r="C121" s="4">
        <f t="shared" si="5"/>
        <v>98.75</v>
      </c>
      <c r="D121">
        <f t="shared" si="4"/>
        <v>0.18264908538902191</v>
      </c>
    </row>
    <row r="122" spans="3:4" x14ac:dyDescent="0.2">
      <c r="C122" s="4">
        <f t="shared" si="5"/>
        <v>98.8125</v>
      </c>
      <c r="D122">
        <f t="shared" si="4"/>
        <v>0.1971054019185873</v>
      </c>
    </row>
    <row r="123" spans="3:4" x14ac:dyDescent="0.2">
      <c r="C123" s="4">
        <f t="shared" si="5"/>
        <v>98.875</v>
      </c>
      <c r="D123">
        <f t="shared" si="4"/>
        <v>0.21187664577569948</v>
      </c>
    </row>
    <row r="124" spans="3:4" x14ac:dyDescent="0.2">
      <c r="C124" s="4">
        <f t="shared" si="5"/>
        <v>98.9375</v>
      </c>
      <c r="D124">
        <f t="shared" si="4"/>
        <v>0.22686692696881264</v>
      </c>
    </row>
    <row r="125" spans="3:4" x14ac:dyDescent="0.2">
      <c r="C125" s="4">
        <f t="shared" si="5"/>
        <v>99</v>
      </c>
      <c r="D125">
        <f t="shared" si="4"/>
        <v>0.24197072451914337</v>
      </c>
    </row>
    <row r="126" spans="3:4" x14ac:dyDescent="0.2">
      <c r="C126" s="4">
        <f t="shared" si="5"/>
        <v>99.0625</v>
      </c>
      <c r="D126">
        <f t="shared" si="4"/>
        <v>0.25707390734673469</v>
      </c>
    </row>
    <row r="127" spans="3:4" x14ac:dyDescent="0.2">
      <c r="C127" s="4">
        <f t="shared" si="5"/>
        <v>99.125</v>
      </c>
      <c r="D127">
        <f t="shared" si="4"/>
        <v>0.27205499837854352</v>
      </c>
    </row>
    <row r="128" spans="3:4" x14ac:dyDescent="0.2">
      <c r="C128" s="4">
        <f t="shared" si="5"/>
        <v>99.1875</v>
      </c>
      <c r="D128">
        <f t="shared" si="4"/>
        <v>0.28678666756641447</v>
      </c>
    </row>
    <row r="129" spans="3:4" x14ac:dyDescent="0.2">
      <c r="C129" s="4">
        <f t="shared" si="5"/>
        <v>99.25</v>
      </c>
      <c r="D129">
        <f t="shared" si="4"/>
        <v>0.30113743215480443</v>
      </c>
    </row>
    <row r="130" spans="3:4" x14ac:dyDescent="0.2">
      <c r="C130" s="4">
        <f t="shared" si="5"/>
        <v>99.3125</v>
      </c>
      <c r="D130">
        <f t="shared" si="4"/>
        <v>0.31497353542659334</v>
      </c>
    </row>
    <row r="131" spans="3:4" x14ac:dyDescent="0.2">
      <c r="C131" s="4">
        <f t="shared" si="5"/>
        <v>99.375</v>
      </c>
      <c r="D131">
        <f t="shared" si="4"/>
        <v>0.32816096855037508</v>
      </c>
    </row>
    <row r="132" spans="3:4" x14ac:dyDescent="0.2">
      <c r="C132" s="4">
        <f t="shared" si="5"/>
        <v>99.4375</v>
      </c>
      <c r="D132">
        <f t="shared" si="4"/>
        <v>0.34056759431983069</v>
      </c>
    </row>
    <row r="133" spans="3:4" x14ac:dyDescent="0.2">
      <c r="C133" s="4">
        <f t="shared" si="5"/>
        <v>99.5</v>
      </c>
      <c r="D133">
        <f t="shared" ref="D133:D164" si="6">NORMDIST(C133,$E$7,$E$8,FALSE)</f>
        <v>0.35206532676429952</v>
      </c>
    </row>
    <row r="134" spans="3:4" x14ac:dyDescent="0.2">
      <c r="C134" s="4">
        <f t="shared" ref="C134:C165" si="7">C133+($C$181-$C$101)/80</f>
        <v>99.5625</v>
      </c>
      <c r="D134">
        <f t="shared" si="6"/>
        <v>0.36253231704044525</v>
      </c>
    </row>
    <row r="135" spans="3:4" x14ac:dyDescent="0.2">
      <c r="C135" s="4">
        <f t="shared" si="7"/>
        <v>99.625</v>
      </c>
      <c r="D135">
        <f t="shared" si="6"/>
        <v>0.37185509386976895</v>
      </c>
    </row>
    <row r="136" spans="3:4" x14ac:dyDescent="0.2">
      <c r="C136" s="4">
        <f t="shared" si="7"/>
        <v>99.6875</v>
      </c>
      <c r="D136">
        <f t="shared" si="6"/>
        <v>0.37993060619862778</v>
      </c>
    </row>
    <row r="137" spans="3:4" x14ac:dyDescent="0.2">
      <c r="C137" s="4">
        <f t="shared" si="7"/>
        <v>99.75</v>
      </c>
      <c r="D137">
        <f t="shared" si="6"/>
        <v>0.38666811680284924</v>
      </c>
    </row>
    <row r="138" spans="3:4" x14ac:dyDescent="0.2">
      <c r="C138" s="4">
        <f t="shared" si="7"/>
        <v>99.8125</v>
      </c>
      <c r="D138">
        <f t="shared" si="6"/>
        <v>0.39199089825257194</v>
      </c>
    </row>
    <row r="139" spans="3:4" x14ac:dyDescent="0.2">
      <c r="C139" s="4">
        <f t="shared" si="7"/>
        <v>99.875</v>
      </c>
      <c r="D139">
        <f t="shared" si="6"/>
        <v>0.39583768694474952</v>
      </c>
    </row>
    <row r="140" spans="3:4" x14ac:dyDescent="0.2">
      <c r="C140" s="4">
        <f t="shared" si="7"/>
        <v>99.9375</v>
      </c>
      <c r="D140">
        <f t="shared" si="6"/>
        <v>0.39816385668688664</v>
      </c>
    </row>
    <row r="141" spans="3:4" x14ac:dyDescent="0.2">
      <c r="C141" s="4">
        <f t="shared" si="7"/>
        <v>100</v>
      </c>
      <c r="D141">
        <f t="shared" si="6"/>
        <v>0.3989422804014327</v>
      </c>
    </row>
    <row r="142" spans="3:4" x14ac:dyDescent="0.2">
      <c r="C142" s="4">
        <f t="shared" si="7"/>
        <v>100.0625</v>
      </c>
      <c r="D142">
        <f t="shared" si="6"/>
        <v>0.39816385668688664</v>
      </c>
    </row>
    <row r="143" spans="3:4" x14ac:dyDescent="0.2">
      <c r="C143" s="4">
        <f t="shared" si="7"/>
        <v>100.125</v>
      </c>
      <c r="D143">
        <f t="shared" si="6"/>
        <v>0.39583768694474952</v>
      </c>
    </row>
    <row r="144" spans="3:4" x14ac:dyDescent="0.2">
      <c r="C144" s="4">
        <f t="shared" si="7"/>
        <v>100.1875</v>
      </c>
      <c r="D144">
        <f t="shared" si="6"/>
        <v>0.39199089825257194</v>
      </c>
    </row>
    <row r="145" spans="3:4" x14ac:dyDescent="0.2">
      <c r="C145" s="4">
        <f t="shared" si="7"/>
        <v>100.25</v>
      </c>
      <c r="D145">
        <f t="shared" si="6"/>
        <v>0.38666811680284924</v>
      </c>
    </row>
    <row r="146" spans="3:4" x14ac:dyDescent="0.2">
      <c r="C146" s="4">
        <f t="shared" si="7"/>
        <v>100.3125</v>
      </c>
      <c r="D146">
        <f t="shared" si="6"/>
        <v>0.37993060619862778</v>
      </c>
    </row>
    <row r="147" spans="3:4" x14ac:dyDescent="0.2">
      <c r="C147" s="4">
        <f t="shared" si="7"/>
        <v>100.375</v>
      </c>
      <c r="D147">
        <f t="shared" si="6"/>
        <v>0.37185509386976895</v>
      </c>
    </row>
    <row r="148" spans="3:4" x14ac:dyDescent="0.2">
      <c r="C148" s="4">
        <f t="shared" si="7"/>
        <v>100.4375</v>
      </c>
      <c r="D148">
        <f t="shared" si="6"/>
        <v>0.36253231704044525</v>
      </c>
    </row>
    <row r="149" spans="3:4" x14ac:dyDescent="0.2">
      <c r="C149" s="4">
        <f t="shared" si="7"/>
        <v>100.5</v>
      </c>
      <c r="D149">
        <f t="shared" si="6"/>
        <v>0.35206532676429952</v>
      </c>
    </row>
    <row r="150" spans="3:4" x14ac:dyDescent="0.2">
      <c r="C150" s="4">
        <f t="shared" si="7"/>
        <v>100.5625</v>
      </c>
      <c r="D150">
        <f t="shared" si="6"/>
        <v>0.34056759431983069</v>
      </c>
    </row>
    <row r="151" spans="3:4" x14ac:dyDescent="0.2">
      <c r="C151" s="4">
        <f t="shared" si="7"/>
        <v>100.625</v>
      </c>
      <c r="D151">
        <f t="shared" si="6"/>
        <v>0.32816096855037508</v>
      </c>
    </row>
    <row r="152" spans="3:4" x14ac:dyDescent="0.2">
      <c r="C152" s="4">
        <f t="shared" si="7"/>
        <v>100.6875</v>
      </c>
      <c r="D152">
        <f t="shared" si="6"/>
        <v>0.31497353542659334</v>
      </c>
    </row>
    <row r="153" spans="3:4" x14ac:dyDescent="0.2">
      <c r="C153" s="4">
        <f t="shared" si="7"/>
        <v>100.75</v>
      </c>
      <c r="D153">
        <f t="shared" si="6"/>
        <v>0.30113743215480443</v>
      </c>
    </row>
    <row r="154" spans="3:4" x14ac:dyDescent="0.2">
      <c r="C154" s="4">
        <f t="shared" si="7"/>
        <v>100.8125</v>
      </c>
      <c r="D154">
        <f t="shared" si="6"/>
        <v>0.28678666756641447</v>
      </c>
    </row>
    <row r="155" spans="3:4" x14ac:dyDescent="0.2">
      <c r="C155" s="4">
        <f t="shared" si="7"/>
        <v>100.875</v>
      </c>
      <c r="D155">
        <f t="shared" si="6"/>
        <v>0.27205499837854352</v>
      </c>
    </row>
    <row r="156" spans="3:4" x14ac:dyDescent="0.2">
      <c r="C156" s="4">
        <f t="shared" si="7"/>
        <v>100.9375</v>
      </c>
      <c r="D156">
        <f t="shared" si="6"/>
        <v>0.25707390734673469</v>
      </c>
    </row>
    <row r="157" spans="3:4" x14ac:dyDescent="0.2">
      <c r="C157" s="4">
        <f t="shared" si="7"/>
        <v>101</v>
      </c>
      <c r="D157">
        <f t="shared" si="6"/>
        <v>0.24197072451914337</v>
      </c>
    </row>
    <row r="158" spans="3:4" x14ac:dyDescent="0.2">
      <c r="C158" s="4">
        <f t="shared" si="7"/>
        <v>101.0625</v>
      </c>
      <c r="D158">
        <f t="shared" si="6"/>
        <v>0.22686692696881264</v>
      </c>
    </row>
    <row r="159" spans="3:4" x14ac:dyDescent="0.2">
      <c r="C159" s="4">
        <f t="shared" si="7"/>
        <v>101.125</v>
      </c>
      <c r="D159">
        <f t="shared" si="6"/>
        <v>0.21187664577569948</v>
      </c>
    </row>
    <row r="160" spans="3:4" x14ac:dyDescent="0.2">
      <c r="C160" s="4">
        <f t="shared" si="7"/>
        <v>101.1875</v>
      </c>
      <c r="D160">
        <f t="shared" si="6"/>
        <v>0.1971054019185873</v>
      </c>
    </row>
    <row r="161" spans="3:4" x14ac:dyDescent="0.2">
      <c r="C161" s="4">
        <f t="shared" si="7"/>
        <v>101.25</v>
      </c>
      <c r="D161">
        <f t="shared" si="6"/>
        <v>0.18264908538902191</v>
      </c>
    </row>
    <row r="162" spans="3:4" x14ac:dyDescent="0.2">
      <c r="C162" s="4">
        <f t="shared" si="7"/>
        <v>101.3125</v>
      </c>
      <c r="D162">
        <f t="shared" si="6"/>
        <v>0.16859318451811511</v>
      </c>
    </row>
    <row r="163" spans="3:4" x14ac:dyDescent="0.2">
      <c r="C163" s="4">
        <f t="shared" si="7"/>
        <v>101.375</v>
      </c>
      <c r="D163">
        <f t="shared" si="6"/>
        <v>0.15501226545829322</v>
      </c>
    </row>
    <row r="164" spans="3:4" x14ac:dyDescent="0.2">
      <c r="C164" s="4">
        <f t="shared" si="7"/>
        <v>101.4375</v>
      </c>
      <c r="D164">
        <f t="shared" si="6"/>
        <v>0.14196969520521555</v>
      </c>
    </row>
    <row r="165" spans="3:4" x14ac:dyDescent="0.2">
      <c r="C165" s="4">
        <f t="shared" si="7"/>
        <v>101.5</v>
      </c>
      <c r="D165">
        <f t="shared" ref="D165:D181" si="8">NORMDIST(C165,$E$7,$E$8,FALSE)</f>
        <v>0.12951759566589174</v>
      </c>
    </row>
    <row r="166" spans="3:4" x14ac:dyDescent="0.2">
      <c r="C166" s="4">
        <f t="shared" ref="C166:C180" si="9">C165+($C$181-$C$101)/80</f>
        <v>101.5625</v>
      </c>
      <c r="D166">
        <f t="shared" si="8"/>
        <v>0.11769701122432005</v>
      </c>
    </row>
    <row r="167" spans="3:4" x14ac:dyDescent="0.2">
      <c r="C167" s="4">
        <f t="shared" si="9"/>
        <v>101.625</v>
      </c>
      <c r="D167">
        <f t="shared" si="8"/>
        <v>0.10653826813058508</v>
      </c>
    </row>
    <row r="168" spans="3:4" x14ac:dyDescent="0.2">
      <c r="C168" s="4">
        <f t="shared" si="9"/>
        <v>101.6875</v>
      </c>
      <c r="D168">
        <f t="shared" si="8"/>
        <v>9.6061500905113353E-2</v>
      </c>
    </row>
    <row r="169" spans="3:4" x14ac:dyDescent="0.2">
      <c r="C169" s="4">
        <f t="shared" si="9"/>
        <v>101.75</v>
      </c>
      <c r="D169">
        <f t="shared" si="8"/>
        <v>8.6277318826511532E-2</v>
      </c>
    </row>
    <row r="170" spans="3:4" x14ac:dyDescent="0.2">
      <c r="C170" s="4">
        <f t="shared" si="9"/>
        <v>101.8125</v>
      </c>
      <c r="D170">
        <f t="shared" si="8"/>
        <v>7.7187584439710716E-2</v>
      </c>
    </row>
    <row r="171" spans="3:4" x14ac:dyDescent="0.2">
      <c r="C171" s="4">
        <f t="shared" si="9"/>
        <v>101.875</v>
      </c>
      <c r="D171">
        <f t="shared" si="8"/>
        <v>6.8786275826691903E-2</v>
      </c>
    </row>
    <row r="172" spans="3:4" x14ac:dyDescent="0.2">
      <c r="C172" s="4">
        <f t="shared" si="9"/>
        <v>101.9375</v>
      </c>
      <c r="D172">
        <f t="shared" si="8"/>
        <v>6.1060405041066343E-2</v>
      </c>
    </row>
    <row r="173" spans="3:4" x14ac:dyDescent="0.2">
      <c r="C173" s="4">
        <f t="shared" si="9"/>
        <v>102</v>
      </c>
      <c r="D173">
        <f t="shared" si="8"/>
        <v>5.3990966513188063E-2</v>
      </c>
    </row>
    <row r="174" spans="3:4" x14ac:dyDescent="0.2">
      <c r="C174" s="4">
        <f t="shared" si="9"/>
        <v>102.0625</v>
      </c>
      <c r="D174">
        <f t="shared" si="8"/>
        <v>4.7553891260639629E-2</v>
      </c>
    </row>
    <row r="175" spans="3:4" x14ac:dyDescent="0.2">
      <c r="C175" s="4">
        <f t="shared" si="9"/>
        <v>102.125</v>
      </c>
      <c r="D175">
        <f t="shared" si="8"/>
        <v>4.1720985256338612E-2</v>
      </c>
    </row>
    <row r="176" spans="3:4" x14ac:dyDescent="0.2">
      <c r="C176" s="4">
        <f t="shared" si="9"/>
        <v>102.1875</v>
      </c>
      <c r="D176">
        <f t="shared" si="8"/>
        <v>3.6460833176192142E-2</v>
      </c>
    </row>
    <row r="177" spans="3:4" x14ac:dyDescent="0.2">
      <c r="C177" s="4">
        <f t="shared" si="9"/>
        <v>102.25</v>
      </c>
      <c r="D177">
        <f t="shared" si="8"/>
        <v>3.1739651835667418E-2</v>
      </c>
    </row>
    <row r="178" spans="3:4" x14ac:dyDescent="0.2">
      <c r="C178" s="4">
        <f t="shared" si="9"/>
        <v>102.3125</v>
      </c>
      <c r="D178">
        <f t="shared" si="8"/>
        <v>2.7522080802904469E-2</v>
      </c>
    </row>
    <row r="179" spans="3:4" x14ac:dyDescent="0.2">
      <c r="C179" s="4">
        <f t="shared" si="9"/>
        <v>102.375</v>
      </c>
      <c r="D179">
        <f t="shared" si="8"/>
        <v>2.3771900829913806E-2</v>
      </c>
    </row>
    <row r="180" spans="3:4" x14ac:dyDescent="0.2">
      <c r="C180" s="4">
        <f t="shared" si="9"/>
        <v>102.4375</v>
      </c>
      <c r="D180">
        <f t="shared" si="8"/>
        <v>2.0452673772781399E-2</v>
      </c>
    </row>
    <row r="181" spans="3:4" x14ac:dyDescent="0.2">
      <c r="C181" s="56">
        <f>$D$24</f>
        <v>102.5</v>
      </c>
      <c r="D181">
        <f t="shared" si="8"/>
        <v>1.752830049356854E-2</v>
      </c>
    </row>
  </sheetData>
  <printOptions horizontalCentered="1"/>
  <pageMargins left="0.25" right="0.25" top="0.5" bottom="0.5" header="0.5" footer="0.5"/>
  <pageSetup scale="83" fitToHeight="0" orientation="portrait" r:id="rId1"/>
  <headerFooter alignWithMargins="0"/>
  <drawing r:id="rId2"/>
  <legacyDrawing r:id="rId3"/>
  <oleObjects>
    <mc:AlternateContent xmlns:mc="http://schemas.openxmlformats.org/markup-compatibility/2006">
      <mc:Choice Requires="x14">
        <oleObject progId="Equation.3" shapeId="12289" r:id="rId4">
          <objectPr defaultSize="0" autoPict="0" r:id="rId5">
            <anchor moveWithCells="1">
              <from>
                <xdr:col>1</xdr:col>
                <xdr:colOff>352425</xdr:colOff>
                <xdr:row>48</xdr:row>
                <xdr:rowOff>133350</xdr:rowOff>
              </from>
              <to>
                <xdr:col>4</xdr:col>
                <xdr:colOff>561975</xdr:colOff>
                <xdr:row>53</xdr:row>
                <xdr:rowOff>114300</xdr:rowOff>
              </to>
            </anchor>
          </objectPr>
        </oleObject>
      </mc:Choice>
      <mc:Fallback>
        <oleObject progId="Equation.3" shapeId="12289" r:id="rId4"/>
      </mc:Fallback>
    </mc:AlternateContent>
    <mc:AlternateContent xmlns:mc="http://schemas.openxmlformats.org/markup-compatibility/2006">
      <mc:Choice Requires="x14">
        <oleObject progId="Equation.3" shapeId="12290" r:id="rId6">
          <objectPr defaultSize="0" autoPict="0" r:id="rId7">
            <anchor moveWithCells="1">
              <from>
                <xdr:col>3</xdr:col>
                <xdr:colOff>171450</xdr:colOff>
                <xdr:row>45</xdr:row>
                <xdr:rowOff>133350</xdr:rowOff>
              </from>
              <to>
                <xdr:col>4</xdr:col>
                <xdr:colOff>200025</xdr:colOff>
                <xdr:row>48</xdr:row>
                <xdr:rowOff>38100</xdr:rowOff>
              </to>
            </anchor>
          </objectPr>
        </oleObject>
      </mc:Choice>
      <mc:Fallback>
        <oleObject progId="Equation.3" shapeId="12290" r:id="rId6"/>
      </mc:Fallback>
    </mc:AlternateContent>
  </oleObjects>
  <mc:AlternateContent xmlns:mc="http://schemas.openxmlformats.org/markup-compatibility/2006">
    <mc:Choice Requires="x14">
      <controls>
        <mc:AlternateContent xmlns:mc="http://schemas.openxmlformats.org/markup-compatibility/2006">
          <mc:Choice Requires="x14">
            <control shapeId="12291" r:id="rId8" name="Scroll Bar 3">
              <controlPr defaultSize="0" autoPict="0">
                <anchor moveWithCells="1">
                  <from>
                    <xdr:col>1</xdr:col>
                    <xdr:colOff>638175</xdr:colOff>
                    <xdr:row>14</xdr:row>
                    <xdr:rowOff>47625</xdr:rowOff>
                  </from>
                  <to>
                    <xdr:col>5</xdr:col>
                    <xdr:colOff>457200</xdr:colOff>
                    <xdr:row>15</xdr:row>
                    <xdr:rowOff>85725</xdr:rowOff>
                  </to>
                </anchor>
              </controlPr>
            </control>
          </mc:Choice>
        </mc:AlternateContent>
        <mc:AlternateContent xmlns:mc="http://schemas.openxmlformats.org/markup-compatibility/2006">
          <mc:Choice Requires="x14">
            <control shapeId="12293" r:id="rId9" name="Scroll Bar 5">
              <controlPr defaultSize="0" autoPict="0">
                <anchor moveWithCells="1">
                  <from>
                    <xdr:col>1</xdr:col>
                    <xdr:colOff>600075</xdr:colOff>
                    <xdr:row>19</xdr:row>
                    <xdr:rowOff>28575</xdr:rowOff>
                  </from>
                  <to>
                    <xdr:col>5</xdr:col>
                    <xdr:colOff>419100</xdr:colOff>
                    <xdr:row>20</xdr:row>
                    <xdr:rowOff>66675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2:L23"/>
  <sheetViews>
    <sheetView showGridLines="0" workbookViewId="0"/>
  </sheetViews>
  <sheetFormatPr defaultRowHeight="12.75" x14ac:dyDescent="0.2"/>
  <cols>
    <col min="8" max="8" width="8.375" customWidth="1"/>
  </cols>
  <sheetData>
    <row r="2" spans="1:1" x14ac:dyDescent="0.2">
      <c r="A2" s="15" t="s">
        <v>35</v>
      </c>
    </row>
    <row r="3" spans="1:1" x14ac:dyDescent="0.2">
      <c r="A3" s="11" t="s">
        <v>36</v>
      </c>
    </row>
    <row r="4" spans="1:1" x14ac:dyDescent="0.2">
      <c r="A4" s="11"/>
    </row>
    <row r="5" spans="1:1" x14ac:dyDescent="0.2">
      <c r="A5" s="11" t="s">
        <v>37</v>
      </c>
    </row>
    <row r="6" spans="1:1" x14ac:dyDescent="0.2">
      <c r="A6" s="11" t="s">
        <v>46</v>
      </c>
    </row>
    <row r="7" spans="1:1" x14ac:dyDescent="0.2">
      <c r="A7" s="11" t="s">
        <v>38</v>
      </c>
    </row>
    <row r="9" spans="1:1" x14ac:dyDescent="0.2">
      <c r="A9" s="11" t="s">
        <v>42</v>
      </c>
    </row>
    <row r="10" spans="1:1" x14ac:dyDescent="0.2">
      <c r="A10" s="11" t="s">
        <v>43</v>
      </c>
    </row>
    <row r="11" spans="1:1" x14ac:dyDescent="0.2">
      <c r="A11" s="11" t="s">
        <v>44</v>
      </c>
    </row>
    <row r="13" spans="1:1" x14ac:dyDescent="0.2">
      <c r="A13" s="11" t="s">
        <v>39</v>
      </c>
    </row>
    <row r="14" spans="1:1" x14ac:dyDescent="0.2">
      <c r="A14" s="11" t="s">
        <v>40</v>
      </c>
    </row>
    <row r="15" spans="1:1" x14ac:dyDescent="0.2">
      <c r="A15" s="11" t="s">
        <v>41</v>
      </c>
    </row>
    <row r="17" spans="1:12" x14ac:dyDescent="0.2">
      <c r="A17" s="15" t="s">
        <v>34</v>
      </c>
    </row>
    <row r="19" spans="1:12" ht="23.25" x14ac:dyDescent="0.35">
      <c r="A19" s="9"/>
      <c r="B19" s="10" t="s">
        <v>11</v>
      </c>
      <c r="C19" s="9"/>
      <c r="D19" s="9"/>
      <c r="E19" s="9"/>
      <c r="F19" s="9"/>
      <c r="G19" s="9"/>
      <c r="H19" s="9"/>
      <c r="I19" s="9"/>
      <c r="J19" s="9"/>
      <c r="K19" s="9"/>
      <c r="L19" s="9"/>
    </row>
    <row r="20" spans="1:12" x14ac:dyDescent="0.2">
      <c r="A20" s="6" t="s">
        <v>10</v>
      </c>
      <c r="L20" s="8" t="s">
        <v>12</v>
      </c>
    </row>
    <row r="21" spans="1:12" x14ac:dyDescent="0.2">
      <c r="A21" s="7" t="s">
        <v>9</v>
      </c>
    </row>
    <row r="23" spans="1:12" x14ac:dyDescent="0.2">
      <c r="A23" s="12" t="s">
        <v>13</v>
      </c>
    </row>
  </sheetData>
  <hyperlinks>
    <hyperlink ref="A21" r:id="rId1" xr:uid="{00000000-0004-0000-0600-000000000000}"/>
    <hyperlink ref="A23" r:id="rId2" xr:uid="{00000000-0004-0000-0600-000001000000}"/>
  </hyperlinks>
  <printOptions horizontalCentered="1"/>
  <pageMargins left="0.25" right="0.25" top="0.5" bottom="0.5" header="0.5" footer="0.5"/>
  <pageSetup scale="83" fitToHeight="0" orientation="portrait" r:id="rId3"/>
  <headerFooter alignWithMargins="0"/>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3</vt:i4>
      </vt:variant>
      <vt:variant>
        <vt:lpstr>Named Ranges</vt:lpstr>
      </vt:variant>
      <vt:variant>
        <vt:i4>4</vt:i4>
      </vt:variant>
    </vt:vector>
  </HeadingPairs>
  <TitlesOfParts>
    <vt:vector size="11" baseType="lpstr">
      <vt:lpstr>Left-Tailed</vt:lpstr>
      <vt:lpstr>Right-Tailed</vt:lpstr>
      <vt:lpstr>Between</vt:lpstr>
      <vt:lpstr>Readme</vt:lpstr>
      <vt:lpstr>Left-Tailed Graph</vt:lpstr>
      <vt:lpstr>Right-Tailed Graph</vt:lpstr>
      <vt:lpstr>Between Graph</vt:lpstr>
      <vt:lpstr>Between!Print_Area</vt:lpstr>
      <vt:lpstr>'Left-Tailed'!Print_Area</vt:lpstr>
      <vt:lpstr>Readme!Print_Area</vt:lpstr>
      <vt:lpstr>'Right-Tailed'!Print_Area</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Graphing a Normal Distribution in Excel</dc:title>
  <dc:creator>Vertex42.com</dc:creator>
  <cp:keywords>Normal Distribution</cp:keywords>
  <dc:description>(c) 2004 Vertex42 LLC. All Rights Reserved.</dc:description>
  <cp:lastModifiedBy>User</cp:lastModifiedBy>
  <cp:lastPrinted>2011-12-17T03:33:57Z</cp:lastPrinted>
  <dcterms:created xsi:type="dcterms:W3CDTF">2004-05-08T14:10:44Z</dcterms:created>
  <dcterms:modified xsi:type="dcterms:W3CDTF">2019-12-27T17:52:13Z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2004 Vertex42 LLC</vt:lpwstr>
  </property>
  <property fmtid="{D5CDD505-2E9C-101B-9397-08002B2CF9AE}" pid="3" name="Version">
    <vt:lpwstr>1.0.1</vt:lpwstr>
  </property>
</Properties>
</file>