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ownloads\Employee+Sample+Data\"/>
    </mc:Choice>
  </mc:AlternateContent>
  <xr:revisionPtr revIDLastSave="0" documentId="13_ncr:1_{E7F0AB5C-5785-4636-8052-F9C47554B48D}" xr6:coauthVersionLast="47" xr6:coauthVersionMax="47" xr10:uidLastSave="{00000000-0000-0000-0000-000000000000}"/>
  <bookViews>
    <workbookView xWindow="-108" yWindow="-108" windowWidth="23256" windowHeight="12456" xr2:uid="{65C14963-D7D9-489F-85DF-B390E3AF6B64}"/>
  </bookViews>
  <sheets>
    <sheet name="Data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4" i="2" l="1"/>
  <c r="B43" i="2"/>
  <c r="B42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B40" i="2"/>
  <c r="B39" i="2"/>
  <c r="B38" i="2"/>
  <c r="B37" i="2"/>
  <c r="B36" i="2"/>
  <c r="B25" i="2"/>
  <c r="B33" i="2"/>
  <c r="B35" i="2"/>
  <c r="B34" i="2"/>
  <c r="B32" i="2"/>
  <c r="B31" i="2"/>
  <c r="B30" i="2"/>
  <c r="B29" i="2"/>
  <c r="F26" i="2"/>
  <c r="B28" i="2"/>
  <c r="B27" i="2"/>
  <c r="B26" i="2"/>
  <c r="B24" i="2" a="1"/>
  <c r="B24" i="2" s="1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C7" i="2"/>
  <c r="C6" i="2"/>
  <c r="B7" i="2"/>
  <c r="B6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<sst xmlns="http://schemas.openxmlformats.org/spreadsheetml/2006/main" count="9978" uniqueCount="2032">
  <si>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</si>
  <si>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</si>
  <si>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</si>
  <si>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</si>
  <si>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</si>
  <si>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</si>
  <si>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</si>
  <si>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</si>
  <si>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</si>
  <si>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</si>
  <si>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</si>
  <si>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</si>
  <si>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</si>
  <si>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</si>
  <si>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</si>
  <si>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</si>
  <si>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</si>
  <si>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</si>
  <si>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</si>
  <si>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</si>
  <si>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</si>
  <si>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</si>
  <si>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</si>
  <si>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</si>
  <si>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</si>
  <si>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</si>
  <si>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</si>
  <si>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</si>
  <si>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</si>
  <si>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</si>
  <si>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</si>
  <si>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</si>
  <si>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</si>
  <si>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</si>
  <si>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</si>
  <si>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</si>
  <si>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</si>
  <si>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</si>
  <si>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</si>
  <si>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</si>
  <si>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</si>
  <si>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</si>
  <si>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</si>
  <si>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</si>
  <si>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</si>
  <si>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</si>
  <si>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</si>
  <si>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</si>
  <si>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</si>
  <si>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</si>
  <si>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</si>
  <si>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</si>
  <si>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</si>
  <si>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</si>
  <si>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</si>
  <si>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</si>
  <si>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</si>
  <si>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</si>
  <si>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</si>
  <si>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</si>
  <si>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</si>
  <si>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</si>
  <si>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</si>
  <si>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</si>
  <si>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</si>
  <si>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</si>
  <si>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</si>
  <si>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</si>
  <si>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</si>
  <si>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</si>
  <si>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</si>
  <si>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</si>
  <si>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</si>
  <si>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</si>
  <si>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</si>
  <si>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</si>
  <si>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</si>
  <si>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</si>
  <si>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</si>
  <si>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</si>
  <si>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</si>
  <si>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</si>
  <si>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</si>
  <si>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</si>
  <si>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</si>
  <si>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</si>
  <si>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</si>
  <si>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</si>
  <si>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</si>
  <si>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</si>
  <si>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</si>
  <si>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</si>
  <si>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</si>
  <si>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</si>
  <si>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</si>
  <si>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</si>
  <si>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</si>
  <si>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</si>
  <si>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</si>
  <si>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</si>
  <si>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</si>
  <si>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</si>
  <si>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</si>
  <si>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</si>
  <si>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</si>
  <si>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</si>
  <si>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</si>
  <si>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</si>
  <si>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</si>
  <si>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</si>
  <si>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</si>
  <si>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</si>
  <si>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</si>
  <si>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</si>
  <si>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</si>
  <si>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</si>
  <si>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</si>
  <si>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</si>
  <si>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</si>
  <si>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</si>
  <si>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</si>
  <si>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</si>
  <si>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</si>
  <si>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</si>
  <si>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</si>
  <si>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</si>
  <si>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</si>
  <si>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</si>
  <si>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</si>
  <si>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</si>
  <si>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</si>
  <si>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</si>
  <si>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</si>
  <si>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</si>
  <si>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</si>
  <si>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</si>
  <si>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</si>
  <si>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</si>
  <si>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</si>
  <si>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</si>
  <si>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</si>
  <si>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</si>
  <si>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</si>
  <si>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</si>
  <si>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</si>
  <si>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</si>
  <si>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</si>
  <si>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</si>
  <si>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</si>
  <si>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</si>
  <si>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</si>
  <si>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</si>
  <si>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</si>
  <si>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</si>
  <si>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</si>
  <si>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</si>
  <si>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</si>
  <si>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</si>
  <si>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</si>
  <si>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</si>
  <si>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</si>
  <si>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</si>
  <si>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</si>
  <si>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</si>
  <si>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</si>
  <si>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</si>
  <si>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</si>
  <si>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</si>
  <si>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</si>
  <si>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</si>
  <si>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</si>
  <si>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</si>
  <si>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</si>
  <si>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</si>
  <si>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</si>
  <si>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</si>
  <si>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</si>
  <si>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</si>
  <si>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</si>
  <si>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</si>
  <si>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</si>
  <si>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</si>
  <si>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</si>
  <si>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</si>
  <si>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</si>
  <si>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</si>
  <si>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</si>
  <si>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</si>
  <si>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</si>
  <si>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</si>
  <si>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</si>
  <si>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</si>
  <si>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</si>
  <si>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</si>
  <si>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</si>
  <si>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</si>
  <si>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</si>
  <si>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</si>
  <si>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</si>
  <si>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</si>
  <si>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</si>
  <si>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</si>
  <si>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</si>
  <si>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</si>
  <si>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</si>
  <si>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</si>
  <si>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</si>
  <si>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</si>
  <si>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</si>
  <si>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</si>
  <si>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</si>
  <si>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</si>
  <si>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</si>
  <si>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</si>
  <si>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</si>
  <si>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</si>
  <si>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</si>
  <si>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</si>
  <si>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</si>
  <si>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</si>
  <si>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</si>
  <si>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</si>
  <si>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</si>
  <si>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</si>
  <si>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</si>
  <si>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</si>
  <si>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</si>
  <si>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</si>
  <si>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</si>
  <si>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</si>
  <si>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</si>
  <si>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</si>
  <si>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</si>
  <si>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</si>
  <si>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</si>
  <si>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</si>
  <si>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</si>
  <si>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</si>
  <si>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</si>
  <si>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</si>
  <si>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</si>
  <si>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</si>
  <si>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</si>
  <si>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</si>
  <si>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</si>
  <si>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</si>
  <si>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</si>
  <si>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</si>
  <si>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</si>
  <si>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</si>
  <si>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</si>
  <si>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</si>
  <si>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</si>
  <si>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</si>
  <si>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</si>
  <si>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</si>
  <si>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</si>
  <si>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</si>
  <si>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</si>
  <si>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</si>
  <si>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</si>
  <si>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</si>
  <si>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</si>
  <si>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</si>
  <si>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</si>
  <si>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</si>
  <si>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</si>
  <si>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</si>
  <si>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</si>
  <si>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</si>
  <si>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</si>
  <si>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</si>
  <si>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</si>
  <si>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</si>
  <si>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</si>
  <si>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</si>
  <si>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</si>
  <si>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</si>
  <si>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</si>
  <si>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</si>
  <si>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</si>
  <si>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</si>
  <si>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</si>
  <si>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</si>
  <si>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</si>
  <si>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</si>
  <si>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</si>
  <si>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</si>
  <si>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</si>
  <si>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</si>
  <si>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</si>
  <si>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</si>
  <si>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</si>
  <si>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</si>
  <si>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</si>
  <si>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</si>
  <si>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</si>
  <si>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</si>
  <si>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</si>
  <si>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</si>
  <si>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</si>
  <si>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</si>
  <si>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</si>
  <si>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</si>
  <si>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</si>
  <si>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</si>
  <si>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</si>
  <si>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</si>
  <si>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</si>
  <si>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</si>
  <si>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</si>
  <si>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</si>
  <si>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</si>
  <si>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</si>
  <si>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</si>
  <si>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</si>
  <si>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</si>
  <si>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</si>
  <si>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</si>
  <si>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</si>
  <si>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</si>
  <si>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</si>
  <si>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</si>
  <si>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</si>
  <si>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</si>
  <si>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</si>
  <si>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</si>
  <si>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</si>
  <si>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</si>
  <si>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</si>
  <si>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</si>
  <si>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</si>
  <si>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</si>
  <si>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</si>
  <si>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</si>
  <si>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</si>
  <si>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</si>
  <si>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</si>
  <si>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</si>
  <si>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</si>
  <si>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</si>
  <si>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</si>
  <si>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</si>
  <si>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</si>
  <si>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</si>
  <si>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</si>
  <si>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</si>
  <si>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</si>
  <si>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</si>
  <si>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</si>
  <si>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</si>
  <si>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</si>
  <si>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</si>
  <si>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</si>
  <si>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</si>
  <si>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</si>
  <si>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</si>
  <si>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</si>
  <si>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</si>
  <si>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</si>
  <si>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</si>
  <si>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</si>
  <si>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</si>
  <si>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</si>
  <si>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</si>
  <si>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</si>
  <si>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</si>
  <si>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</si>
  <si>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</si>
  <si>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</si>
  <si>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</si>
  <si>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</si>
  <si>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</si>
  <si>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</si>
  <si>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</si>
  <si>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</si>
  <si>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</si>
  <si>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</si>
  <si>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</si>
  <si>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</si>
  <si>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</si>
  <si>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</si>
  <si>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</si>
  <si>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</si>
  <si>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</si>
  <si>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</si>
  <si>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</si>
  <si>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</si>
  <si>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</si>
  <si>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</si>
  <si>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</si>
  <si>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</si>
  <si>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</si>
  <si>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</si>
  <si>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</si>
  <si>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</si>
  <si>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</si>
  <si>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</si>
  <si>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</si>
  <si>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</si>
  <si>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</si>
  <si>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</si>
  <si>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</si>
  <si>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</si>
  <si>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</si>
  <si>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</si>
  <si>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</si>
  <si>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</si>
  <si>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</si>
  <si>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</si>
  <si>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</si>
  <si>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</si>
  <si>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</si>
  <si>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</si>
  <si>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</si>
  <si>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</si>
  <si>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</si>
  <si>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</si>
  <si>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</si>
  <si>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</si>
  <si>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</si>
  <si>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</si>
  <si>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</si>
  <si>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</si>
  <si>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</si>
  <si>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</si>
  <si>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</si>
  <si>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</si>
  <si>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</si>
  <si>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</si>
  <si>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</si>
  <si>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</si>
  <si>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</si>
  <si>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</si>
  <si>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</si>
  <si>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</si>
  <si>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</si>
  <si>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</si>
  <si>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</si>
  <si>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</si>
  <si>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</si>
  <si>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</si>
  <si>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</si>
  <si>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</si>
  <si>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</si>
  <si>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</si>
  <si>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</si>
  <si>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</si>
  <si>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</si>
  <si>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</si>
  <si>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</si>
  <si>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</si>
  <si>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</si>
  <si>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</si>
  <si>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</si>
  <si>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</si>
  <si>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</si>
  <si>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</si>
  <si>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</si>
  <si>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</si>
  <si>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</si>
  <si>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</si>
  <si>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</si>
  <si>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</si>
  <si>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</si>
  <si>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</si>
  <si>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</si>
  <si>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</si>
  <si>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</si>
  <si>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</si>
  <si>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</si>
  <si>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</si>
  <si>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</si>
  <si>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</si>
  <si>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</si>
  <si>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</si>
  <si>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</si>
  <si>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</si>
  <si>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</si>
  <si>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</si>
  <si>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</si>
  <si>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</si>
  <si>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</si>
  <si>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</si>
  <si>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</si>
  <si>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</si>
  <si>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</si>
  <si>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</si>
  <si>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</si>
  <si>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</si>
  <si>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</si>
  <si>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</si>
  <si>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</si>
  <si>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</si>
  <si>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</si>
  <si>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</si>
  <si>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</si>
  <si>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</si>
  <si>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</si>
  <si>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</si>
  <si>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</si>
  <si>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</si>
  <si>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</si>
  <si>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</si>
  <si>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</si>
  <si>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</si>
  <si>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</si>
  <si>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</si>
  <si>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</si>
  <si>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</si>
  <si>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</si>
  <si>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</si>
  <si>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</si>
  <si>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</si>
  <si>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</si>
  <si>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</si>
  <si>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</si>
  <si>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</si>
  <si>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</si>
  <si>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</si>
  <si>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</si>
  <si>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</si>
  <si>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</si>
  <si>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</si>
  <si>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</si>
  <si>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</si>
  <si>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</si>
  <si>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</si>
  <si>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</si>
  <si>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</si>
  <si>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</si>
  <si>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</si>
  <si>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</si>
  <si>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</si>
  <si>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</si>
  <si>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</si>
  <si>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</si>
  <si>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</si>
  <si>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</si>
  <si>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</si>
  <si>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</si>
  <si>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</si>
  <si>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</si>
  <si>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</si>
  <si>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</si>
  <si>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</si>
  <si>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</si>
  <si>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</si>
  <si>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</si>
  <si>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</si>
  <si>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</si>
  <si>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</si>
  <si>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</si>
  <si>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</si>
  <si>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</si>
  <si>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</si>
  <si>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</si>
  <si>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</si>
  <si>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</si>
  <si>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</si>
  <si>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</si>
  <si>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</si>
  <si>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</si>
  <si>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</si>
  <si>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</si>
  <si>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</si>
  <si>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</si>
  <si>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</si>
  <si>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</si>
  <si>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</si>
  <si>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</si>
  <si>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</si>
  <si>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</si>
  <si>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</si>
  <si>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</si>
  <si>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</si>
  <si>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</si>
  <si>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</si>
  <si>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</si>
  <si>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</si>
  <si>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</si>
  <si>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</si>
  <si>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</si>
  <si>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</si>
  <si>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</si>
  <si>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</si>
  <si>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</si>
  <si>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</si>
  <si>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</si>
  <si>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</si>
  <si>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</si>
  <si>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</si>
  <si>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</si>
  <si>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</si>
  <si>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</si>
  <si>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</si>
  <si>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</si>
  <si>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</si>
  <si>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</si>
  <si>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</si>
  <si>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</si>
  <si>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</si>
  <si>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</si>
  <si>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</si>
  <si>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</si>
  <si>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</si>
  <si>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</si>
  <si>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</si>
  <si>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</si>
  <si>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</si>
  <si>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</si>
  <si>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</si>
  <si>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</si>
  <si>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</si>
  <si>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</si>
  <si>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</si>
  <si>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</si>
  <si>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</si>
  <si>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</si>
  <si>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</si>
  <si>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</si>
  <si>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</si>
  <si>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</si>
  <si>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</si>
  <si>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</si>
  <si>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</si>
  <si>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</si>
  <si>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</si>
  <si>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</si>
  <si>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</si>
  <si>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</si>
  <si>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</si>
  <si>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</si>
  <si>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</si>
  <si>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</si>
  <si>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</si>
  <si>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</si>
  <si>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</si>
  <si>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</si>
  <si>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</si>
  <si>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</si>
  <si>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</si>
  <si>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</si>
  <si>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</si>
  <si>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</si>
  <si>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</si>
  <si>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</si>
  <si>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</si>
  <si>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</si>
  <si>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</si>
  <si>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</si>
  <si>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</si>
  <si>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</si>
  <si>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</si>
  <si>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</si>
  <si>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</si>
  <si>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</si>
  <si>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</si>
  <si>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</si>
  <si>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</si>
  <si>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</si>
  <si>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</si>
  <si>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</si>
  <si>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</si>
  <si>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</si>
  <si>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</si>
  <si>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</si>
  <si>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</si>
  <si>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</si>
  <si>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</si>
  <si>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</si>
  <si>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</si>
  <si>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</si>
  <si>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</si>
  <si>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</si>
  <si>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</si>
  <si>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</si>
  <si>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</si>
  <si>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</si>
  <si>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</si>
  <si>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</si>
  <si>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</si>
  <si>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</si>
  <si>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</si>
  <si>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</si>
  <si>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</si>
  <si>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</si>
  <si>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</si>
  <si>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</si>
  <si>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</si>
  <si>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</si>
  <si>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</si>
  <si>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</si>
  <si>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</si>
  <si>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</si>
  <si>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</si>
  <si>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</si>
  <si>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</si>
  <si>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</si>
  <si>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</si>
  <si>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</si>
  <si>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</si>
  <si>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</si>
  <si>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</si>
  <si>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</si>
  <si>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</si>
  <si>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</si>
  <si>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</si>
  <si>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</si>
  <si>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</si>
  <si>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</si>
  <si>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</si>
  <si>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</si>
  <si>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</si>
  <si>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</si>
  <si>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</si>
  <si>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</si>
  <si>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</si>
  <si>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</si>
  <si>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</si>
  <si>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</si>
  <si>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</si>
  <si>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</si>
  <si>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</si>
  <si>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</si>
  <si>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</si>
  <si>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</si>
  <si>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</si>
  <si>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</si>
  <si>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</si>
  <si>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</si>
  <si>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</si>
  <si>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</si>
  <si>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</si>
  <si>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</si>
  <si>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</si>
  <si>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</si>
  <si>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</si>
  <si>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</si>
  <si>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</si>
  <si>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</si>
  <si>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</si>
  <si>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</si>
  <si>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</si>
  <si>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</si>
  <si>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</si>
  <si>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</si>
  <si>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</si>
  <si>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</si>
  <si>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</si>
  <si>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</si>
  <si>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</si>
  <si>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</si>
  <si>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</si>
  <si>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</si>
  <si>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</si>
  <si>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</si>
  <si>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</si>
  <si>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</si>
  <si>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</si>
  <si>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</si>
  <si>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</si>
  <si>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</si>
  <si>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</si>
  <si>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</si>
  <si>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</si>
  <si>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</si>
  <si>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</si>
  <si>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</si>
  <si>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</si>
  <si>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</si>
  <si>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</si>
  <si>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</si>
  <si>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</si>
  <si>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</si>
  <si>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</si>
  <si>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</si>
  <si>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</si>
  <si>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</si>
  <si>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</si>
  <si>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</si>
  <si>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</si>
  <si>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</si>
  <si>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</si>
  <si>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</si>
  <si>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</si>
  <si>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</si>
  <si>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</si>
  <si>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</si>
  <si>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</si>
  <si>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</si>
  <si>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</si>
  <si>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</si>
  <si>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</si>
  <si>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</si>
  <si>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</si>
  <si>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</si>
  <si>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</si>
  <si>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</si>
  <si>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</si>
  <si>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</si>
  <si>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</si>
  <si>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</si>
  <si>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</si>
  <si>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</si>
  <si>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</si>
  <si>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</si>
  <si>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</si>
  <si>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</si>
  <si>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</si>
  <si>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</si>
  <si>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</si>
  <si>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</si>
  <si>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</si>
  <si>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</si>
  <si>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</si>
  <si>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</si>
  <si>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</si>
  <si>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</si>
  <si>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</si>
  <si>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</si>
  <si>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</si>
  <si>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</si>
  <si>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</si>
  <si>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</si>
  <si>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</si>
  <si>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</si>
  <si>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</si>
  <si>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</si>
  <si>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</si>
  <si>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</si>
  <si>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</si>
  <si>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</si>
  <si>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</si>
  <si>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</si>
  <si>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</si>
  <si>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</si>
  <si>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</si>
  <si>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</si>
  <si>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</si>
  <si>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</si>
  <si>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</si>
  <si>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</si>
  <si>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</si>
  <si>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</si>
  <si>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</si>
  <si>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</si>
  <si>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</si>
  <si>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</si>
  <si>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</si>
  <si>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</si>
  <si>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</si>
  <si>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</si>
  <si>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</si>
  <si>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</si>
  <si>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</si>
  <si>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</si>
  <si>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</si>
  <si>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</si>
  <si>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</si>
  <si>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</si>
  <si>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</si>
  <si>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</si>
  <si>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</si>
  <si>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</si>
  <si>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</si>
  <si>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</si>
  <si>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</si>
  <si>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</si>
  <si>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</si>
  <si>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</si>
  <si>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</si>
  <si>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</si>
  <si>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</si>
  <si>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</si>
  <si>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</si>
  <si>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</si>
  <si>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</si>
  <si>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</si>
  <si>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</si>
  <si>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</si>
  <si>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</si>
  <si>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</si>
  <si>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</si>
  <si>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</si>
  <si>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</si>
  <si>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</si>
  <si>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</si>
  <si>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</si>
  <si>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</si>
  <si>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</si>
  <si>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</si>
  <si>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</si>
  <si>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</si>
  <si>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</si>
  <si>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</si>
  <si>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</si>
  <si>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</si>
  <si>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</si>
  <si>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</si>
  <si>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</si>
  <si>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</si>
  <si>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</si>
  <si>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</si>
  <si>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</si>
  <si>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</si>
  <si>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</si>
  <si>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</si>
  <si>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</si>
  <si>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</si>
  <si>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</si>
  <si>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</si>
  <si>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</si>
  <si>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</si>
  <si>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</si>
  <si>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</si>
  <si>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</si>
  <si>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</si>
  <si>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</si>
  <si>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</si>
  <si>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</si>
  <si>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</si>
  <si>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</si>
  <si>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</si>
  <si>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</si>
  <si>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</si>
  <si>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</si>
  <si>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</si>
  <si>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</si>
  <si>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</si>
  <si>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</si>
  <si>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</si>
  <si>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</si>
  <si>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</si>
  <si>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</si>
  <si>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</si>
  <si>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</si>
  <si>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</si>
  <si>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</si>
  <si>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</si>
  <si>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</si>
  <si>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</si>
  <si>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</si>
  <si>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</si>
  <si>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</si>
  <si>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</si>
  <si>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</si>
  <si>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</si>
  <si>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</si>
  <si>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</si>
  <si>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</si>
  <si>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</si>
  <si>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</si>
  <si>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</si>
  <si>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</si>
  <si>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</si>
  <si>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</si>
  <si>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</si>
  <si>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</si>
  <si>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</si>
  <si>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</si>
  <si>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</si>
  <si>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</si>
  <si>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</si>
  <si>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</si>
  <si>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</si>
  <si>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</si>
  <si>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</si>
  <si>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</si>
  <si>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</si>
  <si>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</si>
  <si>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</si>
  <si>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</si>
  <si>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</si>
  <si>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</si>
  <si>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</si>
  <si>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</si>
  <si>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</si>
  <si>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</si>
  <si>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</si>
  <si>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</si>
  <si>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</si>
  <si>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</si>
  <si>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</si>
  <si>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</si>
  <si>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</si>
  <si>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</si>
  <si>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</si>
  <si>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</si>
  <si>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</si>
  <si>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</si>
  <si>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</si>
  <si>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</si>
  <si>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</si>
  <si>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</si>
  <si>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</si>
  <si>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</si>
  <si>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</si>
  <si>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</si>
  <si>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</si>
  <si>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</si>
  <si>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</si>
  <si>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</si>
  <si>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</si>
  <si>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</si>
  <si>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</si>
  <si>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</si>
  <si>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</si>
  <si>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</si>
  <si>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</si>
  <si>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</si>
  <si>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</si>
  <si>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</si>
  <si>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</si>
  <si>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</si>
  <si>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</si>
  <si>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</si>
  <si>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</si>
  <si>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</si>
  <si>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</si>
  <si>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</si>
  <si>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</si>
  <si>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</si>
  <si>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</si>
  <si>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</si>
  <si>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</si>
  <si>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</si>
  <si>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</si>
  <si>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</si>
  <si>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</si>
  <si>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</si>
  <si>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</si>
  <si>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</si>
  <si>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</si>
  <si>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</si>
  <si>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</si>
  <si>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</si>
  <si>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</si>
  <si>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</si>
  <si>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</si>
  <si>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</si>
  <si>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</si>
  <si>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</si>
  <si>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</si>
  <si>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</si>
  <si>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</si>
  <si>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</si>
  <si>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</si>
  <si>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</si>
  <si>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</si>
  <si>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</si>
  <si>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</si>
  <si>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</si>
  <si>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</si>
  <si>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</si>
  <si>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</si>
  <si>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</si>
  <si>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</si>
  <si>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</si>
  <si>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</si>
  <si>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</si>
  <si>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</si>
  <si>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</si>
  <si>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</si>
  <si>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</si>
  <si>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</si>
  <si>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</si>
  <si>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</si>
  <si>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</si>
  <si>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</si>
  <si>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</si>
  <si>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</si>
  <si>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</si>
  <si>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</si>
  <si>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</si>
  <si>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</si>
  <si>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</si>
  <si>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</si>
  <si>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</si>
  <si>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</si>
  <si>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</si>
  <si>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</si>
  <si>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</si>
  <si>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</si>
  <si>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</si>
  <si>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</si>
  <si>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</si>
  <si>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</si>
  <si>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</si>
  <si>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</si>
  <si>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</si>
  <si>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</si>
  <si>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</si>
  <si>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</si>
  <si>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</si>
  <si>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</si>
  <si>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</si>
  <si>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</si>
  <si>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</si>
  <si>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</si>
  <si>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</si>
  <si>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</si>
  <si>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</si>
  <si>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</si>
  <si>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</si>
  <si>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</si>
  <si>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</si>
  <si>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</si>
  <si>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</si>
  <si>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</si>
  <si>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</si>
  <si>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</si>
  <si>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</si>
  <si>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</si>
  <si>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</si>
  <si>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</si>
  <si>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</si>
  <si>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</si>
  <si>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</si>
  <si>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</si>
  <si>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</si>
  <si>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</si>
  <si>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</si>
  <si>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</si>
  <si>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</si>
  <si>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</si>
  <si>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</si>
  <si>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</si>
  <si>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</si>
  <si>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</si>
  <si>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</si>
  <si>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</si>
  <si>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</si>
  <si>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</si>
  <si>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</si>
  <si>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</si>
  <si>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</si>
  <si>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</si>
  <si>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</si>
  <si>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</si>
  <si>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</si>
  <si>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</si>
  <si>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</si>
  <si>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</si>
  <si>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</si>
  <si>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</si>
  <si>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</si>
  <si>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</si>
  <si>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</si>
  <si>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</si>
  <si>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</si>
  <si>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</si>
  <si>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</si>
  <si>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</si>
  <si>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</si>
  <si>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</si>
  <si>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</si>
  <si>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</si>
  <si>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</si>
  <si>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</si>
  <si>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</si>
  <si>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</si>
  <si>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</si>
  <si>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</si>
  <si>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</si>
  <si>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</si>
  <si>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</si>
  <si>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</si>
  <si>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</si>
  <si>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</si>
  <si>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</si>
  <si>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</si>
  <si>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</si>
  <si>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</si>
  <si>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</si>
  <si>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</si>
  <si>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</si>
  <si>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</si>
  <si>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</si>
  <si>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</si>
  <si>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</si>
  <si>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</si>
  <si>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</si>
  <si>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</si>
  <si>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</si>
  <si>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</si>
  <si>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</si>
  <si>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</si>
  <si>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</si>
  <si>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</si>
  <si>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</si>
  <si>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</si>
  <si>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</si>
  <si>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</si>
  <si>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</si>
  <si>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</si>
  <si>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</si>
  <si>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</si>
  <si>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</si>
  <si>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</si>
  <si>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</si>
  <si>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</si>
  <si>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</si>
  <si>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</si>
  <si>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</si>
  <si>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</si>
  <si>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</si>
  <si>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</si>
  <si>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</si>
  <si>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</si>
  <si>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</si>
  <si>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</si>
  <si>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</si>
  <si>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</si>
  <si>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</si>
  <si>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</si>
  <si>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</si>
  <si>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</si>
  <si>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</si>
  <si>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</si>
  <si>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</si>
  <si>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</si>
  <si>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</si>
  <si>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</si>
  <si>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</si>
  <si>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</si>
  <si>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</si>
  <si>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</si>
  <si>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</si>
  <si>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</si>
  <si>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</si>
  <si>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</si>
  <si>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</si>
  <si>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</si>
  <si>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</si>
  <si>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</si>
  <si>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</si>
  <si>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</si>
  <si>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</si>
  <si>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</si>
  <si>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</si>
  <si>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</si>
  <si>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</si>
  <si>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</si>
  <si>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</si>
  <si>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</si>
  <si>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</si>
  <si>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</si>
  <si>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</si>
  <si>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</si>
  <si>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</si>
  <si>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</si>
  <si>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</si>
  <si>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</si>
  <si>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</si>
  <si>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</si>
  <si>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</si>
  <si>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</si>
  <si>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</si>
  <si>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</si>
  <si>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</si>
  <si>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</si>
  <si>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</si>
  <si>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</si>
  <si>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</si>
  <si>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</si>
  <si>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</si>
  <si>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</si>
  <si>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</si>
  <si>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</si>
  <si>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</si>
  <si>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</si>
  <si>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</si>
  <si>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</si>
  <si>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</si>
  <si>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</si>
  <si>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</si>
  <si>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</si>
  <si>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</si>
  <si>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</si>
  <si>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</si>
  <si>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</si>
  <si>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</si>
  <si>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</si>
  <si>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</si>
  <si>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</si>
  <si>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</si>
  <si>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</si>
  <si>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</si>
  <si>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</si>
  <si>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</si>
  <si>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</si>
  <si>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</si>
  <si>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</si>
  <si>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</si>
  <si>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</si>
  <si>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</si>
  <si>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</si>
  <si>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</si>
  <si>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</si>
  <si>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</si>
  <si>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</si>
  <si>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</si>
  <si>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</si>
  <si>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</si>
  <si>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</si>
  <si>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</si>
  <si>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</si>
  <si>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</si>
  <si>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</si>
  <si>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</si>
  <si>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</si>
  <si>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</si>
  <si>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</si>
  <si>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</si>
  <si>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</si>
  <si>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</si>
  <si>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</si>
  <si>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</si>
  <si>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</si>
  <si>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</si>
  <si>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</si>
  <si>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</si>
  <si>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</si>
  <si>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</si>
  <si>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</si>
  <si>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</si>
  <si>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</si>
  <si>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</si>
  <si>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</si>
  <si>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</si>
  <si>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</si>
  <si>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</si>
  <si>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</si>
  <si>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</si>
  <si>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</si>
  <si>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</si>
  <si>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</si>
  <si>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</si>
  <si>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</si>
  <si>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</si>
  <si>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</si>
  <si>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</si>
  <si>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</si>
  <si>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</si>
  <si>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</si>
  <si>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</si>
  <si>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</si>
  <si>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</si>
  <si>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</si>
  <si>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</si>
  <si>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</si>
  <si>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</si>
  <si>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</si>
  <si>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</si>
  <si>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</si>
  <si>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</si>
  <si>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</si>
  <si>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</si>
  <si>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</si>
  <si>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</si>
  <si>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</si>
  <si>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</si>
  <si>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</si>
  <si>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</si>
  <si>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</si>
  <si>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</si>
  <si>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</si>
  <si>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</si>
  <si>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</si>
  <si>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</si>
  <si>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</si>
  <si>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</si>
  <si>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</si>
  <si>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</si>
  <si>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</si>
  <si>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</si>
  <si>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</si>
  <si>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</si>
  <si>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</si>
  <si>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</si>
  <si>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</si>
  <si>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</si>
  <si>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</si>
  <si>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</si>
  <si>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</si>
  <si>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</si>
  <si>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</si>
  <si>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</si>
  <si>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</si>
  <si>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</si>
  <si>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</si>
  <si>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</si>
  <si>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</si>
  <si>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</si>
  <si>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</si>
  <si>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</si>
  <si>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</si>
  <si>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</si>
  <si>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</si>
  <si>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</si>
  <si>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</si>
  <si>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</si>
  <si>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</si>
  <si>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</si>
  <si>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</si>
  <si>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</si>
  <si>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</si>
  <si>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</si>
  <si>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</si>
  <si>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</si>
  <si>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</si>
  <si>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</si>
  <si>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</si>
  <si>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</si>
  <si>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</si>
  <si>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</si>
  <si>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</si>
  <si>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</si>
  <si>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</si>
  <si>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</si>
  <si>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</si>
  <si>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</si>
  <si>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</si>
  <si>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</si>
  <si>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</si>
  <si>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</si>
  <si>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</si>
  <si>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</si>
  <si>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</si>
  <si>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</si>
  <si>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</si>
  <si>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</si>
  <si>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</si>
  <si>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</si>
  <si>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</si>
  <si>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</si>
  <si>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</si>
  <si>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</si>
  <si>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</si>
  <si>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</si>
  <si>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</si>
  <si>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</si>
  <si>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</si>
  <si>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</si>
  <si>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</si>
  <si>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</si>
  <si>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</si>
  <si>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</si>
  <si>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</si>
  <si>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</si>
  <si>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</si>
  <si>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</si>
  <si>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</si>
  <si>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</si>
  <si>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</si>
  <si>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</si>
  <si>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</si>
  <si>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</si>
  <si>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</si>
  <si>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</si>
  <si>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</si>
  <si>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</si>
  <si>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</si>
  <si>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</si>
  <si>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</si>
  <si>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</si>
  <si>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</si>
  <si>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</si>
  <si>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</si>
  <si>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</si>
  <si>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</si>
  <si>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</si>
  <si>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</si>
  <si>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</si>
  <si>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</si>
  <si>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</si>
  <si>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</si>
  <si>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</si>
  <si>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</si>
  <si>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</si>
  <si>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</si>
  <si>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</si>
  <si>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</si>
  <si>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</si>
  <si>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</si>
  <si>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</si>
  <si>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</si>
  <si>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</si>
  <si>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</si>
  <si>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</si>
  <si>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</si>
  <si>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</si>
  <si>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</si>
  <si>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</si>
  <si>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</si>
  <si>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</si>
  <si>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</si>
  <si>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</si>
  <si>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</si>
  <si>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</si>
  <si>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</si>
  <si>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</si>
  <si>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</si>
  <si>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</si>
  <si>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</si>
  <si>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</si>
  <si>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</si>
  <si>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</si>
  <si>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</si>
  <si>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</si>
  <si>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</si>
  <si>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</si>
  <si>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</si>
  <si>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</si>
  <si>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</si>
  <si>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</si>
  <si>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</si>
  <si>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</si>
  <si>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</si>
  <si>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</si>
  <si>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</si>
  <si>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</si>
  <si>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</si>
  <si>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</si>
  <si>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</si>
  <si>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</si>
  <si>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</si>
  <si>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</si>
  <si>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</si>
  <si>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</si>
  <si>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</si>
  <si>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</si>
  <si>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</si>
  <si>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</si>
  <si>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</si>
  <si>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</si>
  <si>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</si>
  <si>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</si>
  <si>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</si>
  <si>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</si>
  <si>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</si>
  <si>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</si>
  <si>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</si>
  <si>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</si>
  <si>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</si>
  <si>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</si>
  <si>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</si>
  <si>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</si>
  <si>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</si>
  <si>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</si>
  <si>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</si>
  <si>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</si>
  <si>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</si>
  <si>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</si>
  <si>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</si>
  <si>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</si>
  <si>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</si>
  <si>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</si>
  <si>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</si>
  <si>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</si>
  <si>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</si>
  <si>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</si>
  <si>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</si>
  <si>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</si>
  <si>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</si>
  <si>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</si>
  <si>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</si>
  <si>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</si>
  <si>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</si>
  <si>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</si>
  <si>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</si>
  <si>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</si>
  <si>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</si>
  <si>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</si>
  <si>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</si>
  <si>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</si>
  <si>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</si>
  <si>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</si>
  <si>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</si>
  <si>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</si>
  <si>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</si>
  <si>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</si>
  <si>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</si>
  <si>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</si>
  <si>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</si>
  <si>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</si>
  <si>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</si>
  <si>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</si>
  <si>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</si>
  <si>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</si>
  <si>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</si>
  <si>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</si>
  <si>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</si>
  <si>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</si>
  <si>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</si>
  <si>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</si>
  <si>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</si>
  <si>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</si>
  <si>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</si>
  <si>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</si>
  <si>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</si>
  <si>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</si>
  <si>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</si>
  <si>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</si>
  <si>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</si>
  <si>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</si>
  <si>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</si>
  <si>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</si>
  <si>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</si>
  <si>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</si>
  <si>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</si>
  <si>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</si>
  <si>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</si>
  <si>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</si>
  <si>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</si>
  <si>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</si>
  <si>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</si>
  <si>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</si>
  <si>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</si>
  <si>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</si>
  <si>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</si>
  <si>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</si>
  <si>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</si>
  <si>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</si>
  <si>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</si>
  <si>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</si>
  <si>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</si>
  <si>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</si>
  <si>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</si>
  <si>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</si>
  <si>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</si>
  <si>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</si>
  <si>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</si>
  <si>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</si>
  <si>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</si>
  <si>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</si>
  <si>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</si>
  <si>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</si>
  <si>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</si>
  <si>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</si>
  <si>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</si>
  <si>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</si>
  <si>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</si>
  <si>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</si>
  <si>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</si>
  <si>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</si>
  <si>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</si>
  <si>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</si>
  <si>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</si>
  <si>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</si>
  <si>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</si>
  <si>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</si>
  <si>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</si>
  <si>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</si>
  <si>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</si>
  <si>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</si>
  <si>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</si>
  <si>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</si>
  <si>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</si>
  <si>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</si>
  <si>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</si>
  <si>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</si>
  <si>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</si>
  <si>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</si>
  <si>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</si>
  <si>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</si>
  <si>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</si>
  <si>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</si>
  <si>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</si>
  <si>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</si>
  <si>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</si>
  <si>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</si>
  <si>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</si>
  <si>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</si>
  <si>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</si>
  <si>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</si>
  <si>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</si>
  <si>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</si>
  <si>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</si>
  <si>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</si>
  <si>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</si>
  <si>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</si>
  <si>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</si>
  <si>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</si>
  <si>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</si>
  <si>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</si>
  <si>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</si>
  <si>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</si>
  <si>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</si>
  <si>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</si>
  <si>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</si>
  <si>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</si>
  <si>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</si>
  <si>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</si>
  <si>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</si>
  <si>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</si>
  <si>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</si>
  <si>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</si>
  <si>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</si>
  <si>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</si>
  <si>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</si>
  <si>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</si>
  <si>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</si>
  <si>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</si>
  <si>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</si>
  <si>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</si>
  <si>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</si>
  <si>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</si>
  <si>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</si>
  <si>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</si>
  <si>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</si>
  <si>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</si>
  <si>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</si>
  <si>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</si>
  <si>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</si>
  <si>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</si>
  <si>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</si>
  <si>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</si>
  <si>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</si>
  <si>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</si>
  <si>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</si>
  <si>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</si>
  <si>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</si>
  <si>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</si>
  <si>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</si>
  <si>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</si>
  <si>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</si>
  <si>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</si>
  <si>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</si>
  <si>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</si>
  <si>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</si>
  <si>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</si>
  <si>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</si>
  <si>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</si>
  <si>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</si>
  <si>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</si>
  <si>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</si>
  <si>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</si>
  <si>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</si>
  <si>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</si>
  <si>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</si>
  <si>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</si>
  <si>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</si>
  <si>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</si>
  <si>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</si>
  <si>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</si>
  <si>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</si>
  <si>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</si>
  <si>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</si>
  <si>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</si>
  <si>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</si>
  <si>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</si>
  <si>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</si>
  <si>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</si>
  <si>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</si>
  <si>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</si>
  <si>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</si>
  <si>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</si>
  <si>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</si>
  <si>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</si>
  <si>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</si>
  <si>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</si>
  <si>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</si>
  <si>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</si>
  <si>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</si>
  <si>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</si>
  <si>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</si>
  <si>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</si>
  <si>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</si>
  <si>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</si>
  <si>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</si>
  <si>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</si>
  <si>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</si>
  <si>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</si>
  <si>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</si>
  <si>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</si>
  <si>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</si>
  <si>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</si>
  <si>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</si>
  <si>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</si>
  <si>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</si>
  <si>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</si>
  <si>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</si>
  <si>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</si>
  <si>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</si>
  <si>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</si>
  <si>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</si>
  <si>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</si>
  <si>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</si>
  <si>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</si>
  <si>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</si>
  <si>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</si>
  <si>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</si>
  <si>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</si>
  <si>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</si>
  <si>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</si>
  <si>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</si>
  <si>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</si>
  <si>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</si>
  <si>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</si>
  <si>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</si>
  <si>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</si>
  <si>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</si>
  <si>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</si>
  <si>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</si>
  <si>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</si>
  <si>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</si>
  <si>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</si>
  <si>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</si>
  <si>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</si>
  <si>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</si>
  <si>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</si>
  <si>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</si>
  <si>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</si>
  <si>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</si>
  <si>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</si>
  <si>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</si>
  <si>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</si>
  <si>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</si>
  <si>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</si>
  <si>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</si>
  <si>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</si>
  <si>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</si>
  <si>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</si>
  <si>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</si>
  <si>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</si>
  <si>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</si>
  <si>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</si>
  <si>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</si>
  <si>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</si>
  <si>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</si>
  <si>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</si>
  <si>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</si>
  <si>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</si>
  <si>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</si>
  <si>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</si>
  <si>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</si>
  <si>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</si>
  <si>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</si>
  <si>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</si>
  <si>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</si>
  <si>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</si>
  <si>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</si>
  <si>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</si>
  <si>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</si>
  <si>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</si>
  <si>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</si>
  <si>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</si>
  <si>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</si>
  <si>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</si>
  <si>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</si>
  <si>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</si>
  <si>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</si>
  <si>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</si>
  <si>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</si>
  <si>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</si>
  <si>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</si>
  <si>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</si>
  <si>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</si>
  <si>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</si>
  <si>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</si>
  <si>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</si>
  <si>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</si>
  <si>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</si>
  <si>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</si>
  <si>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</si>
  <si>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</si>
  <si>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</si>
  <si>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</si>
  <si>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</si>
  <si>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</si>
  <si>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</si>
  <si>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</si>
  <si>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</si>
  <si>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</si>
  <si>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</si>
  <si>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</si>
  <si>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</si>
  <si>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</si>
  <si>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</si>
  <si>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</si>
  <si>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</si>
  <si>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</si>
  <si>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</si>
  <si>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</si>
  <si>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</si>
  <si>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</si>
  <si>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</si>
  <si>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</si>
  <si>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</si>
  <si>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</si>
  <si>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</si>
  <si>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</si>
  <si>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</si>
  <si>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</si>
  <si>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</si>
  <si>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</si>
  <si>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</si>
  <si>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</si>
  <si>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</si>
  <si>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</si>
  <si>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</si>
  <si>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</si>
  <si>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</si>
  <si>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</si>
  <si>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</si>
  <si>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</si>
  <si>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</si>
  <si>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</si>
  <si>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</si>
  <si>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</si>
  <si>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</si>
  <si>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</si>
  <si>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</si>
  <si>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</si>
  <si>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</si>
  <si>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</si>
  <si>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</si>
  <si>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</si>
  <si>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</si>
  <si>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</si>
  <si>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</si>
  <si>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</si>
  <si>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</si>
  <si>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</si>
  <si>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</si>
  <si>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</si>
  <si>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</si>
  <si>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</si>
  <si>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</si>
  <si>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</si>
  <si>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</si>
  <si>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</si>
  <si>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</si>
  <si>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</si>
  <si>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</si>
  <si>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</si>
  <si>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</si>
  <si>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</si>
  <si>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</si>
  <si>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</si>
  <si>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</si>
  <si>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</si>
  <si>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</si>
  <si>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</si>
  <si>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</si>
  <si>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</si>
  <si>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</si>
  <si>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</si>
  <si>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</si>
  <si>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</si>
  <si>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</si>
  <si>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</si>
  <si>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</si>
  <si>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</si>
  <si>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</si>
  <si>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</si>
  <si>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</si>
  <si>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</si>
  <si>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</si>
  <si>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</si>
  <si>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</si>
  <si>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</si>
  <si>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</si>
  <si>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</si>
  <si>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</si>
  <si>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</si>
  <si>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</si>
  <si>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</si>
  <si>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</si>
  <si>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</si>
  <si>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</si>
  <si>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</si>
  <si>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</si>
  <si>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</si>
  <si>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</si>
  <si>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</si>
  <si>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</si>
  <si>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</si>
  <si>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</si>
  <si>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</si>
  <si>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</si>
  <si>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</si>
  <si>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</si>
  <si>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</si>
  <si>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</si>
  <si>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</si>
  <si>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</si>
  <si>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</si>
  <si>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</si>
  <si>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</si>
  <si>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</si>
  <si>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</si>
  <si>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</si>
  <si>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</si>
  <si>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</si>
  <si>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</si>
  <si>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</si>
  <si>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</si>
  <si>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</si>
  <si>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</si>
  <si>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</si>
  <si>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</si>
  <si>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</si>
  <si>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</si>
  <si>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</si>
  <si>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</si>
  <si>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</si>
  <si>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</si>
  <si>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</si>
  <si>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</si>
  <si>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</si>
  <si>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</si>
  <si>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</si>
  <si>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</si>
  <si>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</si>
  <si>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</si>
  <si>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</si>
  <si>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</si>
  <si>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</si>
  <si>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</si>
  <si>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</si>
  <si>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</si>
  <si>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</si>
  <si>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</si>
  <si>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Questions</t>
  </si>
  <si>
    <t>Solutions</t>
  </si>
  <si>
    <t>Check the new column (final_salary)</t>
  </si>
  <si>
    <t>Final_salary</t>
  </si>
  <si>
    <t>IT Female</t>
  </si>
  <si>
    <t>Check the new column (IT_Female) - total 119 (Yes)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</si>
</sst>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3" xfId="0" applyNumberFormat="1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P1001" totalsRowShown="0" headerRowDxfId="6">
  <autoFilter ref="A1:P1001" xr:uid="{D7CA8898-8363-4905-AB67-C7A42F7FDBFA}"/>
  <tableColumns count="16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5"/>
    <tableColumn id="10" xr3:uid="{CA3B0D4F-FCC2-4967-BC8E-979F23AA32F2}" name="Annual Salary" dataDxfId="4"/>
    <tableColumn id="11" xr3:uid="{84DC6F9B-C840-4378-9E1C-BEB4EB18E284}" name="Bonus %" dataDxfId="3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2"/>
    <tableColumn id="15" xr3:uid="{290F1ABE-1984-4FFE-A656-F5BCA4955ADA}" name="Final_salary" dataDxfId="1">
      <calculatedColumnFormula>TBL_Employees[[#This Row],[Annual Salary]]+TBL_Employees[[#This Row],[Bonus %]]*TBL_Employees[[#This Row],[Annual Salary]]</calculatedColumnFormula>
    </tableColumn>
    <tableColumn id="16" xr3:uid="{27C4D57D-01F7-418B-8890-1C44C738B73A}" name="IT Female" dataDxfId="0">
      <calculatedColumnFormula>IF(AND(TBL_Employees[[#This Row],[Department]]="IT",TBL_Employees[[#This Row],[Gender]]="Female"),"Yes","No")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T1001"/>
  <sheetViews>
    <sheetView tabSelected="1" workbookViewId="0">
      <selection activeCell="E1" sqref="E1:E1048576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7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27.6640625" style="7" bestFit="1" customWidth="1"/>
    <col min="15" max="15" width="13" bestFit="1" customWidth="1"/>
    <col min="20" max="20" width="22.109375" bestFit="1" customWidth="1"/>
  </cols>
  <sheetData>
    <row r="1" spans="1:16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</row>
    <row r="2" spans="1:16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  <c r="O2" s="1">
        <f>TBL_Employees[[#This Row],[Annual Salary]]+TBL_Employees[[#This Row],[Bonus %]]*TBL_Employees[[#This Row],[Annual Salary]]</f>
        <v>162844.6</v>
      </c>
      <c r="P2" t="str">
        <f>IF(AND(TBL_Employees[[#This Row],[Department]]="IT",TBL_Employees[[#This Row],[Gender]]="Female"),"Yes","No")</f>
        <v>Yes</v>
      </c>
    </row>
    <row r="3" spans="1:16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  <c r="O3" s="1">
        <f>TBL_Employees[[#This Row],[Annual Salary]]+TBL_Employees[[#This Row],[Bonus %]]*TBL_Employees[[#This Row],[Annual Salary]]</f>
        <v>99975</v>
      </c>
      <c r="P3" t="str">
        <f>IF(AND(TBL_Employees[[#This Row],[Department]]="IT",TBL_Employees[[#This Row],[Gender]]="Female"),"Yes","No")</f>
        <v>No</v>
      </c>
    </row>
    <row r="4" spans="1:16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  <c r="O4" s="1">
        <f>TBL_Employees[[#This Row],[Annual Salary]]+TBL_Employees[[#This Row],[Bonus %]]*TBL_Employees[[#This Row],[Annual Salary]]</f>
        <v>195718.8</v>
      </c>
      <c r="P4" t="str">
        <f>IF(AND(TBL_Employees[[#This Row],[Department]]="IT",TBL_Employees[[#This Row],[Gender]]="Female"),"Yes","No")</f>
        <v>No</v>
      </c>
    </row>
    <row r="5" spans="1:16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  <c r="O5" s="1">
        <f>TBL_Employees[[#This Row],[Annual Salary]]+TBL_Employees[[#This Row],[Bonus %]]*TBL_Employees[[#This Row],[Annual Salary]]</f>
        <v>90856.91</v>
      </c>
      <c r="P5" t="str">
        <f>IF(AND(TBL_Employees[[#This Row],[Department]]="IT",TBL_Employees[[#This Row],[Gender]]="Female"),"Yes","No")</f>
        <v>Yes</v>
      </c>
    </row>
    <row r="6" spans="1:16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  <c r="O6" s="1">
        <f>TBL_Employees[[#This Row],[Annual Salary]]+TBL_Employees[[#This Row],[Bonus %]]*TBL_Employees[[#This Row],[Annual Salary]]</f>
        <v>95409</v>
      </c>
      <c r="P6" t="str">
        <f>IF(AND(TBL_Employees[[#This Row],[Department]]="IT",TBL_Employees[[#This Row],[Gender]]="Female"),"Yes","No")</f>
        <v>No</v>
      </c>
    </row>
    <row r="7" spans="1:16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  <c r="O7" s="1">
        <f>TBL_Employees[[#This Row],[Annual Salary]]+TBL_Employees[[#This Row],[Bonus %]]*TBL_Employees[[#This Row],[Annual Salary]]</f>
        <v>50994</v>
      </c>
      <c r="P7" t="str">
        <f>IF(AND(TBL_Employees[[#This Row],[Department]]="IT",TBL_Employees[[#This Row],[Gender]]="Female"),"Yes","No")</f>
        <v>No</v>
      </c>
    </row>
    <row r="8" spans="1:16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  <c r="O8" s="1">
        <f>TBL_Employees[[#This Row],[Annual Salary]]+TBL_Employees[[#This Row],[Bonus %]]*TBL_Employees[[#This Row],[Annual Salary]]</f>
        <v>131720.6</v>
      </c>
      <c r="P8" t="str">
        <f>IF(AND(TBL_Employees[[#This Row],[Department]]="IT",TBL_Employees[[#This Row],[Gender]]="Female"),"Yes","No")</f>
        <v>Yes</v>
      </c>
    </row>
    <row r="9" spans="1:16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  <c r="O9" s="1">
        <f>TBL_Employees[[#This Row],[Annual Salary]]+TBL_Employees[[#This Row],[Bonus %]]*TBL_Employees[[#This Row],[Annual Salary]]</f>
        <v>41336</v>
      </c>
      <c r="P9" t="str">
        <f>IF(AND(TBL_Employees[[#This Row],[Department]]="IT",TBL_Employees[[#This Row],[Gender]]="Female"),"Yes","No")</f>
        <v>No</v>
      </c>
    </row>
    <row r="10" spans="1:16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  <c r="O10" s="1">
        <f>TBL_Employees[[#This Row],[Annual Salary]]+TBL_Employees[[#This Row],[Bonus %]]*TBL_Employees[[#This Row],[Annual Salary]]</f>
        <v>120338.62</v>
      </c>
      <c r="P10" t="str">
        <f>IF(AND(TBL_Employees[[#This Row],[Department]]="IT",TBL_Employees[[#This Row],[Gender]]="Female"),"Yes","No")</f>
        <v>No</v>
      </c>
    </row>
    <row r="11" spans="1:16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  <c r="O11" s="1">
        <f>TBL_Employees[[#This Row],[Annual Salary]]+TBL_Employees[[#This Row],[Bonus %]]*TBL_Employees[[#This Row],[Annual Salary]]</f>
        <v>77203</v>
      </c>
      <c r="P11" t="str">
        <f>IF(AND(TBL_Employees[[#This Row],[Department]]="IT",TBL_Employees[[#This Row],[Gender]]="Female"),"Yes","No")</f>
        <v>No</v>
      </c>
    </row>
    <row r="12" spans="1:16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  <c r="O12" s="1">
        <f>TBL_Employees[[#This Row],[Annual Salary]]+TBL_Employees[[#This Row],[Bonus %]]*TBL_Employees[[#This Row],[Annual Salary]]</f>
        <v>180932.95</v>
      </c>
      <c r="P12" t="str">
        <f>IF(AND(TBL_Employees[[#This Row],[Department]]="IT",TBL_Employees[[#This Row],[Gender]]="Female"),"Yes","No")</f>
        <v>No</v>
      </c>
    </row>
    <row r="13" spans="1:16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  <c r="O13" s="1">
        <f>TBL_Employees[[#This Row],[Annual Salary]]+TBL_Employees[[#This Row],[Bonus %]]*TBL_Employees[[#This Row],[Annual Salary]]</f>
        <v>109851</v>
      </c>
      <c r="P13" t="str">
        <f>IF(AND(TBL_Employees[[#This Row],[Department]]="IT",TBL_Employees[[#This Row],[Gender]]="Female"),"Yes","No")</f>
        <v>No</v>
      </c>
    </row>
    <row r="14" spans="1:16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  <c r="O14" s="1">
        <f>TBL_Employees[[#This Row],[Annual Salary]]+TBL_Employees[[#This Row],[Bonus %]]*TBL_Employees[[#This Row],[Annual Salary]]</f>
        <v>114543.74</v>
      </c>
      <c r="P14" t="str">
        <f>IF(AND(TBL_Employees[[#This Row],[Department]]="IT",TBL_Employees[[#This Row],[Gender]]="Female"),"Yes","No")</f>
        <v>No</v>
      </c>
    </row>
    <row r="15" spans="1:16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  <c r="O15" s="1">
        <f>TBL_Employees[[#This Row],[Annual Salary]]+TBL_Employees[[#This Row],[Bonus %]]*TBL_Employees[[#This Row],[Annual Salary]]</f>
        <v>161416.20000000001</v>
      </c>
      <c r="P15" t="str">
        <f>IF(AND(TBL_Employees[[#This Row],[Department]]="IT",TBL_Employees[[#This Row],[Gender]]="Female"),"Yes","No")</f>
        <v>No</v>
      </c>
    </row>
    <row r="16" spans="1:16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  <c r="O16" s="1">
        <f>TBL_Employees[[#This Row],[Annual Salary]]+TBL_Employees[[#This Row],[Bonus %]]*TBL_Employees[[#This Row],[Annual Salary]]</f>
        <v>97078</v>
      </c>
      <c r="P16" t="str">
        <f>IF(AND(TBL_Employees[[#This Row],[Department]]="IT",TBL_Employees[[#This Row],[Gender]]="Female"),"Yes","No")</f>
        <v>No</v>
      </c>
    </row>
    <row r="17" spans="1:20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  <c r="O17" s="1">
        <f>TBL_Employees[[#This Row],[Annual Salary]]+TBL_Employees[[#This Row],[Bonus %]]*TBL_Employees[[#This Row],[Annual Salary]]</f>
        <v>324051</v>
      </c>
      <c r="P17" t="str">
        <f>IF(AND(TBL_Employees[[#This Row],[Department]]="IT",TBL_Employees[[#This Row],[Gender]]="Female"),"Yes","No")</f>
        <v>No</v>
      </c>
    </row>
    <row r="18" spans="1:20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  <c r="O18" s="1">
        <f>TBL_Employees[[#This Row],[Annual Salary]]+TBL_Employees[[#This Row],[Bonus %]]*TBL_Employees[[#This Row],[Annual Salary]]</f>
        <v>211004.4</v>
      </c>
      <c r="P18" t="str">
        <f>IF(AND(TBL_Employees[[#This Row],[Department]]="IT",TBL_Employees[[#This Row],[Gender]]="Female"),"Yes","No")</f>
        <v>No</v>
      </c>
    </row>
    <row r="19" spans="1:20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  <c r="O19" s="1">
        <f>TBL_Employees[[#This Row],[Annual Salary]]+TBL_Employees[[#This Row],[Bonus %]]*TBL_Employees[[#This Row],[Annual Salary]]</f>
        <v>174955.64</v>
      </c>
      <c r="P19" t="str">
        <f>IF(AND(TBL_Employees[[#This Row],[Department]]="IT",TBL_Employees[[#This Row],[Gender]]="Female"),"Yes","No")</f>
        <v>No</v>
      </c>
      <c r="T19" s="7"/>
    </row>
    <row r="20" spans="1:20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  <c r="O20" s="1">
        <f>TBL_Employees[[#This Row],[Annual Salary]]+TBL_Employees[[#This Row],[Bonus %]]*TBL_Employees[[#This Row],[Annual Salary]]</f>
        <v>231263.72</v>
      </c>
      <c r="P20" t="str">
        <f>IF(AND(TBL_Employees[[#This Row],[Department]]="IT",TBL_Employees[[#This Row],[Gender]]="Female"),"Yes","No")</f>
        <v>No</v>
      </c>
    </row>
    <row r="21" spans="1:20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  <c r="O21" s="1">
        <f>TBL_Employees[[#This Row],[Annual Salary]]+TBL_Employees[[#This Row],[Bonus %]]*TBL_Employees[[#This Row],[Annual Salary]]</f>
        <v>196270.58</v>
      </c>
      <c r="P21" t="str">
        <f>IF(AND(TBL_Employees[[#This Row],[Department]]="IT",TBL_Employees[[#This Row],[Gender]]="Female"),"Yes","No")</f>
        <v>No</v>
      </c>
    </row>
    <row r="22" spans="1:20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  <c r="O22" s="1">
        <f>TBL_Employees[[#This Row],[Annual Salary]]+TBL_Employees[[#This Row],[Bonus %]]*TBL_Employees[[#This Row],[Annual Salary]]</f>
        <v>160754</v>
      </c>
      <c r="P22" t="str">
        <f>IF(AND(TBL_Employees[[#This Row],[Department]]="IT",TBL_Employees[[#This Row],[Gender]]="Female"),"Yes","No")</f>
        <v>No</v>
      </c>
    </row>
    <row r="23" spans="1:20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  <c r="O23" s="1">
        <f>TBL_Employees[[#This Row],[Annual Salary]]+TBL_Employees[[#This Row],[Bonus %]]*TBL_Employees[[#This Row],[Annual Salary]]</f>
        <v>183560.63</v>
      </c>
      <c r="P23" t="str">
        <f>IF(AND(TBL_Employees[[#This Row],[Department]]="IT",TBL_Employees[[#This Row],[Gender]]="Female"),"Yes","No")</f>
        <v>No</v>
      </c>
    </row>
    <row r="24" spans="1:20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  <c r="O24" s="1">
        <f>TBL_Employees[[#This Row],[Annual Salary]]+TBL_Employees[[#This Row],[Bonus %]]*TBL_Employees[[#This Row],[Annual Salary]]</f>
        <v>221167.36000000002</v>
      </c>
      <c r="P24" t="str">
        <f>IF(AND(TBL_Employees[[#This Row],[Department]]="IT",TBL_Employees[[#This Row],[Gender]]="Female"),"Yes","No")</f>
        <v>No</v>
      </c>
    </row>
    <row r="25" spans="1:20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  <c r="O25" s="1">
        <f>TBL_Employees[[#This Row],[Annual Salary]]+TBL_Employees[[#This Row],[Bonus %]]*TBL_Employees[[#This Row],[Annual Salary]]</f>
        <v>49998</v>
      </c>
      <c r="P25" t="str">
        <f>IF(AND(TBL_Employees[[#This Row],[Department]]="IT",TBL_Employees[[#This Row],[Gender]]="Female"),"Yes","No")</f>
        <v>No</v>
      </c>
    </row>
    <row r="26" spans="1:20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  <c r="O26" s="1">
        <f>TBL_Employees[[#This Row],[Annual Salary]]+TBL_Employees[[#This Row],[Bonus %]]*TBL_Employees[[#This Row],[Annual Salary]]</f>
        <v>271395.32</v>
      </c>
      <c r="P26" t="str">
        <f>IF(AND(TBL_Employees[[#This Row],[Department]]="IT",TBL_Employees[[#This Row],[Gender]]="Female"),"Yes","No")</f>
        <v>No</v>
      </c>
    </row>
    <row r="27" spans="1:20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29</v>
      </c>
      <c r="N27" s="7" t="s">
        <v>21</v>
      </c>
      <c r="O27" s="1">
        <f>TBL_Employees[[#This Row],[Annual Salary]]+TBL_Employees[[#This Row],[Bonus %]]*TBL_Employees[[#This Row],[Annual Salary]]</f>
        <v>187253.97</v>
      </c>
      <c r="P27" t="str">
        <f>IF(AND(TBL_Employees[[#This Row],[Department]]="IT",TBL_Employees[[#This Row],[Gender]]="Female"),"Yes","No")</f>
        <v>No</v>
      </c>
    </row>
    <row r="28" spans="1:20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  <c r="O28" s="1">
        <f>TBL_Employees[[#This Row],[Annual Salary]]+TBL_Employees[[#This Row],[Bonus %]]*TBL_Employees[[#This Row],[Annual Salary]]</f>
        <v>98581</v>
      </c>
      <c r="P28" t="str">
        <f>IF(AND(TBL_Employees[[#This Row],[Department]]="IT",TBL_Employees[[#This Row],[Gender]]="Female"),"Yes","No")</f>
        <v>No</v>
      </c>
    </row>
    <row r="29" spans="1:20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  <c r="O29" s="1">
        <f>TBL_Employees[[#This Row],[Annual Salary]]+TBL_Employees[[#This Row],[Bonus %]]*TBL_Employees[[#This Row],[Annual Salary]]</f>
        <v>322562.61</v>
      </c>
      <c r="P29" t="str">
        <f>IF(AND(TBL_Employees[[#This Row],[Department]]="IT",TBL_Employees[[#This Row],[Gender]]="Female"),"Yes","No")</f>
        <v>No</v>
      </c>
    </row>
    <row r="30" spans="1:20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  <c r="O30" s="1">
        <f>TBL_Employees[[#This Row],[Annual Salary]]+TBL_Employees[[#This Row],[Bonus %]]*TBL_Employees[[#This Row],[Annual Salary]]</f>
        <v>111276.48</v>
      </c>
      <c r="P30" t="str">
        <f>IF(AND(TBL_Employees[[#This Row],[Department]]="IT",TBL_Employees[[#This Row],[Gender]]="Female"),"Yes","No")</f>
        <v>No</v>
      </c>
    </row>
    <row r="31" spans="1:20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  <c r="O31" s="1">
        <f>TBL_Employees[[#This Row],[Annual Salary]]+TBL_Employees[[#This Row],[Bonus %]]*TBL_Employees[[#This Row],[Annual Salary]]</f>
        <v>309728.94</v>
      </c>
      <c r="P31" t="str">
        <f>IF(AND(TBL_Employees[[#This Row],[Department]]="IT",TBL_Employees[[#This Row],[Gender]]="Female"),"Yes","No")</f>
        <v>No</v>
      </c>
    </row>
    <row r="32" spans="1:20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  <c r="O32" s="1">
        <f>TBL_Employees[[#This Row],[Annual Salary]]+TBL_Employees[[#This Row],[Bonus %]]*TBL_Employees[[#This Row],[Annual Salary]]</f>
        <v>54775</v>
      </c>
      <c r="P32" t="str">
        <f>IF(AND(TBL_Employees[[#This Row],[Department]]="IT",TBL_Employees[[#This Row],[Gender]]="Female"),"Yes","No")</f>
        <v>No</v>
      </c>
    </row>
    <row r="33" spans="1:16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  <c r="O33" s="1">
        <f>TBL_Employees[[#This Row],[Annual Salary]]+TBL_Employees[[#This Row],[Bonus %]]*TBL_Employees[[#This Row],[Annual Salary]]</f>
        <v>55499</v>
      </c>
      <c r="P33" t="str">
        <f>IF(AND(TBL_Employees[[#This Row],[Department]]="IT",TBL_Employees[[#This Row],[Gender]]="Female"),"Yes","No")</f>
        <v>No</v>
      </c>
    </row>
    <row r="34" spans="1:16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  <c r="O34" s="1">
        <f>TBL_Employees[[#This Row],[Annual Salary]]+TBL_Employees[[#This Row],[Bonus %]]*TBL_Employees[[#This Row],[Annual Salary]]</f>
        <v>66521</v>
      </c>
      <c r="P34" t="str">
        <f>IF(AND(TBL_Employees[[#This Row],[Department]]="IT",TBL_Employees[[#This Row],[Gender]]="Female"),"Yes","No")</f>
        <v>No</v>
      </c>
    </row>
    <row r="35" spans="1:16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  <c r="O35" s="1">
        <f>TBL_Employees[[#This Row],[Annual Salary]]+TBL_Employees[[#This Row],[Bonus %]]*TBL_Employees[[#This Row],[Annual Salary]]</f>
        <v>59100</v>
      </c>
      <c r="P35" t="str">
        <f>IF(AND(TBL_Employees[[#This Row],[Department]]="IT",TBL_Employees[[#This Row],[Gender]]="Female"),"Yes","No")</f>
        <v>No</v>
      </c>
    </row>
    <row r="36" spans="1:16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  <c r="O36" s="1">
        <f>TBL_Employees[[#This Row],[Annual Salary]]+TBL_Employees[[#This Row],[Bonus %]]*TBL_Employees[[#This Row],[Annual Salary]]</f>
        <v>49011</v>
      </c>
      <c r="P36" t="str">
        <f>IF(AND(TBL_Employees[[#This Row],[Department]]="IT",TBL_Employees[[#This Row],[Gender]]="Female"),"Yes","No")</f>
        <v>No</v>
      </c>
    </row>
    <row r="37" spans="1:16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  <c r="O37" s="1">
        <f>TBL_Employees[[#This Row],[Annual Salary]]+TBL_Employees[[#This Row],[Bonus %]]*TBL_Employees[[#This Row],[Annual Salary]]</f>
        <v>99575</v>
      </c>
      <c r="P37" t="str">
        <f>IF(AND(TBL_Employees[[#This Row],[Department]]="IT",TBL_Employees[[#This Row],[Gender]]="Female"),"Yes","No")</f>
        <v>Yes</v>
      </c>
    </row>
    <row r="38" spans="1:16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  <c r="O38" s="1">
        <f>TBL_Employees[[#This Row],[Annual Salary]]+TBL_Employees[[#This Row],[Bonus %]]*TBL_Employees[[#This Row],[Annual Salary]]</f>
        <v>99989</v>
      </c>
      <c r="P38" t="str">
        <f>IF(AND(TBL_Employees[[#This Row],[Department]]="IT",TBL_Employees[[#This Row],[Gender]]="Female"),"Yes","No")</f>
        <v>No</v>
      </c>
    </row>
    <row r="39" spans="1:16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  <c r="O39" s="1">
        <f>TBL_Employees[[#This Row],[Annual Salary]]+TBL_Employees[[#This Row],[Bonus %]]*TBL_Employees[[#This Row],[Annual Salary]]</f>
        <v>333346</v>
      </c>
      <c r="P39" t="str">
        <f>IF(AND(TBL_Employees[[#This Row],[Department]]="IT",TBL_Employees[[#This Row],[Gender]]="Female"),"Yes","No")</f>
        <v>No</v>
      </c>
    </row>
    <row r="40" spans="1:16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  <c r="O40" s="1">
        <f>TBL_Employees[[#This Row],[Annual Salary]]+TBL_Employees[[#This Row],[Bonus %]]*TBL_Employees[[#This Row],[Annual Salary]]</f>
        <v>78940</v>
      </c>
      <c r="P40" t="str">
        <f>IF(AND(TBL_Employees[[#This Row],[Department]]="IT",TBL_Employees[[#This Row],[Gender]]="Female"),"Yes","No")</f>
        <v>Yes</v>
      </c>
    </row>
    <row r="41" spans="1:16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  <c r="O41" s="1">
        <f>TBL_Employees[[#This Row],[Annual Salary]]+TBL_Employees[[#This Row],[Bonus %]]*TBL_Employees[[#This Row],[Annual Salary]]</f>
        <v>82872</v>
      </c>
      <c r="P41" t="str">
        <f>IF(AND(TBL_Employees[[#This Row],[Department]]="IT",TBL_Employees[[#This Row],[Gender]]="Female"),"Yes","No")</f>
        <v>Yes</v>
      </c>
    </row>
    <row r="42" spans="1:16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  <c r="O42" s="1">
        <f>TBL_Employees[[#This Row],[Annual Salary]]+TBL_Employees[[#This Row],[Bonus %]]*TBL_Employees[[#This Row],[Annual Salary]]</f>
        <v>86317</v>
      </c>
      <c r="P42" t="str">
        <f>IF(AND(TBL_Employees[[#This Row],[Department]]="IT",TBL_Employees[[#This Row],[Gender]]="Female"),"Yes","No")</f>
        <v>No</v>
      </c>
    </row>
    <row r="43" spans="1:16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  <c r="O43" s="1">
        <f>TBL_Employees[[#This Row],[Annual Salary]]+TBL_Employees[[#This Row],[Bonus %]]*TBL_Employees[[#This Row],[Annual Salary]]</f>
        <v>118791.75</v>
      </c>
      <c r="P43" t="str">
        <f>IF(AND(TBL_Employees[[#This Row],[Department]]="IT",TBL_Employees[[#This Row],[Gender]]="Female"),"Yes","No")</f>
        <v>No</v>
      </c>
    </row>
    <row r="44" spans="1:16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  <c r="O44" s="1">
        <f>TBL_Employees[[#This Row],[Annual Salary]]+TBL_Employees[[#This Row],[Bonus %]]*TBL_Employees[[#This Row],[Annual Salary]]</f>
        <v>263746.56</v>
      </c>
      <c r="P44" t="str">
        <f>IF(AND(TBL_Employees[[#This Row],[Department]]="IT",TBL_Employees[[#This Row],[Gender]]="Female"),"Yes","No")</f>
        <v>No</v>
      </c>
    </row>
    <row r="45" spans="1:16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  <c r="O45" s="1">
        <f>TBL_Employees[[#This Row],[Annual Salary]]+TBL_Employees[[#This Row],[Bonus %]]*TBL_Employees[[#This Row],[Annual Salary]]</f>
        <v>56037</v>
      </c>
      <c r="P45" t="str">
        <f>IF(AND(TBL_Employees[[#This Row],[Department]]="IT",TBL_Employees[[#This Row],[Gender]]="Female"),"Yes","No")</f>
        <v>No</v>
      </c>
    </row>
    <row r="46" spans="1:16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  <c r="O46" s="1">
        <f>TBL_Employees[[#This Row],[Annual Salary]]+TBL_Employees[[#This Row],[Bonus %]]*TBL_Employees[[#This Row],[Annual Salary]]</f>
        <v>137032</v>
      </c>
      <c r="P46" t="str">
        <f>IF(AND(TBL_Employees[[#This Row],[Department]]="IT",TBL_Employees[[#This Row],[Gender]]="Female"),"Yes","No")</f>
        <v>No</v>
      </c>
    </row>
    <row r="47" spans="1:16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  <c r="O47" s="1">
        <f>TBL_Employees[[#This Row],[Annual Salary]]+TBL_Employees[[#This Row],[Bonus %]]*TBL_Employees[[#This Row],[Annual Salary]]</f>
        <v>92952</v>
      </c>
      <c r="P47" t="str">
        <f>IF(AND(TBL_Employees[[#This Row],[Department]]="IT",TBL_Employees[[#This Row],[Gender]]="Female"),"Yes","No")</f>
        <v>No</v>
      </c>
    </row>
    <row r="48" spans="1:16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  <c r="O48" s="1">
        <f>TBL_Employees[[#This Row],[Annual Salary]]+TBL_Employees[[#This Row],[Bonus %]]*TBL_Employees[[#This Row],[Annual Salary]]</f>
        <v>83917.05</v>
      </c>
      <c r="P48" t="str">
        <f>IF(AND(TBL_Employees[[#This Row],[Department]]="IT",TBL_Employees[[#This Row],[Gender]]="Female"),"Yes","No")</f>
        <v>No</v>
      </c>
    </row>
    <row r="49" spans="1:16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  <c r="O49" s="1">
        <f>TBL_Employees[[#This Row],[Annual Salary]]+TBL_Employees[[#This Row],[Bonus %]]*TBL_Employees[[#This Row],[Annual Salary]]</f>
        <v>200638.8</v>
      </c>
      <c r="P49" t="str">
        <f>IF(AND(TBL_Employees[[#This Row],[Department]]="IT",TBL_Employees[[#This Row],[Gender]]="Female"),"Yes","No")</f>
        <v>Yes</v>
      </c>
    </row>
    <row r="50" spans="1:16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  <c r="O50" s="1">
        <f>TBL_Employees[[#This Row],[Annual Salary]]+TBL_Employees[[#This Row],[Bonus %]]*TBL_Employees[[#This Row],[Annual Salary]]</f>
        <v>71476</v>
      </c>
      <c r="P50" t="str">
        <f>IF(AND(TBL_Employees[[#This Row],[Department]]="IT",TBL_Employees[[#This Row],[Gender]]="Female"),"Yes","No")</f>
        <v>No</v>
      </c>
    </row>
    <row r="51" spans="1:16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  <c r="O51" s="1">
        <f>TBL_Employees[[#This Row],[Annual Salary]]+TBL_Employees[[#This Row],[Bonus %]]*TBL_Employees[[#This Row],[Annual Salary]]</f>
        <v>227304</v>
      </c>
      <c r="P51" t="str">
        <f>IF(AND(TBL_Employees[[#This Row],[Department]]="IT",TBL_Employees[[#This Row],[Gender]]="Female"),"Yes","No")</f>
        <v>No</v>
      </c>
    </row>
    <row r="52" spans="1:16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  <c r="O52" s="1">
        <f>TBL_Employees[[#This Row],[Annual Salary]]+TBL_Employees[[#This Row],[Bonus %]]*TBL_Employees[[#This Row],[Annual Salary]]</f>
        <v>64057</v>
      </c>
      <c r="P52" t="str">
        <f>IF(AND(TBL_Employees[[#This Row],[Department]]="IT",TBL_Employees[[#This Row],[Gender]]="Female"),"Yes","No")</f>
        <v>No</v>
      </c>
    </row>
    <row r="53" spans="1:16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  <c r="O53" s="1">
        <f>TBL_Employees[[#This Row],[Annual Salary]]+TBL_Employees[[#This Row],[Bonus %]]*TBL_Employees[[#This Row],[Annual Salary]]</f>
        <v>68728</v>
      </c>
      <c r="P53" t="str">
        <f>IF(AND(TBL_Employees[[#This Row],[Department]]="IT",TBL_Employees[[#This Row],[Gender]]="Female"),"Yes","No")</f>
        <v>No</v>
      </c>
    </row>
    <row r="54" spans="1:16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  <c r="O54" s="1">
        <f>TBL_Employees[[#This Row],[Annual Salary]]+TBL_Employees[[#This Row],[Bonus %]]*TBL_Employees[[#This Row],[Annual Salary]]</f>
        <v>139452.63</v>
      </c>
      <c r="P54" t="str">
        <f>IF(AND(TBL_Employees[[#This Row],[Department]]="IT",TBL_Employees[[#This Row],[Gender]]="Female"),"Yes","No")</f>
        <v>Yes</v>
      </c>
    </row>
    <row r="55" spans="1:16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  <c r="O55" s="1">
        <f>TBL_Employees[[#This Row],[Annual Salary]]+TBL_Employees[[#This Row],[Bonus %]]*TBL_Employees[[#This Row],[Annual Salary]]</f>
        <v>66889</v>
      </c>
      <c r="P55" t="str">
        <f>IF(AND(TBL_Employees[[#This Row],[Department]]="IT",TBL_Employees[[#This Row],[Gender]]="Female"),"Yes","No")</f>
        <v>No</v>
      </c>
    </row>
    <row r="56" spans="1:16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  <c r="O56" s="1">
        <f>TBL_Employees[[#This Row],[Annual Salary]]+TBL_Employees[[#This Row],[Bonus %]]*TBL_Employees[[#This Row],[Annual Salary]]</f>
        <v>230523</v>
      </c>
      <c r="P56" t="str">
        <f>IF(AND(TBL_Employees[[#This Row],[Department]]="IT",TBL_Employees[[#This Row],[Gender]]="Female"),"Yes","No")</f>
        <v>No</v>
      </c>
    </row>
    <row r="57" spans="1:16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  <c r="O57" s="1">
        <f>TBL_Employees[[#This Row],[Annual Salary]]+TBL_Employees[[#This Row],[Bonus %]]*TBL_Employees[[#This Row],[Annual Salary]]</f>
        <v>83990</v>
      </c>
      <c r="P57" t="str">
        <f>IF(AND(TBL_Employees[[#This Row],[Department]]="IT",TBL_Employees[[#This Row],[Gender]]="Female"),"Yes","No")</f>
        <v>No</v>
      </c>
    </row>
    <row r="58" spans="1:16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  <c r="O58" s="1">
        <f>TBL_Employees[[#This Row],[Annual Salary]]+TBL_Employees[[#This Row],[Bonus %]]*TBL_Employees[[#This Row],[Annual Salary]]</f>
        <v>102043</v>
      </c>
      <c r="P58" t="str">
        <f>IF(AND(TBL_Employees[[#This Row],[Department]]="IT",TBL_Employees[[#This Row],[Gender]]="Female"),"Yes","No")</f>
        <v>No</v>
      </c>
    </row>
    <row r="59" spans="1:16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  <c r="O59" s="1">
        <f>TBL_Employees[[#This Row],[Annual Salary]]+TBL_Employees[[#This Row],[Bonus %]]*TBL_Employees[[#This Row],[Annual Salary]]</f>
        <v>90678</v>
      </c>
      <c r="P59" t="str">
        <f>IF(AND(TBL_Employees[[#This Row],[Department]]="IT",TBL_Employees[[#This Row],[Gender]]="Female"),"Yes","No")</f>
        <v>No</v>
      </c>
    </row>
    <row r="60" spans="1:16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  <c r="O60" s="1">
        <f>TBL_Employees[[#This Row],[Annual Salary]]+TBL_Employees[[#This Row],[Bonus %]]*TBL_Employees[[#This Row],[Annual Salary]]</f>
        <v>59067</v>
      </c>
      <c r="P60" t="str">
        <f>IF(AND(TBL_Employees[[#This Row],[Department]]="IT",TBL_Employees[[#This Row],[Gender]]="Female"),"Yes","No")</f>
        <v>No</v>
      </c>
    </row>
    <row r="61" spans="1:16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  <c r="O61" s="1">
        <f>TBL_Employees[[#This Row],[Annual Salary]]+TBL_Employees[[#This Row],[Bonus %]]*TBL_Employees[[#This Row],[Annual Salary]]</f>
        <v>155321.29999999999</v>
      </c>
      <c r="P61" t="str">
        <f>IF(AND(TBL_Employees[[#This Row],[Department]]="IT",TBL_Employees[[#This Row],[Gender]]="Female"),"Yes","No")</f>
        <v>No</v>
      </c>
    </row>
    <row r="62" spans="1:16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  <c r="O62" s="1">
        <f>TBL_Employees[[#This Row],[Annual Salary]]+TBL_Employees[[#This Row],[Bonus %]]*TBL_Employees[[#This Row],[Annual Salary]]</f>
        <v>174948.4</v>
      </c>
      <c r="P62" t="str">
        <f>IF(AND(TBL_Employees[[#This Row],[Department]]="IT",TBL_Employees[[#This Row],[Gender]]="Female"),"Yes","No")</f>
        <v>Yes</v>
      </c>
    </row>
    <row r="63" spans="1:16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  <c r="O63" s="1">
        <f>TBL_Employees[[#This Row],[Annual Salary]]+TBL_Employees[[#This Row],[Bonus %]]*TBL_Employees[[#This Row],[Annual Salary]]</f>
        <v>74691</v>
      </c>
      <c r="P63" t="str">
        <f>IF(AND(TBL_Employees[[#This Row],[Department]]="IT",TBL_Employees[[#This Row],[Gender]]="Female"),"Yes","No")</f>
        <v>No</v>
      </c>
    </row>
    <row r="64" spans="1:16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  <c r="O64" s="1">
        <f>TBL_Employees[[#This Row],[Annual Salary]]+TBL_Employees[[#This Row],[Bonus %]]*TBL_Employees[[#This Row],[Annual Salary]]</f>
        <v>104810.89</v>
      </c>
      <c r="P64" t="str">
        <f>IF(AND(TBL_Employees[[#This Row],[Department]]="IT",TBL_Employees[[#This Row],[Gender]]="Female"),"Yes","No")</f>
        <v>No</v>
      </c>
    </row>
    <row r="65" spans="1:16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  <c r="O65" s="1">
        <f>TBL_Employees[[#This Row],[Annual Salary]]+TBL_Employees[[#This Row],[Bonus %]]*TBL_Employees[[#This Row],[Annual Salary]]</f>
        <v>324616.02</v>
      </c>
      <c r="P65" t="str">
        <f>IF(AND(TBL_Employees[[#This Row],[Department]]="IT",TBL_Employees[[#This Row],[Gender]]="Female"),"Yes","No")</f>
        <v>No</v>
      </c>
    </row>
    <row r="66" spans="1:16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  <c r="O66" s="1">
        <f>TBL_Employees[[#This Row],[Annual Salary]]+TBL_Employees[[#This Row],[Bonus %]]*TBL_Employees[[#This Row],[Annual Salary]]</f>
        <v>48906</v>
      </c>
      <c r="P66" t="str">
        <f>IF(AND(TBL_Employees[[#This Row],[Department]]="IT",TBL_Employees[[#This Row],[Gender]]="Female"),"Yes","No")</f>
        <v>No</v>
      </c>
    </row>
    <row r="67" spans="1:16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  <c r="O67" s="1">
        <f>TBL_Employees[[#This Row],[Annual Salary]]+TBL_Employees[[#This Row],[Bonus %]]*TBL_Employees[[#This Row],[Annual Salary]]</f>
        <v>80024</v>
      </c>
      <c r="P67" t="str">
        <f>IF(AND(TBL_Employees[[#This Row],[Department]]="IT",TBL_Employees[[#This Row],[Gender]]="Female"),"Yes","No")</f>
        <v>No</v>
      </c>
    </row>
    <row r="68" spans="1:16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  <c r="O68" s="1">
        <f>TBL_Employees[[#This Row],[Annual Salary]]+TBL_Employees[[#This Row],[Bonus %]]*TBL_Employees[[#This Row],[Annual Salary]]</f>
        <v>54415</v>
      </c>
      <c r="P68" t="str">
        <f>IF(AND(TBL_Employees[[#This Row],[Department]]="IT",TBL_Employees[[#This Row],[Gender]]="Female"),"Yes","No")</f>
        <v>No</v>
      </c>
    </row>
    <row r="69" spans="1:16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  <c r="O69" s="1">
        <f>TBL_Employees[[#This Row],[Annual Salary]]+TBL_Employees[[#This Row],[Bonus %]]*TBL_Employees[[#This Row],[Annual Salary]]</f>
        <v>128764.87</v>
      </c>
      <c r="P69" t="str">
        <f>IF(AND(TBL_Employees[[#This Row],[Department]]="IT",TBL_Employees[[#This Row],[Gender]]="Female"),"Yes","No")</f>
        <v>No</v>
      </c>
    </row>
    <row r="70" spans="1:16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  <c r="O70" s="1">
        <f>TBL_Employees[[#This Row],[Annual Salary]]+TBL_Employees[[#This Row],[Bonus %]]*TBL_Employees[[#This Row],[Annual Salary]]</f>
        <v>281360.25</v>
      </c>
      <c r="P70" t="str">
        <f>IF(AND(TBL_Employees[[#This Row],[Department]]="IT",TBL_Employees[[#This Row],[Gender]]="Female"),"Yes","No")</f>
        <v>Yes</v>
      </c>
    </row>
    <row r="71" spans="1:16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  <c r="O71" s="1">
        <f>TBL_Employees[[#This Row],[Annual Salary]]+TBL_Employees[[#This Row],[Bonus %]]*TBL_Employees[[#This Row],[Annual Salary]]</f>
        <v>78844</v>
      </c>
      <c r="P71" t="str">
        <f>IF(AND(TBL_Employees[[#This Row],[Department]]="IT",TBL_Employees[[#This Row],[Gender]]="Female"),"Yes","No")</f>
        <v>Yes</v>
      </c>
    </row>
    <row r="72" spans="1:16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  <c r="O72" s="1">
        <f>TBL_Employees[[#This Row],[Annual Salary]]+TBL_Employees[[#This Row],[Bonus %]]*TBL_Employees[[#This Row],[Annual Salary]]</f>
        <v>76354</v>
      </c>
      <c r="P72" t="str">
        <f>IF(AND(TBL_Employees[[#This Row],[Department]]="IT",TBL_Employees[[#This Row],[Gender]]="Female"),"Yes","No")</f>
        <v>No</v>
      </c>
    </row>
    <row r="73" spans="1:16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  <c r="O73" s="1">
        <f>TBL_Employees[[#This Row],[Annual Salary]]+TBL_Employees[[#This Row],[Bonus %]]*TBL_Employees[[#This Row],[Annual Salary]]</f>
        <v>199112.4</v>
      </c>
      <c r="P73" t="str">
        <f>IF(AND(TBL_Employees[[#This Row],[Department]]="IT",TBL_Employees[[#This Row],[Gender]]="Female"),"Yes","No")</f>
        <v>No</v>
      </c>
    </row>
    <row r="74" spans="1:16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  <c r="O74" s="1">
        <f>TBL_Employees[[#This Row],[Annual Salary]]+TBL_Employees[[#This Row],[Bonus %]]*TBL_Employees[[#This Row],[Annual Salary]]</f>
        <v>119695.08</v>
      </c>
      <c r="P74" t="str">
        <f>IF(AND(TBL_Employees[[#This Row],[Department]]="IT",TBL_Employees[[#This Row],[Gender]]="Female"),"Yes","No")</f>
        <v>No</v>
      </c>
    </row>
    <row r="75" spans="1:16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  <c r="O75" s="1">
        <f>TBL_Employees[[#This Row],[Annual Salary]]+TBL_Employees[[#This Row],[Bonus %]]*TBL_Employees[[#This Row],[Annual Salary]]</f>
        <v>86299</v>
      </c>
      <c r="P75" t="str">
        <f>IF(AND(TBL_Employees[[#This Row],[Department]]="IT",TBL_Employees[[#This Row],[Gender]]="Female"),"Yes","No")</f>
        <v>No</v>
      </c>
    </row>
    <row r="76" spans="1:16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  <c r="O76" s="1">
        <f>TBL_Employees[[#This Row],[Annual Salary]]+TBL_Employees[[#This Row],[Bonus %]]*TBL_Employees[[#This Row],[Annual Salary]]</f>
        <v>289273.59999999998</v>
      </c>
      <c r="P76" t="str">
        <f>IF(AND(TBL_Employees[[#This Row],[Department]]="IT",TBL_Employees[[#This Row],[Gender]]="Female"),"Yes","No")</f>
        <v>No</v>
      </c>
    </row>
    <row r="77" spans="1:16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  <c r="O77" s="1">
        <f>TBL_Employees[[#This Row],[Annual Salary]]+TBL_Employees[[#This Row],[Bonus %]]*TBL_Employees[[#This Row],[Annual Salary]]</f>
        <v>53215</v>
      </c>
      <c r="P77" t="str">
        <f>IF(AND(TBL_Employees[[#This Row],[Department]]="IT",TBL_Employees[[#This Row],[Gender]]="Female"),"Yes","No")</f>
        <v>No</v>
      </c>
    </row>
    <row r="78" spans="1:16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  <c r="O78" s="1">
        <f>TBL_Employees[[#This Row],[Annual Salary]]+TBL_Employees[[#This Row],[Bonus %]]*TBL_Employees[[#This Row],[Annual Salary]]</f>
        <v>86858</v>
      </c>
      <c r="P78" t="str">
        <f>IF(AND(TBL_Employees[[#This Row],[Department]]="IT",TBL_Employees[[#This Row],[Gender]]="Female"),"Yes","No")</f>
        <v>No</v>
      </c>
    </row>
    <row r="79" spans="1:16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  <c r="O79" s="1">
        <f>TBL_Employees[[#This Row],[Annual Salary]]+TBL_Employees[[#This Row],[Bonus %]]*TBL_Employees[[#This Row],[Annual Salary]]</f>
        <v>101488.68</v>
      </c>
      <c r="P79" t="str">
        <f>IF(AND(TBL_Employees[[#This Row],[Department]]="IT",TBL_Employees[[#This Row],[Gender]]="Female"),"Yes","No")</f>
        <v>No</v>
      </c>
    </row>
    <row r="80" spans="1:16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  <c r="O80" s="1">
        <f>TBL_Employees[[#This Row],[Annual Salary]]+TBL_Employees[[#This Row],[Bonus %]]*TBL_Employees[[#This Row],[Annual Salary]]</f>
        <v>57008</v>
      </c>
      <c r="P80" t="str">
        <f>IF(AND(TBL_Employees[[#This Row],[Department]]="IT",TBL_Employees[[#This Row],[Gender]]="Female"),"Yes","No")</f>
        <v>No</v>
      </c>
    </row>
    <row r="81" spans="1:16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  <c r="O81" s="1">
        <f>TBL_Employees[[#This Row],[Annual Salary]]+TBL_Employees[[#This Row],[Bonus %]]*TBL_Employees[[#This Row],[Annual Salary]]</f>
        <v>163183.85</v>
      </c>
      <c r="P81" t="str">
        <f>IF(AND(TBL_Employees[[#This Row],[Department]]="IT",TBL_Employees[[#This Row],[Gender]]="Female"),"Yes","No")</f>
        <v>No</v>
      </c>
    </row>
    <row r="82" spans="1:16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  <c r="O82" s="1">
        <f>TBL_Employees[[#This Row],[Annual Salary]]+TBL_Employees[[#This Row],[Bonus %]]*TBL_Employees[[#This Row],[Annual Salary]]</f>
        <v>64847</v>
      </c>
      <c r="P82" t="str">
        <f>IF(AND(TBL_Employees[[#This Row],[Department]]="IT",TBL_Employees[[#This Row],[Gender]]="Female"),"Yes","No")</f>
        <v>No</v>
      </c>
    </row>
    <row r="83" spans="1:16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  <c r="O83" s="1">
        <f>TBL_Employees[[#This Row],[Annual Salary]]+TBL_Employees[[#This Row],[Bonus %]]*TBL_Employees[[#This Row],[Annual Salary]]</f>
        <v>129734.58</v>
      </c>
      <c r="P83" t="str">
        <f>IF(AND(TBL_Employees[[#This Row],[Department]]="IT",TBL_Employees[[#This Row],[Gender]]="Female"),"Yes","No")</f>
        <v>No</v>
      </c>
    </row>
    <row r="84" spans="1:16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  <c r="O84" s="1">
        <f>TBL_Employees[[#This Row],[Annual Salary]]+TBL_Employees[[#This Row],[Bonus %]]*TBL_Employees[[#This Row],[Annual Salary]]</f>
        <v>70505</v>
      </c>
      <c r="P84" t="str">
        <f>IF(AND(TBL_Employees[[#This Row],[Department]]="IT",TBL_Employees[[#This Row],[Gender]]="Female"),"Yes","No")</f>
        <v>No</v>
      </c>
    </row>
    <row r="85" spans="1:16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  <c r="O85" s="1">
        <f>TBL_Employees[[#This Row],[Annual Salary]]+TBL_Employees[[#This Row],[Bonus %]]*TBL_Employees[[#This Row],[Annual Salary]]</f>
        <v>242818.56</v>
      </c>
      <c r="P85" t="str">
        <f>IF(AND(TBL_Employees[[#This Row],[Department]]="IT",TBL_Employees[[#This Row],[Gender]]="Female"),"Yes","No")</f>
        <v>No</v>
      </c>
    </row>
    <row r="86" spans="1:16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  <c r="O86" s="1">
        <f>TBL_Employees[[#This Row],[Annual Salary]]+TBL_Employees[[#This Row],[Bonus %]]*TBL_Employees[[#This Row],[Annual Salary]]</f>
        <v>229443.28</v>
      </c>
      <c r="P86" t="str">
        <f>IF(AND(TBL_Employees[[#This Row],[Department]]="IT",TBL_Employees[[#This Row],[Gender]]="Female"),"Yes","No")</f>
        <v>No</v>
      </c>
    </row>
    <row r="87" spans="1:16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  <c r="O87" s="1">
        <f>TBL_Employees[[#This Row],[Annual Salary]]+TBL_Employees[[#This Row],[Bonus %]]*TBL_Employees[[#This Row],[Annual Salary]]</f>
        <v>48345</v>
      </c>
      <c r="P87" t="str">
        <f>IF(AND(TBL_Employees[[#This Row],[Department]]="IT",TBL_Employees[[#This Row],[Gender]]="Female"),"Yes","No")</f>
        <v>No</v>
      </c>
    </row>
    <row r="88" spans="1:16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  <c r="O88" s="1">
        <f>TBL_Employees[[#This Row],[Annual Salary]]+TBL_Employees[[#This Row],[Bonus %]]*TBL_Employees[[#This Row],[Annual Salary]]</f>
        <v>197878.2</v>
      </c>
      <c r="P88" t="str">
        <f>IF(AND(TBL_Employees[[#This Row],[Department]]="IT",TBL_Employees[[#This Row],[Gender]]="Female"),"Yes","No")</f>
        <v>No</v>
      </c>
    </row>
    <row r="89" spans="1:16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  <c r="O89" s="1">
        <f>TBL_Employees[[#This Row],[Annual Salary]]+TBL_Employees[[#This Row],[Bonus %]]*TBL_Employees[[#This Row],[Annual Salary]]</f>
        <v>69803</v>
      </c>
      <c r="P89" t="str">
        <f>IF(AND(TBL_Employees[[#This Row],[Department]]="IT",TBL_Employees[[#This Row],[Gender]]="Female"),"Yes","No")</f>
        <v>Yes</v>
      </c>
    </row>
    <row r="90" spans="1:16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  <c r="O90" s="1">
        <f>TBL_Employees[[#This Row],[Annual Salary]]+TBL_Employees[[#This Row],[Bonus %]]*TBL_Employees[[#This Row],[Annual Salary]]</f>
        <v>76588</v>
      </c>
      <c r="P90" t="str">
        <f>IF(AND(TBL_Employees[[#This Row],[Department]]="IT",TBL_Employees[[#This Row],[Gender]]="Female"),"Yes","No")</f>
        <v>Yes</v>
      </c>
    </row>
    <row r="91" spans="1:16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  <c r="O91" s="1">
        <f>TBL_Employees[[#This Row],[Annual Salary]]+TBL_Employees[[#This Row],[Bonus %]]*TBL_Employees[[#This Row],[Annual Salary]]</f>
        <v>84596</v>
      </c>
      <c r="P91" t="str">
        <f>IF(AND(TBL_Employees[[#This Row],[Department]]="IT",TBL_Employees[[#This Row],[Gender]]="Female"),"Yes","No")</f>
        <v>No</v>
      </c>
    </row>
    <row r="92" spans="1:16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  <c r="O92" s="1">
        <f>TBL_Employees[[#This Row],[Annual Salary]]+TBL_Employees[[#This Row],[Bonus %]]*TBL_Employees[[#This Row],[Annual Salary]]</f>
        <v>125885.1</v>
      </c>
      <c r="P92" t="str">
        <f>IF(AND(TBL_Employees[[#This Row],[Department]]="IT",TBL_Employees[[#This Row],[Gender]]="Female"),"Yes","No")</f>
        <v>No</v>
      </c>
    </row>
    <row r="93" spans="1:16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  <c r="O93" s="1">
        <f>TBL_Employees[[#This Row],[Annual Salary]]+TBL_Employees[[#This Row],[Bonus %]]*TBL_Employees[[#This Row],[Annual Salary]]</f>
        <v>161462.29999999999</v>
      </c>
      <c r="P93" t="str">
        <f>IF(AND(TBL_Employees[[#This Row],[Department]]="IT",TBL_Employees[[#This Row],[Gender]]="Female"),"Yes","No")</f>
        <v>No</v>
      </c>
    </row>
    <row r="94" spans="1:16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  <c r="O94" s="1">
        <f>TBL_Employees[[#This Row],[Annual Salary]]+TBL_Employees[[#This Row],[Bonus %]]*TBL_Employees[[#This Row],[Annual Salary]]</f>
        <v>59817</v>
      </c>
      <c r="P94" t="str">
        <f>IF(AND(TBL_Employees[[#This Row],[Department]]="IT",TBL_Employees[[#This Row],[Gender]]="Female"),"Yes","No")</f>
        <v>No</v>
      </c>
    </row>
    <row r="95" spans="1:16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  <c r="O95" s="1">
        <f>TBL_Employees[[#This Row],[Annual Salary]]+TBL_Employees[[#This Row],[Bonus %]]*TBL_Employees[[#This Row],[Annual Salary]]</f>
        <v>55854</v>
      </c>
      <c r="P95" t="str">
        <f>IF(AND(TBL_Employees[[#This Row],[Department]]="IT",TBL_Employees[[#This Row],[Gender]]="Female"),"Yes","No")</f>
        <v>No</v>
      </c>
    </row>
    <row r="96" spans="1:16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  <c r="O96" s="1">
        <f>TBL_Employees[[#This Row],[Annual Salary]]+TBL_Employees[[#This Row],[Bonus %]]*TBL_Employees[[#This Row],[Annual Salary]]</f>
        <v>95998</v>
      </c>
      <c r="P96" t="str">
        <f>IF(AND(TBL_Employees[[#This Row],[Department]]="IT",TBL_Employees[[#This Row],[Gender]]="Female"),"Yes","No")</f>
        <v>No</v>
      </c>
    </row>
    <row r="97" spans="1:16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  <c r="O97" s="1">
        <f>TBL_Employees[[#This Row],[Annual Salary]]+TBL_Employees[[#This Row],[Bonus %]]*TBL_Employees[[#This Row],[Annual Salary]]</f>
        <v>175083.33000000002</v>
      </c>
      <c r="P97" t="str">
        <f>IF(AND(TBL_Employees[[#This Row],[Department]]="IT",TBL_Employees[[#This Row],[Gender]]="Female"),"Yes","No")</f>
        <v>No</v>
      </c>
    </row>
    <row r="98" spans="1:16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  <c r="O98" s="1">
        <f>TBL_Employees[[#This Row],[Annual Salary]]+TBL_Employees[[#This Row],[Bonus %]]*TBL_Employees[[#This Row],[Annual Salary]]</f>
        <v>321128.59999999998</v>
      </c>
      <c r="P98" t="str">
        <f>IF(AND(TBL_Employees[[#This Row],[Department]]="IT",TBL_Employees[[#This Row],[Gender]]="Female"),"Yes","No")</f>
        <v>No</v>
      </c>
    </row>
    <row r="99" spans="1:16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  <c r="O99" s="1">
        <f>TBL_Employees[[#This Row],[Annual Salary]]+TBL_Employees[[#This Row],[Bonus %]]*TBL_Employees[[#This Row],[Annual Salary]]</f>
        <v>88072</v>
      </c>
      <c r="P99" t="str">
        <f>IF(AND(TBL_Employees[[#This Row],[Department]]="IT",TBL_Employees[[#This Row],[Gender]]="Female"),"Yes","No")</f>
        <v>Yes</v>
      </c>
    </row>
    <row r="100" spans="1:16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  <c r="O100" s="1">
        <f>TBL_Employees[[#This Row],[Annual Salary]]+TBL_Employees[[#This Row],[Bonus %]]*TBL_Employees[[#This Row],[Annual Salary]]</f>
        <v>73359</v>
      </c>
      <c r="P100" t="str">
        <f>IF(AND(TBL_Employees[[#This Row],[Department]]="IT",TBL_Employees[[#This Row],[Gender]]="Female"),"Yes","No")</f>
        <v>No</v>
      </c>
    </row>
    <row r="101" spans="1:16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  <c r="O101" s="1">
        <f>TBL_Employees[[#This Row],[Annual Salary]]+TBL_Employees[[#This Row],[Bonus %]]*TBL_Employees[[#This Row],[Annual Salary]]</f>
        <v>285600.90000000002</v>
      </c>
      <c r="P101" t="str">
        <f>IF(AND(TBL_Employees[[#This Row],[Department]]="IT",TBL_Employees[[#This Row],[Gender]]="Female"),"Yes","No")</f>
        <v>No</v>
      </c>
    </row>
    <row r="102" spans="1:16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  <c r="O102" s="1">
        <f>TBL_Employees[[#This Row],[Annual Salary]]+TBL_Employees[[#This Row],[Bonus %]]*TBL_Employees[[#This Row],[Annual Salary]]</f>
        <v>61773</v>
      </c>
      <c r="P102" t="str">
        <f>IF(AND(TBL_Employees[[#This Row],[Department]]="IT",TBL_Employees[[#This Row],[Gender]]="Female"),"Yes","No")</f>
        <v>No</v>
      </c>
    </row>
    <row r="103" spans="1:16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  <c r="O103" s="1">
        <f>TBL_Employees[[#This Row],[Annual Salary]]+TBL_Employees[[#This Row],[Bonus %]]*TBL_Employees[[#This Row],[Annual Salary]]</f>
        <v>81255.14</v>
      </c>
      <c r="P103" t="str">
        <f>IF(AND(TBL_Employees[[#This Row],[Department]]="IT",TBL_Employees[[#This Row],[Gender]]="Female"),"Yes","No")</f>
        <v>Yes</v>
      </c>
    </row>
    <row r="104" spans="1:16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  <c r="O104" s="1">
        <f>TBL_Employees[[#This Row],[Annual Salary]]+TBL_Employees[[#This Row],[Bonus %]]*TBL_Employees[[#This Row],[Annual Salary]]</f>
        <v>62575</v>
      </c>
      <c r="P104" t="str">
        <f>IF(AND(TBL_Employees[[#This Row],[Department]]="IT",TBL_Employees[[#This Row],[Gender]]="Female"),"Yes","No")</f>
        <v>No</v>
      </c>
    </row>
    <row r="105" spans="1:16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  <c r="O105" s="1">
        <f>TBL_Employees[[#This Row],[Annual Salary]]+TBL_Employees[[#This Row],[Bonus %]]*TBL_Employees[[#This Row],[Annual Salary]]</f>
        <v>230887.56</v>
      </c>
      <c r="P105" t="str">
        <f>IF(AND(TBL_Employees[[#This Row],[Department]]="IT",TBL_Employees[[#This Row],[Gender]]="Female"),"Yes","No")</f>
        <v>No</v>
      </c>
    </row>
    <row r="106" spans="1:16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  <c r="O106" s="1">
        <f>TBL_Employees[[#This Row],[Annual Salary]]+TBL_Employees[[#This Row],[Bonus %]]*TBL_Employees[[#This Row],[Annual Salary]]</f>
        <v>52310</v>
      </c>
      <c r="P106" t="str">
        <f>IF(AND(TBL_Employees[[#This Row],[Department]]="IT",TBL_Employees[[#This Row],[Gender]]="Female"),"Yes","No")</f>
        <v>No</v>
      </c>
    </row>
    <row r="107" spans="1:16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  <c r="O107" s="1">
        <f>TBL_Employees[[#This Row],[Annual Salary]]+TBL_Employees[[#This Row],[Bonus %]]*TBL_Employees[[#This Row],[Annual Salary]]</f>
        <v>175528.1</v>
      </c>
      <c r="P107" t="str">
        <f>IF(AND(TBL_Employees[[#This Row],[Department]]="IT",TBL_Employees[[#This Row],[Gender]]="Female"),"Yes","No")</f>
        <v>No</v>
      </c>
    </row>
    <row r="108" spans="1:16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  <c r="O108" s="1">
        <f>TBL_Employees[[#This Row],[Annual Salary]]+TBL_Employees[[#This Row],[Bonus %]]*TBL_Employees[[#This Row],[Annual Salary]]</f>
        <v>91763</v>
      </c>
      <c r="P108" t="str">
        <f>IF(AND(TBL_Employees[[#This Row],[Department]]="IT",TBL_Employees[[#This Row],[Gender]]="Female"),"Yes","No")</f>
        <v>No</v>
      </c>
    </row>
    <row r="109" spans="1:16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  <c r="O109" s="1">
        <f>TBL_Employees[[#This Row],[Annual Salary]]+TBL_Employees[[#This Row],[Bonus %]]*TBL_Employees[[#This Row],[Annual Salary]]</f>
        <v>96475</v>
      </c>
      <c r="P109" t="str">
        <f>IF(AND(TBL_Employees[[#This Row],[Department]]="IT",TBL_Employees[[#This Row],[Gender]]="Female"),"Yes","No")</f>
        <v>No</v>
      </c>
    </row>
    <row r="110" spans="1:16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  <c r="O110" s="1">
        <f>TBL_Employees[[#This Row],[Annual Salary]]+TBL_Employees[[#This Row],[Bonus %]]*TBL_Employees[[#This Row],[Annual Salary]]</f>
        <v>113781</v>
      </c>
      <c r="P110" t="str">
        <f>IF(AND(TBL_Employees[[#This Row],[Department]]="IT",TBL_Employees[[#This Row],[Gender]]="Female"),"Yes","No")</f>
        <v>No</v>
      </c>
    </row>
    <row r="111" spans="1:16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  <c r="O111" s="1">
        <f>TBL_Employees[[#This Row],[Annual Salary]]+TBL_Employees[[#This Row],[Bonus %]]*TBL_Employees[[#This Row],[Annual Salary]]</f>
        <v>209914.74</v>
      </c>
      <c r="P111" t="str">
        <f>IF(AND(TBL_Employees[[#This Row],[Department]]="IT",TBL_Employees[[#This Row],[Gender]]="Female"),"Yes","No")</f>
        <v>No</v>
      </c>
    </row>
    <row r="112" spans="1:16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  <c r="O112" s="1">
        <f>TBL_Employees[[#This Row],[Annual Salary]]+TBL_Employees[[#This Row],[Bonus %]]*TBL_Employees[[#This Row],[Annual Salary]]</f>
        <v>95372</v>
      </c>
      <c r="P112" t="str">
        <f>IF(AND(TBL_Employees[[#This Row],[Department]]="IT",TBL_Employees[[#This Row],[Gender]]="Female"),"Yes","No")</f>
        <v>No</v>
      </c>
    </row>
    <row r="113" spans="1:16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  <c r="O113" s="1">
        <f>TBL_Employees[[#This Row],[Annual Salary]]+TBL_Employees[[#This Row],[Bonus %]]*TBL_Employees[[#This Row],[Annual Salary]]</f>
        <v>185383.45</v>
      </c>
      <c r="P113" t="str">
        <f>IF(AND(TBL_Employees[[#This Row],[Department]]="IT",TBL_Employees[[#This Row],[Gender]]="Female"),"Yes","No")</f>
        <v>Yes</v>
      </c>
    </row>
    <row r="114" spans="1:16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  <c r="O114" s="1">
        <f>TBL_Employees[[#This Row],[Annual Salary]]+TBL_Employees[[#This Row],[Bonus %]]*TBL_Employees[[#This Row],[Annual Salary]]</f>
        <v>74738</v>
      </c>
      <c r="P114" t="str">
        <f>IF(AND(TBL_Employees[[#This Row],[Department]]="IT",TBL_Employees[[#This Row],[Gender]]="Female"),"Yes","No")</f>
        <v>Yes</v>
      </c>
    </row>
    <row r="115" spans="1:16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  <c r="O115" s="1">
        <f>TBL_Employees[[#This Row],[Annual Salary]]+TBL_Employees[[#This Row],[Bonus %]]*TBL_Employees[[#This Row],[Annual Salary]]</f>
        <v>207119.33000000002</v>
      </c>
      <c r="P115" t="str">
        <f>IF(AND(TBL_Employees[[#This Row],[Department]]="IT",TBL_Employees[[#This Row],[Gender]]="Female"),"Yes","No")</f>
        <v>No</v>
      </c>
    </row>
    <row r="116" spans="1:16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  <c r="O116" s="1">
        <f>TBL_Employees[[#This Row],[Annual Salary]]+TBL_Employees[[#This Row],[Bonus %]]*TBL_Employees[[#This Row],[Annual Salary]]</f>
        <v>276005.68</v>
      </c>
      <c r="P116" t="str">
        <f>IF(AND(TBL_Employees[[#This Row],[Department]]="IT",TBL_Employees[[#This Row],[Gender]]="Female"),"Yes","No")</f>
        <v>No</v>
      </c>
    </row>
    <row r="117" spans="1:16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  <c r="O117" s="1">
        <f>TBL_Employees[[#This Row],[Annual Salary]]+TBL_Employees[[#This Row],[Bonus %]]*TBL_Employees[[#This Row],[Annual Salary]]</f>
        <v>201129.25</v>
      </c>
      <c r="P117" t="str">
        <f>IF(AND(TBL_Employees[[#This Row],[Department]]="IT",TBL_Employees[[#This Row],[Gender]]="Female"),"Yes","No")</f>
        <v>No</v>
      </c>
    </row>
    <row r="118" spans="1:16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  <c r="O118" s="1">
        <f>TBL_Employees[[#This Row],[Annual Salary]]+TBL_Employees[[#This Row],[Bonus %]]*TBL_Employees[[#This Row],[Annual Salary]]</f>
        <v>153314.04</v>
      </c>
      <c r="P118" t="str">
        <f>IF(AND(TBL_Employees[[#This Row],[Department]]="IT",TBL_Employees[[#This Row],[Gender]]="Female"),"Yes","No")</f>
        <v>Yes</v>
      </c>
    </row>
    <row r="119" spans="1:16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  <c r="O119" s="1">
        <f>TBL_Employees[[#This Row],[Annual Salary]]+TBL_Employees[[#This Row],[Bonus %]]*TBL_Employees[[#This Row],[Annual Salary]]</f>
        <v>71699</v>
      </c>
      <c r="P119" t="str">
        <f>IF(AND(TBL_Employees[[#This Row],[Department]]="IT",TBL_Employees[[#This Row],[Gender]]="Female"),"Yes","No")</f>
        <v>No</v>
      </c>
    </row>
    <row r="120" spans="1:16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  <c r="O120" s="1">
        <f>TBL_Employees[[#This Row],[Annual Salary]]+TBL_Employees[[#This Row],[Bonus %]]*TBL_Employees[[#This Row],[Annual Salary]]</f>
        <v>94430</v>
      </c>
      <c r="P120" t="str">
        <f>IF(AND(TBL_Employees[[#This Row],[Department]]="IT",TBL_Employees[[#This Row],[Gender]]="Female"),"Yes","No")</f>
        <v>No</v>
      </c>
    </row>
    <row r="121" spans="1:16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  <c r="O121" s="1">
        <f>TBL_Employees[[#This Row],[Annual Salary]]+TBL_Employees[[#This Row],[Bonus %]]*TBL_Employees[[#This Row],[Annual Salary]]</f>
        <v>110749.28</v>
      </c>
      <c r="P121" t="str">
        <f>IF(AND(TBL_Employees[[#This Row],[Department]]="IT",TBL_Employees[[#This Row],[Gender]]="Female"),"Yes","No")</f>
        <v>No</v>
      </c>
    </row>
    <row r="122" spans="1:16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  <c r="O122" s="1">
        <f>TBL_Employees[[#This Row],[Annual Salary]]+TBL_Employees[[#This Row],[Bonus %]]*TBL_Employees[[#This Row],[Annual Salary]]</f>
        <v>92771</v>
      </c>
      <c r="P122" t="str">
        <f>IF(AND(TBL_Employees[[#This Row],[Department]]="IT",TBL_Employees[[#This Row],[Gender]]="Female"),"Yes","No")</f>
        <v>Yes</v>
      </c>
    </row>
    <row r="123" spans="1:16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  <c r="O123" s="1">
        <f>TBL_Employees[[#This Row],[Annual Salary]]+TBL_Employees[[#This Row],[Bonus %]]*TBL_Employees[[#This Row],[Annual Salary]]</f>
        <v>71531</v>
      </c>
      <c r="P123" t="str">
        <f>IF(AND(TBL_Employees[[#This Row],[Department]]="IT",TBL_Employees[[#This Row],[Gender]]="Female"),"Yes","No")</f>
        <v>No</v>
      </c>
    </row>
    <row r="124" spans="1:16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  <c r="O124" s="1">
        <f>TBL_Employees[[#This Row],[Annual Salary]]+TBL_Employees[[#This Row],[Bonus %]]*TBL_Employees[[#This Row],[Annual Salary]]</f>
        <v>90304</v>
      </c>
      <c r="P124" t="str">
        <f>IF(AND(TBL_Employees[[#This Row],[Department]]="IT",TBL_Employees[[#This Row],[Gender]]="Female"),"Yes","No")</f>
        <v>No</v>
      </c>
    </row>
    <row r="125" spans="1:16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  <c r="O125" s="1">
        <f>TBL_Employees[[#This Row],[Annual Salary]]+TBL_Employees[[#This Row],[Bonus %]]*TBL_Employees[[#This Row],[Annual Salary]]</f>
        <v>115393.3</v>
      </c>
      <c r="P125" t="str">
        <f>IF(AND(TBL_Employees[[#This Row],[Department]]="IT",TBL_Employees[[#This Row],[Gender]]="Female"),"Yes","No")</f>
        <v>No</v>
      </c>
    </row>
    <row r="126" spans="1:16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  <c r="O126" s="1">
        <f>TBL_Employees[[#This Row],[Annual Salary]]+TBL_Employees[[#This Row],[Bonus %]]*TBL_Employees[[#This Row],[Annual Salary]]</f>
        <v>55859</v>
      </c>
      <c r="P126" t="str">
        <f>IF(AND(TBL_Employees[[#This Row],[Department]]="IT",TBL_Employees[[#This Row],[Gender]]="Female"),"Yes","No")</f>
        <v>No</v>
      </c>
    </row>
    <row r="127" spans="1:16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  <c r="O127" s="1">
        <f>TBL_Employees[[#This Row],[Annual Salary]]+TBL_Employees[[#This Row],[Bonus %]]*TBL_Employees[[#This Row],[Annual Salary]]</f>
        <v>79785</v>
      </c>
      <c r="P127" t="str">
        <f>IF(AND(TBL_Employees[[#This Row],[Department]]="IT",TBL_Employees[[#This Row],[Gender]]="Female"),"Yes","No")</f>
        <v>No</v>
      </c>
    </row>
    <row r="128" spans="1:16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  <c r="O128" s="1">
        <f>TBL_Employees[[#This Row],[Annual Salary]]+TBL_Employees[[#This Row],[Bonus %]]*TBL_Employees[[#This Row],[Annual Salary]]</f>
        <v>99017</v>
      </c>
      <c r="P128" t="str">
        <f>IF(AND(TBL_Employees[[#This Row],[Department]]="IT",TBL_Employees[[#This Row],[Gender]]="Female"),"Yes","No")</f>
        <v>No</v>
      </c>
    </row>
    <row r="129" spans="1:16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  <c r="O129" s="1">
        <f>TBL_Employees[[#This Row],[Annual Salary]]+TBL_Employees[[#This Row],[Bonus %]]*TBL_Employees[[#This Row],[Annual Salary]]</f>
        <v>53809</v>
      </c>
      <c r="P129" t="str">
        <f>IF(AND(TBL_Employees[[#This Row],[Department]]="IT",TBL_Employees[[#This Row],[Gender]]="Female"),"Yes","No")</f>
        <v>Yes</v>
      </c>
    </row>
    <row r="130" spans="1:16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  <c r="O130" s="1">
        <f>TBL_Employees[[#This Row],[Annual Salary]]+TBL_Employees[[#This Row],[Bonus %]]*TBL_Employees[[#This Row],[Annual Salary]]</f>
        <v>71864</v>
      </c>
      <c r="P130" t="str">
        <f>IF(AND(TBL_Employees[[#This Row],[Department]]="IT",TBL_Employees[[#This Row],[Gender]]="Female"),"Yes","No")</f>
        <v>No</v>
      </c>
    </row>
    <row r="131" spans="1:16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  <c r="O131" s="1">
        <f>TBL_Employees[[#This Row],[Annual Salary]]+TBL_Employees[[#This Row],[Bonus %]]*TBL_Employees[[#This Row],[Annual Salary]]</f>
        <v>299992.14</v>
      </c>
      <c r="P131" t="str">
        <f>IF(AND(TBL_Employees[[#This Row],[Department]]="IT",TBL_Employees[[#This Row],[Gender]]="Female"),"Yes","No")</f>
        <v>No</v>
      </c>
    </row>
    <row r="132" spans="1:16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  <c r="O132" s="1">
        <f>TBL_Employees[[#This Row],[Annual Salary]]+TBL_Employees[[#This Row],[Bonus %]]*TBL_Employees[[#This Row],[Annual Salary]]</f>
        <v>144462.07999999999</v>
      </c>
      <c r="P132" t="str">
        <f>IF(AND(TBL_Employees[[#This Row],[Department]]="IT",TBL_Employees[[#This Row],[Gender]]="Female"),"Yes","No")</f>
        <v>No</v>
      </c>
    </row>
    <row r="133" spans="1:16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  <c r="O133" s="1">
        <f>TBL_Employees[[#This Row],[Annual Salary]]+TBL_Employees[[#This Row],[Bonus %]]*TBL_Employees[[#This Row],[Annual Salary]]</f>
        <v>96997</v>
      </c>
      <c r="P133" t="str">
        <f>IF(AND(TBL_Employees[[#This Row],[Department]]="IT",TBL_Employees[[#This Row],[Gender]]="Female"),"Yes","No")</f>
        <v>No</v>
      </c>
    </row>
    <row r="134" spans="1:16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  <c r="O134" s="1">
        <f>TBL_Employees[[#This Row],[Annual Salary]]+TBL_Employees[[#This Row],[Bonus %]]*TBL_Employees[[#This Row],[Annual Salary]]</f>
        <v>225656.32000000001</v>
      </c>
      <c r="P134" t="str">
        <f>IF(AND(TBL_Employees[[#This Row],[Department]]="IT",TBL_Employees[[#This Row],[Gender]]="Female"),"Yes","No")</f>
        <v>No</v>
      </c>
    </row>
    <row r="135" spans="1:16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  <c r="O135" s="1">
        <f>TBL_Employees[[#This Row],[Annual Salary]]+TBL_Employees[[#This Row],[Bonus %]]*TBL_Employees[[#This Row],[Annual Salary]]</f>
        <v>48340</v>
      </c>
      <c r="P135" t="str">
        <f>IF(AND(TBL_Employees[[#This Row],[Department]]="IT",TBL_Employees[[#This Row],[Gender]]="Female"),"Yes","No")</f>
        <v>No</v>
      </c>
    </row>
    <row r="136" spans="1:16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  <c r="O136" s="1">
        <f>TBL_Employees[[#This Row],[Annual Salary]]+TBL_Employees[[#This Row],[Bonus %]]*TBL_Employees[[#This Row],[Annual Salary]]</f>
        <v>336683.2</v>
      </c>
      <c r="P136" t="str">
        <f>IF(AND(TBL_Employees[[#This Row],[Department]]="IT",TBL_Employees[[#This Row],[Gender]]="Female"),"Yes","No")</f>
        <v>No</v>
      </c>
    </row>
    <row r="137" spans="1:16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  <c r="O137" s="1">
        <f>TBL_Employees[[#This Row],[Annual Salary]]+TBL_Employees[[#This Row],[Bonus %]]*TBL_Employees[[#This Row],[Annual Salary]]</f>
        <v>97339</v>
      </c>
      <c r="P137" t="str">
        <f>IF(AND(TBL_Employees[[#This Row],[Department]]="IT",TBL_Employees[[#This Row],[Gender]]="Female"),"Yes","No")</f>
        <v>No</v>
      </c>
    </row>
    <row r="138" spans="1:16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  <c r="O138" s="1">
        <f>TBL_Employees[[#This Row],[Annual Salary]]+TBL_Employees[[#This Row],[Bonus %]]*TBL_Employees[[#This Row],[Annual Salary]]</f>
        <v>289468.67</v>
      </c>
      <c r="P138" t="str">
        <f>IF(AND(TBL_Employees[[#This Row],[Department]]="IT",TBL_Employees[[#This Row],[Gender]]="Female"),"Yes","No")</f>
        <v>No</v>
      </c>
    </row>
    <row r="139" spans="1:16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  <c r="O139" s="1">
        <f>TBL_Employees[[#This Row],[Annual Salary]]+TBL_Employees[[#This Row],[Bonus %]]*TBL_Employees[[#This Row],[Annual Salary]]</f>
        <v>324357.8</v>
      </c>
      <c r="P139" t="str">
        <f>IF(AND(TBL_Employees[[#This Row],[Department]]="IT",TBL_Employees[[#This Row],[Gender]]="Female"),"Yes","No")</f>
        <v>No</v>
      </c>
    </row>
    <row r="140" spans="1:16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  <c r="O140" s="1">
        <f>TBL_Employees[[#This Row],[Annual Salary]]+TBL_Employees[[#This Row],[Bonus %]]*TBL_Employees[[#This Row],[Annual Salary]]</f>
        <v>80950</v>
      </c>
      <c r="P140" t="str">
        <f>IF(AND(TBL_Employees[[#This Row],[Department]]="IT",TBL_Employees[[#This Row],[Gender]]="Female"),"Yes","No")</f>
        <v>No</v>
      </c>
    </row>
    <row r="141" spans="1:16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  <c r="O141" s="1">
        <f>TBL_Employees[[#This Row],[Annual Salary]]+TBL_Employees[[#This Row],[Bonus %]]*TBL_Employees[[#This Row],[Annual Salary]]</f>
        <v>86538</v>
      </c>
      <c r="P141" t="str">
        <f>IF(AND(TBL_Employees[[#This Row],[Department]]="IT",TBL_Employees[[#This Row],[Gender]]="Female"),"Yes","No")</f>
        <v>No</v>
      </c>
    </row>
    <row r="142" spans="1:16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  <c r="O142" s="1">
        <f>TBL_Employees[[#This Row],[Annual Salary]]+TBL_Employees[[#This Row],[Bonus %]]*TBL_Employees[[#This Row],[Annual Salary]]</f>
        <v>70992</v>
      </c>
      <c r="P142" t="str">
        <f>IF(AND(TBL_Employees[[#This Row],[Department]]="IT",TBL_Employees[[#This Row],[Gender]]="Female"),"Yes","No")</f>
        <v>No</v>
      </c>
    </row>
    <row r="143" spans="1:16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  <c r="O143" s="1">
        <f>TBL_Employees[[#This Row],[Annual Salary]]+TBL_Employees[[#This Row],[Bonus %]]*TBL_Employees[[#This Row],[Annual Salary]]</f>
        <v>266908.2</v>
      </c>
      <c r="P143" t="str">
        <f>IF(AND(TBL_Employees[[#This Row],[Department]]="IT",TBL_Employees[[#This Row],[Gender]]="Female"),"Yes","No")</f>
        <v>No</v>
      </c>
    </row>
    <row r="144" spans="1:16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  <c r="O144" s="1">
        <f>TBL_Employees[[#This Row],[Annual Salary]]+TBL_Employees[[#This Row],[Bonus %]]*TBL_Employees[[#This Row],[Annual Salary]]</f>
        <v>261944.83000000002</v>
      </c>
      <c r="P144" t="str">
        <f>IF(AND(TBL_Employees[[#This Row],[Department]]="IT",TBL_Employees[[#This Row],[Gender]]="Female"),"Yes","No")</f>
        <v>No</v>
      </c>
    </row>
    <row r="145" spans="1:16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  <c r="O145" s="1">
        <f>TBL_Employees[[#This Row],[Annual Salary]]+TBL_Employees[[#This Row],[Bonus %]]*TBL_Employees[[#This Row],[Annual Salary]]</f>
        <v>67686</v>
      </c>
      <c r="P145" t="str">
        <f>IF(AND(TBL_Employees[[#This Row],[Department]]="IT",TBL_Employees[[#This Row],[Gender]]="Female"),"Yes","No")</f>
        <v>No</v>
      </c>
    </row>
    <row r="146" spans="1:16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  <c r="O146" s="1">
        <f>TBL_Employees[[#This Row],[Annual Salary]]+TBL_Employees[[#This Row],[Bonus %]]*TBL_Employees[[#This Row],[Annual Salary]]</f>
        <v>86431</v>
      </c>
      <c r="P146" t="str">
        <f>IF(AND(TBL_Employees[[#This Row],[Department]]="IT",TBL_Employees[[#This Row],[Gender]]="Female"),"Yes","No")</f>
        <v>No</v>
      </c>
    </row>
    <row r="147" spans="1:16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  <c r="O147" s="1">
        <f>TBL_Employees[[#This Row],[Annual Salary]]+TBL_Employees[[#This Row],[Bonus %]]*TBL_Employees[[#This Row],[Annual Salary]]</f>
        <v>136010.88</v>
      </c>
      <c r="P147" t="str">
        <f>IF(AND(TBL_Employees[[#This Row],[Department]]="IT",TBL_Employees[[#This Row],[Gender]]="Female"),"Yes","No")</f>
        <v>No</v>
      </c>
    </row>
    <row r="148" spans="1:16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  <c r="O148" s="1">
        <f>TBL_Employees[[#This Row],[Annual Salary]]+TBL_Employees[[#This Row],[Bonus %]]*TBL_Employees[[#This Row],[Annual Salary]]</f>
        <v>170671.68</v>
      </c>
      <c r="P148" t="str">
        <f>IF(AND(TBL_Employees[[#This Row],[Department]]="IT",TBL_Employees[[#This Row],[Gender]]="Female"),"Yes","No")</f>
        <v>No</v>
      </c>
    </row>
    <row r="149" spans="1:16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  <c r="O149" s="1">
        <f>TBL_Employees[[#This Row],[Annual Salary]]+TBL_Employees[[#This Row],[Bonus %]]*TBL_Employees[[#This Row],[Annual Salary]]</f>
        <v>88758</v>
      </c>
      <c r="P149" t="str">
        <f>IF(AND(TBL_Employees[[#This Row],[Department]]="IT",TBL_Employees[[#This Row],[Gender]]="Female"),"Yes","No")</f>
        <v>No</v>
      </c>
    </row>
    <row r="150" spans="1:16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  <c r="O150" s="1">
        <f>TBL_Employees[[#This Row],[Annual Salary]]+TBL_Employees[[#This Row],[Bonus %]]*TBL_Employees[[#This Row],[Annual Salary]]</f>
        <v>83639</v>
      </c>
      <c r="P150" t="str">
        <f>IF(AND(TBL_Employees[[#This Row],[Department]]="IT",TBL_Employees[[#This Row],[Gender]]="Female"),"Yes","No")</f>
        <v>No</v>
      </c>
    </row>
    <row r="151" spans="1:16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  <c r="O151" s="1">
        <f>TBL_Employees[[#This Row],[Annual Salary]]+TBL_Employees[[#This Row],[Bonus %]]*TBL_Employees[[#This Row],[Annual Salary]]</f>
        <v>68268</v>
      </c>
      <c r="P151" t="str">
        <f>IF(AND(TBL_Employees[[#This Row],[Department]]="IT",TBL_Employees[[#This Row],[Gender]]="Female"),"Yes","No")</f>
        <v>Yes</v>
      </c>
    </row>
    <row r="152" spans="1:16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  <c r="O152" s="1">
        <f>TBL_Employees[[#This Row],[Annual Salary]]+TBL_Employees[[#This Row],[Bonus %]]*TBL_Employees[[#This Row],[Annual Salary]]</f>
        <v>75819</v>
      </c>
      <c r="P152" t="str">
        <f>IF(AND(TBL_Employees[[#This Row],[Department]]="IT",TBL_Employees[[#This Row],[Gender]]="Female"),"Yes","No")</f>
        <v>No</v>
      </c>
    </row>
    <row r="153" spans="1:16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  <c r="O153" s="1">
        <f>TBL_Employees[[#This Row],[Annual Salary]]+TBL_Employees[[#This Row],[Bonus %]]*TBL_Employees[[#This Row],[Annual Salary]]</f>
        <v>86658</v>
      </c>
      <c r="P153" t="str">
        <f>IF(AND(TBL_Employees[[#This Row],[Department]]="IT",TBL_Employees[[#This Row],[Gender]]="Female"),"Yes","No")</f>
        <v>No</v>
      </c>
    </row>
    <row r="154" spans="1:16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  <c r="O154" s="1">
        <f>TBL_Employees[[#This Row],[Annual Salary]]+TBL_Employees[[#This Row],[Bonus %]]*TBL_Employees[[#This Row],[Annual Salary]]</f>
        <v>74552</v>
      </c>
      <c r="P154" t="str">
        <f>IF(AND(TBL_Employees[[#This Row],[Department]]="IT",TBL_Employees[[#This Row],[Gender]]="Female"),"Yes","No")</f>
        <v>No</v>
      </c>
    </row>
    <row r="155" spans="1:16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  <c r="O155" s="1">
        <f>TBL_Employees[[#This Row],[Annual Salary]]+TBL_Employees[[#This Row],[Bonus %]]*TBL_Employees[[#This Row],[Annual Salary]]</f>
        <v>82839</v>
      </c>
      <c r="P155" t="str">
        <f>IF(AND(TBL_Employees[[#This Row],[Department]]="IT",TBL_Employees[[#This Row],[Gender]]="Female"),"Yes","No")</f>
        <v>Yes</v>
      </c>
    </row>
    <row r="156" spans="1:16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  <c r="O156" s="1">
        <f>TBL_Employees[[#This Row],[Annual Salary]]+TBL_Employees[[#This Row],[Bonus %]]*TBL_Employees[[#This Row],[Annual Salary]]</f>
        <v>64475</v>
      </c>
      <c r="P156" t="str">
        <f>IF(AND(TBL_Employees[[#This Row],[Department]]="IT",TBL_Employees[[#This Row],[Gender]]="Female"),"Yes","No")</f>
        <v>Yes</v>
      </c>
    </row>
    <row r="157" spans="1:16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  <c r="O157" s="1">
        <f>TBL_Employees[[#This Row],[Annual Salary]]+TBL_Employees[[#This Row],[Bonus %]]*TBL_Employees[[#This Row],[Annual Salary]]</f>
        <v>69453</v>
      </c>
      <c r="P157" t="str">
        <f>IF(AND(TBL_Employees[[#This Row],[Department]]="IT",TBL_Employees[[#This Row],[Gender]]="Female"),"Yes","No")</f>
        <v>No</v>
      </c>
    </row>
    <row r="158" spans="1:16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  <c r="O158" s="1">
        <f>TBL_Employees[[#This Row],[Annual Salary]]+TBL_Employees[[#This Row],[Bonus %]]*TBL_Employees[[#This Row],[Annual Salary]]</f>
        <v>139862.79999999999</v>
      </c>
      <c r="P158" t="str">
        <f>IF(AND(TBL_Employees[[#This Row],[Department]]="IT",TBL_Employees[[#This Row],[Gender]]="Female"),"Yes","No")</f>
        <v>No</v>
      </c>
    </row>
    <row r="159" spans="1:16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  <c r="O159" s="1">
        <f>TBL_Employees[[#This Row],[Annual Salary]]+TBL_Employees[[#This Row],[Bonus %]]*TBL_Employees[[#This Row],[Annual Salary]]</f>
        <v>253036.49</v>
      </c>
      <c r="P159" t="str">
        <f>IF(AND(TBL_Employees[[#This Row],[Department]]="IT",TBL_Employees[[#This Row],[Gender]]="Female"),"Yes","No")</f>
        <v>No</v>
      </c>
    </row>
    <row r="160" spans="1:16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  <c r="O160" s="1">
        <f>TBL_Employees[[#This Row],[Annual Salary]]+TBL_Employees[[#This Row],[Bonus %]]*TBL_Employees[[#This Row],[Annual Salary]]</f>
        <v>121587.9</v>
      </c>
      <c r="P160" t="str">
        <f>IF(AND(TBL_Employees[[#This Row],[Department]]="IT",TBL_Employees[[#This Row],[Gender]]="Female"),"Yes","No")</f>
        <v>No</v>
      </c>
    </row>
    <row r="161" spans="1:16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  <c r="O161" s="1">
        <f>TBL_Employees[[#This Row],[Annual Salary]]+TBL_Employees[[#This Row],[Bonus %]]*TBL_Employees[[#This Row],[Annual Salary]]</f>
        <v>93102</v>
      </c>
      <c r="P161" t="str">
        <f>IF(AND(TBL_Employees[[#This Row],[Department]]="IT",TBL_Employees[[#This Row],[Gender]]="Female"),"Yes","No")</f>
        <v>No</v>
      </c>
    </row>
    <row r="162" spans="1:16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  <c r="O162" s="1">
        <f>TBL_Employees[[#This Row],[Annual Salary]]+TBL_Employees[[#This Row],[Bonus %]]*TBL_Employees[[#This Row],[Annual Salary]]</f>
        <v>126562.1</v>
      </c>
      <c r="P162" t="str">
        <f>IF(AND(TBL_Employees[[#This Row],[Department]]="IT",TBL_Employees[[#This Row],[Gender]]="Female"),"Yes","No")</f>
        <v>No</v>
      </c>
    </row>
    <row r="163" spans="1:16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  <c r="O163" s="1">
        <f>TBL_Employees[[#This Row],[Annual Salary]]+TBL_Employees[[#This Row],[Bonus %]]*TBL_Employees[[#This Row],[Annual Salary]]</f>
        <v>95786</v>
      </c>
      <c r="P163" t="str">
        <f>IF(AND(TBL_Employees[[#This Row],[Department]]="IT",TBL_Employees[[#This Row],[Gender]]="Female"),"Yes","No")</f>
        <v>No</v>
      </c>
    </row>
    <row r="164" spans="1:16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  <c r="O164" s="1">
        <f>TBL_Employees[[#This Row],[Annual Salary]]+TBL_Employees[[#This Row],[Bonus %]]*TBL_Employees[[#This Row],[Annual Salary]]</f>
        <v>90855</v>
      </c>
      <c r="P164" t="str">
        <f>IF(AND(TBL_Employees[[#This Row],[Department]]="IT",TBL_Employees[[#This Row],[Gender]]="Female"),"Yes","No")</f>
        <v>No</v>
      </c>
    </row>
    <row r="165" spans="1:16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  <c r="O165" s="1">
        <f>TBL_Employees[[#This Row],[Annual Salary]]+TBL_Employees[[#This Row],[Bonus %]]*TBL_Employees[[#This Row],[Annual Salary]]</f>
        <v>92897</v>
      </c>
      <c r="P165" t="str">
        <f>IF(AND(TBL_Employees[[#This Row],[Department]]="IT",TBL_Employees[[#This Row],[Gender]]="Female"),"Yes","No")</f>
        <v>No</v>
      </c>
    </row>
    <row r="166" spans="1:16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  <c r="O166" s="1">
        <f>TBL_Employees[[#This Row],[Annual Salary]]+TBL_Employees[[#This Row],[Bonus %]]*TBL_Employees[[#This Row],[Annual Salary]]</f>
        <v>318223.89</v>
      </c>
      <c r="P166" t="str">
        <f>IF(AND(TBL_Employees[[#This Row],[Department]]="IT",TBL_Employees[[#This Row],[Gender]]="Female"),"Yes","No")</f>
        <v>No</v>
      </c>
    </row>
    <row r="167" spans="1:16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  <c r="O167" s="1">
        <f>TBL_Employees[[#This Row],[Annual Salary]]+TBL_Employees[[#This Row],[Bonus %]]*TBL_Employees[[#This Row],[Annual Salary]]</f>
        <v>237834.72</v>
      </c>
      <c r="P167" t="str">
        <f>IF(AND(TBL_Employees[[#This Row],[Department]]="IT",TBL_Employees[[#This Row],[Gender]]="Female"),"Yes","No")</f>
        <v>No</v>
      </c>
    </row>
    <row r="168" spans="1:16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  <c r="O168" s="1">
        <f>TBL_Employees[[#This Row],[Annual Salary]]+TBL_Employees[[#This Row],[Bonus %]]*TBL_Employees[[#This Row],[Annual Salary]]</f>
        <v>166467.1</v>
      </c>
      <c r="P168" t="str">
        <f>IF(AND(TBL_Employees[[#This Row],[Department]]="IT",TBL_Employees[[#This Row],[Gender]]="Female"),"Yes","No")</f>
        <v>No</v>
      </c>
    </row>
    <row r="169" spans="1:16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  <c r="O169" s="1">
        <f>TBL_Employees[[#This Row],[Annual Salary]]+TBL_Employees[[#This Row],[Bonus %]]*TBL_Employees[[#This Row],[Annual Salary]]</f>
        <v>89458</v>
      </c>
      <c r="P169" t="str">
        <f>IF(AND(TBL_Employees[[#This Row],[Department]]="IT",TBL_Employees[[#This Row],[Gender]]="Female"),"Yes","No")</f>
        <v>No</v>
      </c>
    </row>
    <row r="170" spans="1:16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  <c r="O170" s="1">
        <f>TBL_Employees[[#This Row],[Annual Salary]]+TBL_Employees[[#This Row],[Bonus %]]*TBL_Employees[[#This Row],[Annual Salary]]</f>
        <v>267141</v>
      </c>
      <c r="P170" t="str">
        <f>IF(AND(TBL_Employees[[#This Row],[Department]]="IT",TBL_Employees[[#This Row],[Gender]]="Female"),"Yes","No")</f>
        <v>No</v>
      </c>
    </row>
    <row r="171" spans="1:16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  <c r="O171" s="1">
        <f>TBL_Employees[[#This Row],[Annual Salary]]+TBL_Employees[[#This Row],[Bonus %]]*TBL_Employees[[#This Row],[Annual Salary]]</f>
        <v>157314.29999999999</v>
      </c>
      <c r="P171" t="str">
        <f>IF(AND(TBL_Employees[[#This Row],[Department]]="IT",TBL_Employees[[#This Row],[Gender]]="Female"),"Yes","No")</f>
        <v>No</v>
      </c>
    </row>
    <row r="172" spans="1:16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  <c r="O172" s="1">
        <f>TBL_Employees[[#This Row],[Annual Salary]]+TBL_Employees[[#This Row],[Bonus %]]*TBL_Employees[[#This Row],[Annual Salary]]</f>
        <v>93840</v>
      </c>
      <c r="P172" t="str">
        <f>IF(AND(TBL_Employees[[#This Row],[Department]]="IT",TBL_Employees[[#This Row],[Gender]]="Female"),"Yes","No")</f>
        <v>No</v>
      </c>
    </row>
    <row r="173" spans="1:16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  <c r="O173" s="1">
        <f>TBL_Employees[[#This Row],[Annual Salary]]+TBL_Employees[[#This Row],[Bonus %]]*TBL_Employees[[#This Row],[Annual Salary]]</f>
        <v>94790</v>
      </c>
      <c r="P173" t="str">
        <f>IF(AND(TBL_Employees[[#This Row],[Department]]="IT",TBL_Employees[[#This Row],[Gender]]="Female"),"Yes","No")</f>
        <v>No</v>
      </c>
    </row>
    <row r="174" spans="1:16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  <c r="O174" s="1">
        <f>TBL_Employees[[#This Row],[Annual Salary]]+TBL_Employees[[#This Row],[Bonus %]]*TBL_Employees[[#This Row],[Annual Salary]]</f>
        <v>274340.13</v>
      </c>
      <c r="P174" t="str">
        <f>IF(AND(TBL_Employees[[#This Row],[Department]]="IT",TBL_Employees[[#This Row],[Gender]]="Female"),"Yes","No")</f>
        <v>No</v>
      </c>
    </row>
    <row r="175" spans="1:16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  <c r="O175" s="1">
        <f>TBL_Employees[[#This Row],[Annual Salary]]+TBL_Employees[[#This Row],[Bonus %]]*TBL_Employees[[#This Row],[Annual Salary]]</f>
        <v>210657.37</v>
      </c>
      <c r="P175" t="str">
        <f>IF(AND(TBL_Employees[[#This Row],[Department]]="IT",TBL_Employees[[#This Row],[Gender]]="Female"),"Yes","No")</f>
        <v>No</v>
      </c>
    </row>
    <row r="176" spans="1:16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  <c r="O176" s="1">
        <f>TBL_Employees[[#This Row],[Annual Salary]]+TBL_Employees[[#This Row],[Bonus %]]*TBL_Employees[[#This Row],[Annual Salary]]</f>
        <v>132140.79999999999</v>
      </c>
      <c r="P176" t="str">
        <f>IF(AND(TBL_Employees[[#This Row],[Department]]="IT",TBL_Employees[[#This Row],[Gender]]="Female"),"Yes","No")</f>
        <v>No</v>
      </c>
    </row>
    <row r="177" spans="1:16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  <c r="O177" s="1">
        <f>TBL_Employees[[#This Row],[Annual Salary]]+TBL_Employees[[#This Row],[Bonus %]]*TBL_Employees[[#This Row],[Annual Salary]]</f>
        <v>136193.4</v>
      </c>
      <c r="P177" t="str">
        <f>IF(AND(TBL_Employees[[#This Row],[Department]]="IT",TBL_Employees[[#This Row],[Gender]]="Female"),"Yes","No")</f>
        <v>No</v>
      </c>
    </row>
    <row r="178" spans="1:16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  <c r="O178" s="1">
        <f>TBL_Employees[[#This Row],[Annual Salary]]+TBL_Employees[[#This Row],[Bonus %]]*TBL_Employees[[#This Row],[Annual Salary]]</f>
        <v>112497</v>
      </c>
      <c r="P178" t="str">
        <f>IF(AND(TBL_Employees[[#This Row],[Department]]="IT",TBL_Employees[[#This Row],[Gender]]="Female"),"Yes","No")</f>
        <v>No</v>
      </c>
    </row>
    <row r="179" spans="1:16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  <c r="O179" s="1">
        <f>TBL_Employees[[#This Row],[Annual Salary]]+TBL_Employees[[#This Row],[Bonus %]]*TBL_Employees[[#This Row],[Annual Salary]]</f>
        <v>327088.66000000003</v>
      </c>
      <c r="P179" t="str">
        <f>IF(AND(TBL_Employees[[#This Row],[Department]]="IT",TBL_Employees[[#This Row],[Gender]]="Female"),"Yes","No")</f>
        <v>No</v>
      </c>
    </row>
    <row r="180" spans="1:16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  <c r="O180" s="1">
        <f>TBL_Employees[[#This Row],[Annual Salary]]+TBL_Employees[[#This Row],[Bonus %]]*TBL_Employees[[#This Row],[Annual Salary]]</f>
        <v>50475</v>
      </c>
      <c r="P180" t="str">
        <f>IF(AND(TBL_Employees[[#This Row],[Department]]="IT",TBL_Employees[[#This Row],[Gender]]="Female"),"Yes","No")</f>
        <v>No</v>
      </c>
    </row>
    <row r="181" spans="1:16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  <c r="O181" s="1">
        <f>TBL_Employees[[#This Row],[Annual Salary]]+TBL_Employees[[#This Row],[Bonus %]]*TBL_Employees[[#This Row],[Annual Salary]]</f>
        <v>108106.92</v>
      </c>
      <c r="P181" t="str">
        <f>IF(AND(TBL_Employees[[#This Row],[Department]]="IT",TBL_Employees[[#This Row],[Gender]]="Female"),"Yes","No")</f>
        <v>No</v>
      </c>
    </row>
    <row r="182" spans="1:16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  <c r="O182" s="1">
        <f>TBL_Employees[[#This Row],[Annual Salary]]+TBL_Employees[[#This Row],[Bonus %]]*TBL_Employees[[#This Row],[Annual Salary]]</f>
        <v>41673</v>
      </c>
      <c r="P182" t="str">
        <f>IF(AND(TBL_Employees[[#This Row],[Department]]="IT",TBL_Employees[[#This Row],[Gender]]="Female"),"Yes","No")</f>
        <v>Yes</v>
      </c>
    </row>
    <row r="183" spans="1:16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  <c r="O183" s="1">
        <f>TBL_Employees[[#This Row],[Annual Salary]]+TBL_Employees[[#This Row],[Bonus %]]*TBL_Employees[[#This Row],[Annual Salary]]</f>
        <v>70996</v>
      </c>
      <c r="P183" t="str">
        <f>IF(AND(TBL_Employees[[#This Row],[Department]]="IT",TBL_Employees[[#This Row],[Gender]]="Female"),"Yes","No")</f>
        <v>No</v>
      </c>
    </row>
    <row r="184" spans="1:16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  <c r="O184" s="1">
        <f>TBL_Employees[[#This Row],[Annual Salary]]+TBL_Employees[[#This Row],[Bonus %]]*TBL_Employees[[#This Row],[Annual Salary]]</f>
        <v>40752</v>
      </c>
      <c r="P184" t="str">
        <f>IF(AND(TBL_Employees[[#This Row],[Department]]="IT",TBL_Employees[[#This Row],[Gender]]="Female"),"Yes","No")</f>
        <v>No</v>
      </c>
    </row>
    <row r="185" spans="1:16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  <c r="O185" s="1">
        <f>TBL_Employees[[#This Row],[Annual Salary]]+TBL_Employees[[#This Row],[Bonus %]]*TBL_Employees[[#This Row],[Annual Salary]]</f>
        <v>97537</v>
      </c>
      <c r="P185" t="str">
        <f>IF(AND(TBL_Employees[[#This Row],[Department]]="IT",TBL_Employees[[#This Row],[Gender]]="Female"),"Yes","No")</f>
        <v>Yes</v>
      </c>
    </row>
    <row r="186" spans="1:16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  <c r="O186" s="1">
        <f>TBL_Employees[[#This Row],[Annual Salary]]+TBL_Employees[[#This Row],[Bonus %]]*TBL_Employees[[#This Row],[Annual Salary]]</f>
        <v>96567</v>
      </c>
      <c r="P186" t="str">
        <f>IF(AND(TBL_Employees[[#This Row],[Department]]="IT",TBL_Employees[[#This Row],[Gender]]="Female"),"Yes","No")</f>
        <v>No</v>
      </c>
    </row>
    <row r="187" spans="1:16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  <c r="O187" s="1">
        <f>TBL_Employees[[#This Row],[Annual Salary]]+TBL_Employees[[#This Row],[Bonus %]]*TBL_Employees[[#This Row],[Annual Salary]]</f>
        <v>49404</v>
      </c>
      <c r="P187" t="str">
        <f>IF(AND(TBL_Employees[[#This Row],[Department]]="IT",TBL_Employees[[#This Row],[Gender]]="Female"),"Yes","No")</f>
        <v>No</v>
      </c>
    </row>
    <row r="188" spans="1:16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  <c r="O188" s="1">
        <f>TBL_Employees[[#This Row],[Annual Salary]]+TBL_Employees[[#This Row],[Bonus %]]*TBL_Employees[[#This Row],[Annual Salary]]</f>
        <v>66819</v>
      </c>
      <c r="P188" t="str">
        <f>IF(AND(TBL_Employees[[#This Row],[Department]]="IT",TBL_Employees[[#This Row],[Gender]]="Female"),"Yes","No")</f>
        <v>No</v>
      </c>
    </row>
    <row r="189" spans="1:16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  <c r="O189" s="1">
        <f>TBL_Employees[[#This Row],[Annual Salary]]+TBL_Employees[[#This Row],[Bonus %]]*TBL_Employees[[#This Row],[Annual Salary]]</f>
        <v>50784</v>
      </c>
      <c r="P189" t="str">
        <f>IF(AND(TBL_Employees[[#This Row],[Department]]="IT",TBL_Employees[[#This Row],[Gender]]="Female"),"Yes","No")</f>
        <v>No</v>
      </c>
    </row>
    <row r="190" spans="1:16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  <c r="O190" s="1">
        <f>TBL_Employees[[#This Row],[Annual Salary]]+TBL_Employees[[#This Row],[Bonus %]]*TBL_Employees[[#This Row],[Annual Salary]]</f>
        <v>144702.20000000001</v>
      </c>
      <c r="P190" t="str">
        <f>IF(AND(TBL_Employees[[#This Row],[Department]]="IT",TBL_Employees[[#This Row],[Gender]]="Female"),"Yes","No")</f>
        <v>No</v>
      </c>
    </row>
    <row r="191" spans="1:16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  <c r="O191" s="1">
        <f>TBL_Employees[[#This Row],[Annual Salary]]+TBL_Employees[[#This Row],[Bonus %]]*TBL_Employees[[#This Row],[Annual Salary]]</f>
        <v>92610</v>
      </c>
      <c r="P191" t="str">
        <f>IF(AND(TBL_Employees[[#This Row],[Department]]="IT",TBL_Employees[[#This Row],[Gender]]="Female"),"Yes","No")</f>
        <v>No</v>
      </c>
    </row>
    <row r="192" spans="1:16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  <c r="O192" s="1">
        <f>TBL_Employees[[#This Row],[Annual Salary]]+TBL_Employees[[#This Row],[Bonus %]]*TBL_Employees[[#This Row],[Annual Salary]]</f>
        <v>139447.65</v>
      </c>
      <c r="P192" t="str">
        <f>IF(AND(TBL_Employees[[#This Row],[Department]]="IT",TBL_Employees[[#This Row],[Gender]]="Female"),"Yes","No")</f>
        <v>No</v>
      </c>
    </row>
    <row r="193" spans="1:16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  <c r="O193" s="1">
        <f>TBL_Employees[[#This Row],[Annual Salary]]+TBL_Employees[[#This Row],[Bonus %]]*TBL_Employees[[#This Row],[Annual Salary]]</f>
        <v>73004</v>
      </c>
      <c r="P193" t="str">
        <f>IF(AND(TBL_Employees[[#This Row],[Department]]="IT",TBL_Employees[[#This Row],[Gender]]="Female"),"Yes","No")</f>
        <v>No</v>
      </c>
    </row>
    <row r="194" spans="1:16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  <c r="O194" s="1">
        <f>TBL_Employees[[#This Row],[Annual Salary]]+TBL_Employees[[#This Row],[Bonus %]]*TBL_Employees[[#This Row],[Annual Salary]]</f>
        <v>104567.1</v>
      </c>
      <c r="P194" t="str">
        <f>IF(AND(TBL_Employees[[#This Row],[Department]]="IT",TBL_Employees[[#This Row],[Gender]]="Female"),"Yes","No")</f>
        <v>No</v>
      </c>
    </row>
    <row r="195" spans="1:16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  <c r="O195" s="1">
        <f>TBL_Employees[[#This Row],[Annual Salary]]+TBL_Employees[[#This Row],[Bonus %]]*TBL_Employees[[#This Row],[Annual Salary]]</f>
        <v>209081.60000000001</v>
      </c>
      <c r="P195" t="str">
        <f>IF(AND(TBL_Employees[[#This Row],[Department]]="IT",TBL_Employees[[#This Row],[Gender]]="Female"),"Yes","No")</f>
        <v>No</v>
      </c>
    </row>
    <row r="196" spans="1:16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  <c r="O196" s="1">
        <f>TBL_Employees[[#This Row],[Annual Salary]]+TBL_Employees[[#This Row],[Bonus %]]*TBL_Employees[[#This Row],[Annual Salary]]</f>
        <v>64417</v>
      </c>
      <c r="P196" t="str">
        <f>IF(AND(TBL_Employees[[#This Row],[Department]]="IT",TBL_Employees[[#This Row],[Gender]]="Female"),"Yes","No")</f>
        <v>No</v>
      </c>
    </row>
    <row r="197" spans="1:16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  <c r="O197" s="1">
        <f>TBL_Employees[[#This Row],[Annual Salary]]+TBL_Employees[[#This Row],[Bonus %]]*TBL_Employees[[#This Row],[Annual Salary]]</f>
        <v>135195.57999999999</v>
      </c>
      <c r="P197" t="str">
        <f>IF(AND(TBL_Employees[[#This Row],[Department]]="IT",TBL_Employees[[#This Row],[Gender]]="Female"),"Yes","No")</f>
        <v>No</v>
      </c>
    </row>
    <row r="198" spans="1:16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  <c r="O198" s="1">
        <f>TBL_Employees[[#This Row],[Annual Salary]]+TBL_Employees[[#This Row],[Bonus %]]*TBL_Employees[[#This Row],[Annual Salary]]</f>
        <v>56154</v>
      </c>
      <c r="P198" t="str">
        <f>IF(AND(TBL_Employees[[#This Row],[Department]]="IT",TBL_Employees[[#This Row],[Gender]]="Female"),"Yes","No")</f>
        <v>No</v>
      </c>
    </row>
    <row r="199" spans="1:16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  <c r="O199" s="1">
        <f>TBL_Employees[[#This Row],[Annual Salary]]+TBL_Employees[[#This Row],[Bonus %]]*TBL_Employees[[#This Row],[Annual Salary]]</f>
        <v>284089</v>
      </c>
      <c r="P199" t="str">
        <f>IF(AND(TBL_Employees[[#This Row],[Department]]="IT",TBL_Employees[[#This Row],[Gender]]="Female"),"Yes","No")</f>
        <v>No</v>
      </c>
    </row>
    <row r="200" spans="1:16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  <c r="O200" s="1">
        <f>TBL_Employees[[#This Row],[Annual Salary]]+TBL_Employees[[#This Row],[Bonus %]]*TBL_Employees[[#This Row],[Annual Salary]]</f>
        <v>91954</v>
      </c>
      <c r="P200" t="str">
        <f>IF(AND(TBL_Employees[[#This Row],[Department]]="IT",TBL_Employees[[#This Row],[Gender]]="Female"),"Yes","No")</f>
        <v>Yes</v>
      </c>
    </row>
    <row r="201" spans="1:16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  <c r="O201" s="1">
        <f>TBL_Employees[[#This Row],[Annual Salary]]+TBL_Employees[[#This Row],[Bonus %]]*TBL_Employees[[#This Row],[Annual Salary]]</f>
        <v>292006.44</v>
      </c>
      <c r="P201" t="str">
        <f>IF(AND(TBL_Employees[[#This Row],[Department]]="IT",TBL_Employees[[#This Row],[Gender]]="Female"),"Yes","No")</f>
        <v>No</v>
      </c>
    </row>
    <row r="202" spans="1:16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  <c r="O202" s="1">
        <f>TBL_Employees[[#This Row],[Annual Salary]]+TBL_Employees[[#This Row],[Bonus %]]*TBL_Employees[[#This Row],[Annual Salary]]</f>
        <v>87536</v>
      </c>
      <c r="P202" t="str">
        <f>IF(AND(TBL_Employees[[#This Row],[Department]]="IT",TBL_Employees[[#This Row],[Gender]]="Female"),"Yes","No")</f>
        <v>No</v>
      </c>
    </row>
    <row r="203" spans="1:16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  <c r="O203" s="1">
        <f>TBL_Employees[[#This Row],[Annual Salary]]+TBL_Employees[[#This Row],[Bonus %]]*TBL_Employees[[#This Row],[Annual Salary]]</f>
        <v>41429</v>
      </c>
      <c r="P203" t="str">
        <f>IF(AND(TBL_Employees[[#This Row],[Department]]="IT",TBL_Employees[[#This Row],[Gender]]="Female"),"Yes","No")</f>
        <v>No</v>
      </c>
    </row>
    <row r="204" spans="1:16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  <c r="O204" s="1">
        <f>TBL_Employees[[#This Row],[Annual Salary]]+TBL_Employees[[#This Row],[Bonus %]]*TBL_Employees[[#This Row],[Annual Salary]]</f>
        <v>341219.98</v>
      </c>
      <c r="P204" t="str">
        <f>IF(AND(TBL_Employees[[#This Row],[Department]]="IT",TBL_Employees[[#This Row],[Gender]]="Female"),"Yes","No")</f>
        <v>No</v>
      </c>
    </row>
    <row r="205" spans="1:16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  <c r="O205" s="1">
        <f>TBL_Employees[[#This Row],[Annual Salary]]+TBL_Employees[[#This Row],[Bonus %]]*TBL_Employees[[#This Row],[Annual Salary]]</f>
        <v>71359</v>
      </c>
      <c r="P205" t="str">
        <f>IF(AND(TBL_Employees[[#This Row],[Department]]="IT",TBL_Employees[[#This Row],[Gender]]="Female"),"Yes","No")</f>
        <v>No</v>
      </c>
    </row>
    <row r="206" spans="1:16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  <c r="O206" s="1">
        <f>TBL_Employees[[#This Row],[Annual Salary]]+TBL_Employees[[#This Row],[Bonus %]]*TBL_Employees[[#This Row],[Annual Salary]]</f>
        <v>223456.41999999998</v>
      </c>
      <c r="P206" t="str">
        <f>IF(AND(TBL_Employees[[#This Row],[Department]]="IT",TBL_Employees[[#This Row],[Gender]]="Female"),"Yes","No")</f>
        <v>No</v>
      </c>
    </row>
    <row r="207" spans="1:16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  <c r="O207" s="1">
        <f>TBL_Employees[[#This Row],[Annual Salary]]+TBL_Employees[[#This Row],[Bonus %]]*TBL_Employees[[#This Row],[Annual Salary]]</f>
        <v>69260</v>
      </c>
      <c r="P207" t="str">
        <f>IF(AND(TBL_Employees[[#This Row],[Department]]="IT",TBL_Employees[[#This Row],[Gender]]="Female"),"Yes","No")</f>
        <v>No</v>
      </c>
    </row>
    <row r="208" spans="1:16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  <c r="O208" s="1">
        <f>TBL_Employees[[#This Row],[Annual Salary]]+TBL_Employees[[#This Row],[Bonus %]]*TBL_Employees[[#This Row],[Annual Salary]]</f>
        <v>95639</v>
      </c>
      <c r="P208" t="str">
        <f>IF(AND(TBL_Employees[[#This Row],[Department]]="IT",TBL_Employees[[#This Row],[Gender]]="Female"),"Yes","No")</f>
        <v>No</v>
      </c>
    </row>
    <row r="209" spans="1:16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  <c r="O209" s="1">
        <f>TBL_Employees[[#This Row],[Annual Salary]]+TBL_Employees[[#This Row],[Bonus %]]*TBL_Employees[[#This Row],[Annual Salary]]</f>
        <v>129106.2</v>
      </c>
      <c r="P209" t="str">
        <f>IF(AND(TBL_Employees[[#This Row],[Department]]="IT",TBL_Employees[[#This Row],[Gender]]="Female"),"Yes","No")</f>
        <v>No</v>
      </c>
    </row>
    <row r="210" spans="1:16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  <c r="O210" s="1">
        <f>TBL_Employees[[#This Row],[Annual Salary]]+TBL_Employees[[#This Row],[Bonus %]]*TBL_Employees[[#This Row],[Annual Salary]]</f>
        <v>75119</v>
      </c>
      <c r="P210" t="str">
        <f>IF(AND(TBL_Employees[[#This Row],[Department]]="IT",TBL_Employees[[#This Row],[Gender]]="Female"),"Yes","No")</f>
        <v>No</v>
      </c>
    </row>
    <row r="211" spans="1:16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  <c r="O211" s="1">
        <f>TBL_Employees[[#This Row],[Annual Salary]]+TBL_Employees[[#This Row],[Bonus %]]*TBL_Employees[[#This Row],[Annual Salary]]</f>
        <v>269098.2</v>
      </c>
      <c r="P211" t="str">
        <f>IF(AND(TBL_Employees[[#This Row],[Department]]="IT",TBL_Employees[[#This Row],[Gender]]="Female"),"Yes","No")</f>
        <v>No</v>
      </c>
    </row>
    <row r="212" spans="1:16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  <c r="O212" s="1">
        <f>TBL_Employees[[#This Row],[Annual Salary]]+TBL_Employees[[#This Row],[Bonus %]]*TBL_Employees[[#This Row],[Annual Salary]]</f>
        <v>65047</v>
      </c>
      <c r="P212" t="str">
        <f>IF(AND(TBL_Employees[[#This Row],[Department]]="IT",TBL_Employees[[#This Row],[Gender]]="Female"),"Yes","No")</f>
        <v>No</v>
      </c>
    </row>
    <row r="213" spans="1:16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  <c r="O213" s="1">
        <f>TBL_Employees[[#This Row],[Annual Salary]]+TBL_Employees[[#This Row],[Bonus %]]*TBL_Employees[[#This Row],[Annual Salary]]</f>
        <v>174124.95</v>
      </c>
      <c r="P213" t="str">
        <f>IF(AND(TBL_Employees[[#This Row],[Department]]="IT",TBL_Employees[[#This Row],[Gender]]="Female"),"Yes","No")</f>
        <v>No</v>
      </c>
    </row>
    <row r="214" spans="1:16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  <c r="O214" s="1">
        <f>TBL_Employees[[#This Row],[Annual Salary]]+TBL_Employees[[#This Row],[Bonus %]]*TBL_Employees[[#This Row],[Annual Salary]]</f>
        <v>76906</v>
      </c>
      <c r="P214" t="str">
        <f>IF(AND(TBL_Employees[[#This Row],[Department]]="IT",TBL_Employees[[#This Row],[Gender]]="Female"),"Yes","No")</f>
        <v>No</v>
      </c>
    </row>
    <row r="215" spans="1:16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  <c r="O215" s="1">
        <f>TBL_Employees[[#This Row],[Annual Salary]]+TBL_Employees[[#This Row],[Bonus %]]*TBL_Employees[[#This Row],[Annual Salary]]</f>
        <v>128942.1</v>
      </c>
      <c r="P215" t="str">
        <f>IF(AND(TBL_Employees[[#This Row],[Department]]="IT",TBL_Employees[[#This Row],[Gender]]="Female"),"Yes","No")</f>
        <v>No</v>
      </c>
    </row>
    <row r="216" spans="1:16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  <c r="O216" s="1">
        <f>TBL_Employees[[#This Row],[Annual Salary]]+TBL_Employees[[#This Row],[Bonus %]]*TBL_Employees[[#This Row],[Annual Salary]]</f>
        <v>99091</v>
      </c>
      <c r="P216" t="str">
        <f>IF(AND(TBL_Employees[[#This Row],[Department]]="IT",TBL_Employees[[#This Row],[Gender]]="Female"),"Yes","No")</f>
        <v>No</v>
      </c>
    </row>
    <row r="217" spans="1:16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  <c r="O217" s="1">
        <f>TBL_Employees[[#This Row],[Annual Salary]]+TBL_Employees[[#This Row],[Bonus %]]*TBL_Employees[[#This Row],[Annual Salary]]</f>
        <v>113987</v>
      </c>
      <c r="P217" t="str">
        <f>IF(AND(TBL_Employees[[#This Row],[Department]]="IT",TBL_Employees[[#This Row],[Gender]]="Female"),"Yes","No")</f>
        <v>No</v>
      </c>
    </row>
    <row r="218" spans="1:16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  <c r="O218" s="1">
        <f>TBL_Employees[[#This Row],[Annual Salary]]+TBL_Employees[[#This Row],[Bonus %]]*TBL_Employees[[#This Row],[Annual Salary]]</f>
        <v>95045</v>
      </c>
      <c r="P218" t="str">
        <f>IF(AND(TBL_Employees[[#This Row],[Department]]="IT",TBL_Employees[[#This Row],[Gender]]="Female"),"Yes","No")</f>
        <v>No</v>
      </c>
    </row>
    <row r="219" spans="1:16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  <c r="O219" s="1">
        <f>TBL_Employees[[#This Row],[Annual Salary]]+TBL_Employees[[#This Row],[Bonus %]]*TBL_Employees[[#This Row],[Annual Salary]]</f>
        <v>260849.37</v>
      </c>
      <c r="P219" t="str">
        <f>IF(AND(TBL_Employees[[#This Row],[Department]]="IT",TBL_Employees[[#This Row],[Gender]]="Female"),"Yes","No")</f>
        <v>No</v>
      </c>
    </row>
    <row r="220" spans="1:16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  <c r="O220" s="1">
        <f>TBL_Employees[[#This Row],[Annual Salary]]+TBL_Employees[[#This Row],[Bonus %]]*TBL_Employees[[#This Row],[Annual Salary]]</f>
        <v>86061</v>
      </c>
      <c r="P220" t="str">
        <f>IF(AND(TBL_Employees[[#This Row],[Department]]="IT",TBL_Employees[[#This Row],[Gender]]="Female"),"Yes","No")</f>
        <v>No</v>
      </c>
    </row>
    <row r="221" spans="1:16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  <c r="O221" s="1">
        <f>TBL_Employees[[#This Row],[Annual Salary]]+TBL_Employees[[#This Row],[Bonus %]]*TBL_Employees[[#This Row],[Annual Salary]]</f>
        <v>79882</v>
      </c>
      <c r="P221" t="str">
        <f>IF(AND(TBL_Employees[[#This Row],[Department]]="IT",TBL_Employees[[#This Row],[Gender]]="Female"),"Yes","No")</f>
        <v>No</v>
      </c>
    </row>
    <row r="222" spans="1:16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  <c r="O222" s="1">
        <f>TBL_Employees[[#This Row],[Annual Salary]]+TBL_Employees[[#This Row],[Bonus %]]*TBL_Employees[[#This Row],[Annual Salary]]</f>
        <v>347386.16000000003</v>
      </c>
      <c r="P222" t="str">
        <f>IF(AND(TBL_Employees[[#This Row],[Department]]="IT",TBL_Employees[[#This Row],[Gender]]="Female"),"Yes","No")</f>
        <v>No</v>
      </c>
    </row>
    <row r="223" spans="1:16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  <c r="O223" s="1">
        <f>TBL_Employees[[#This Row],[Annual Salary]]+TBL_Employees[[#This Row],[Bonus %]]*TBL_Employees[[#This Row],[Annual Salary]]</f>
        <v>82017</v>
      </c>
      <c r="P223" t="str">
        <f>IF(AND(TBL_Employees[[#This Row],[Department]]="IT",TBL_Employees[[#This Row],[Gender]]="Female"),"Yes","No")</f>
        <v>Yes</v>
      </c>
    </row>
    <row r="224" spans="1:16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  <c r="O224" s="1">
        <f>TBL_Employees[[#This Row],[Annual Salary]]+TBL_Employees[[#This Row],[Bonus %]]*TBL_Employees[[#This Row],[Annual Salary]]</f>
        <v>53799</v>
      </c>
      <c r="P224" t="str">
        <f>IF(AND(TBL_Employees[[#This Row],[Department]]="IT",TBL_Employees[[#This Row],[Gender]]="Female"),"Yes","No")</f>
        <v>No</v>
      </c>
    </row>
    <row r="225" spans="1:16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  <c r="O225" s="1">
        <f>TBL_Employees[[#This Row],[Annual Salary]]+TBL_Employees[[#This Row],[Bonus %]]*TBL_Employees[[#This Row],[Annual Salary]]</f>
        <v>82739</v>
      </c>
      <c r="P225" t="str">
        <f>IF(AND(TBL_Employees[[#This Row],[Department]]="IT",TBL_Employees[[#This Row],[Gender]]="Female"),"Yes","No")</f>
        <v>No</v>
      </c>
    </row>
    <row r="226" spans="1:16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  <c r="O226" s="1">
        <f>TBL_Employees[[#This Row],[Annual Salary]]+TBL_Employees[[#This Row],[Bonus %]]*TBL_Employees[[#This Row],[Annual Salary]]</f>
        <v>99080</v>
      </c>
      <c r="P226" t="str">
        <f>IF(AND(TBL_Employees[[#This Row],[Department]]="IT",TBL_Employees[[#This Row],[Gender]]="Female"),"Yes","No")</f>
        <v>Yes</v>
      </c>
    </row>
    <row r="227" spans="1:16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  <c r="O227" s="1">
        <f>TBL_Employees[[#This Row],[Annual Salary]]+TBL_Employees[[#This Row],[Bonus %]]*TBL_Employees[[#This Row],[Annual Salary]]</f>
        <v>96719</v>
      </c>
      <c r="P227" t="str">
        <f>IF(AND(TBL_Employees[[#This Row],[Department]]="IT",TBL_Employees[[#This Row],[Gender]]="Female"),"Yes","No")</f>
        <v>No</v>
      </c>
    </row>
    <row r="228" spans="1:16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  <c r="O228" s="1">
        <f>TBL_Employees[[#This Row],[Annual Salary]]+TBL_Employees[[#This Row],[Bonus %]]*TBL_Employees[[#This Row],[Annual Salary]]</f>
        <v>215017.53</v>
      </c>
      <c r="P228" t="str">
        <f>IF(AND(TBL_Employees[[#This Row],[Department]]="IT",TBL_Employees[[#This Row],[Gender]]="Female"),"Yes","No")</f>
        <v>No</v>
      </c>
    </row>
    <row r="229" spans="1:16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  <c r="O229" s="1">
        <f>TBL_Employees[[#This Row],[Annual Salary]]+TBL_Employees[[#This Row],[Bonus %]]*TBL_Employees[[#This Row],[Annual Salary]]</f>
        <v>110104.45</v>
      </c>
      <c r="P229" t="str">
        <f>IF(AND(TBL_Employees[[#This Row],[Department]]="IT",TBL_Employees[[#This Row],[Gender]]="Female"),"Yes","No")</f>
        <v>No</v>
      </c>
    </row>
    <row r="230" spans="1:16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  <c r="O230" s="1">
        <f>TBL_Employees[[#This Row],[Annual Salary]]+TBL_Employees[[#This Row],[Bonus %]]*TBL_Employees[[#This Row],[Annual Salary]]</f>
        <v>89695</v>
      </c>
      <c r="P230" t="str">
        <f>IF(AND(TBL_Employees[[#This Row],[Department]]="IT",TBL_Employees[[#This Row],[Gender]]="Female"),"Yes","No")</f>
        <v>No</v>
      </c>
    </row>
    <row r="231" spans="1:16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  <c r="O231" s="1">
        <f>TBL_Employees[[#This Row],[Annual Salary]]+TBL_Employees[[#This Row],[Bonus %]]*TBL_Employees[[#This Row],[Annual Salary]]</f>
        <v>133800.76999999999</v>
      </c>
      <c r="P231" t="str">
        <f>IF(AND(TBL_Employees[[#This Row],[Department]]="IT",TBL_Employees[[#This Row],[Gender]]="Female"),"Yes","No")</f>
        <v>No</v>
      </c>
    </row>
    <row r="232" spans="1:16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  <c r="O232" s="1">
        <f>TBL_Employees[[#This Row],[Annual Salary]]+TBL_Employees[[#This Row],[Bonus %]]*TBL_Employees[[#This Row],[Annual Salary]]</f>
        <v>93734</v>
      </c>
      <c r="P232" t="str">
        <f>IF(AND(TBL_Employees[[#This Row],[Department]]="IT",TBL_Employees[[#This Row],[Gender]]="Female"),"Yes","No")</f>
        <v>No</v>
      </c>
    </row>
    <row r="233" spans="1:16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  <c r="O233" s="1">
        <f>TBL_Employees[[#This Row],[Annual Salary]]+TBL_Employees[[#This Row],[Bonus %]]*TBL_Employees[[#This Row],[Annual Salary]]</f>
        <v>52069</v>
      </c>
      <c r="P233" t="str">
        <f>IF(AND(TBL_Employees[[#This Row],[Department]]="IT",TBL_Employees[[#This Row],[Gender]]="Female"),"Yes","No")</f>
        <v>No</v>
      </c>
    </row>
    <row r="234" spans="1:16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  <c r="O234" s="1">
        <f>TBL_Employees[[#This Row],[Annual Salary]]+TBL_Employees[[#This Row],[Bonus %]]*TBL_Employees[[#This Row],[Annual Salary]]</f>
        <v>361796.4</v>
      </c>
      <c r="P234" t="str">
        <f>IF(AND(TBL_Employees[[#This Row],[Department]]="IT",TBL_Employees[[#This Row],[Gender]]="Female"),"Yes","No")</f>
        <v>No</v>
      </c>
    </row>
    <row r="235" spans="1:16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  <c r="O235" s="1">
        <f>TBL_Employees[[#This Row],[Annual Salary]]+TBL_Employees[[#This Row],[Bonus %]]*TBL_Employees[[#This Row],[Annual Salary]]</f>
        <v>136658.75</v>
      </c>
      <c r="P235" t="str">
        <f>IF(AND(TBL_Employees[[#This Row],[Department]]="IT",TBL_Employees[[#This Row],[Gender]]="Female"),"Yes","No")</f>
        <v>No</v>
      </c>
    </row>
    <row r="236" spans="1:16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  <c r="O236" s="1">
        <f>TBL_Employees[[#This Row],[Annual Salary]]+TBL_Employees[[#This Row],[Bonus %]]*TBL_Employees[[#This Row],[Annual Salary]]</f>
        <v>259698.33000000002</v>
      </c>
      <c r="P236" t="str">
        <f>IF(AND(TBL_Employees[[#This Row],[Department]]="IT",TBL_Employees[[#This Row],[Gender]]="Female"),"Yes","No")</f>
        <v>No</v>
      </c>
    </row>
    <row r="237" spans="1:16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  <c r="O237" s="1">
        <f>TBL_Employees[[#This Row],[Annual Salary]]+TBL_Employees[[#This Row],[Bonus %]]*TBL_Employees[[#This Row],[Annual Salary]]</f>
        <v>96023</v>
      </c>
      <c r="P237" t="str">
        <f>IF(AND(TBL_Employees[[#This Row],[Department]]="IT",TBL_Employees[[#This Row],[Gender]]="Female"),"Yes","No")</f>
        <v>No</v>
      </c>
    </row>
    <row r="238" spans="1:16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  <c r="O238" s="1">
        <f>TBL_Employees[[#This Row],[Annual Salary]]+TBL_Employees[[#This Row],[Bonus %]]*TBL_Employees[[#This Row],[Annual Salary]]</f>
        <v>83066</v>
      </c>
      <c r="P238" t="str">
        <f>IF(AND(TBL_Employees[[#This Row],[Department]]="IT",TBL_Employees[[#This Row],[Gender]]="Female"),"Yes","No")</f>
        <v>No</v>
      </c>
    </row>
    <row r="239" spans="1:16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  <c r="O239" s="1">
        <f>TBL_Employees[[#This Row],[Annual Salary]]+TBL_Employees[[#This Row],[Bonus %]]*TBL_Employees[[#This Row],[Annual Salary]]</f>
        <v>61216</v>
      </c>
      <c r="P239" t="str">
        <f>IF(AND(TBL_Employees[[#This Row],[Department]]="IT",TBL_Employees[[#This Row],[Gender]]="Female"),"Yes","No")</f>
        <v>No</v>
      </c>
    </row>
    <row r="240" spans="1:16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  <c r="O240" s="1">
        <f>TBL_Employees[[#This Row],[Annual Salary]]+TBL_Employees[[#This Row],[Bonus %]]*TBL_Employees[[#This Row],[Annual Salary]]</f>
        <v>164423.34</v>
      </c>
      <c r="P240" t="str">
        <f>IF(AND(TBL_Employees[[#This Row],[Department]]="IT",TBL_Employees[[#This Row],[Gender]]="Female"),"Yes","No")</f>
        <v>No</v>
      </c>
    </row>
    <row r="241" spans="1:16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  <c r="O241" s="1">
        <f>TBL_Employees[[#This Row],[Annual Salary]]+TBL_Employees[[#This Row],[Bonus %]]*TBL_Employees[[#This Row],[Annual Salary]]</f>
        <v>51630</v>
      </c>
      <c r="P241" t="str">
        <f>IF(AND(TBL_Employees[[#This Row],[Department]]="IT",TBL_Employees[[#This Row],[Gender]]="Female"),"Yes","No")</f>
        <v>No</v>
      </c>
    </row>
    <row r="242" spans="1:16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  <c r="O242" s="1">
        <f>TBL_Employees[[#This Row],[Annual Salary]]+TBL_Employees[[#This Row],[Bonus %]]*TBL_Employees[[#This Row],[Annual Salary]]</f>
        <v>142748.35</v>
      </c>
      <c r="P242" t="str">
        <f>IF(AND(TBL_Employees[[#This Row],[Department]]="IT",TBL_Employees[[#This Row],[Gender]]="Female"),"Yes","No")</f>
        <v>No</v>
      </c>
    </row>
    <row r="243" spans="1:16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  <c r="O243" s="1">
        <f>TBL_Employees[[#This Row],[Annual Salary]]+TBL_Employees[[#This Row],[Bonus %]]*TBL_Employees[[#This Row],[Annual Salary]]</f>
        <v>60055</v>
      </c>
      <c r="P243" t="str">
        <f>IF(AND(TBL_Employees[[#This Row],[Department]]="IT",TBL_Employees[[#This Row],[Gender]]="Female"),"Yes","No")</f>
        <v>No</v>
      </c>
    </row>
    <row r="244" spans="1:16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  <c r="O244" s="1">
        <f>TBL_Employees[[#This Row],[Annual Salary]]+TBL_Employees[[#This Row],[Bonus %]]*TBL_Employees[[#This Row],[Annual Salary]]</f>
        <v>230933.8</v>
      </c>
      <c r="P244" t="str">
        <f>IF(AND(TBL_Employees[[#This Row],[Department]]="IT",TBL_Employees[[#This Row],[Gender]]="Female"),"Yes","No")</f>
        <v>No</v>
      </c>
    </row>
    <row r="245" spans="1:16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  <c r="O245" s="1">
        <f>TBL_Employees[[#This Row],[Annual Salary]]+TBL_Employees[[#This Row],[Bonus %]]*TBL_Employees[[#This Row],[Annual Salary]]</f>
        <v>236862.6</v>
      </c>
      <c r="P245" t="str">
        <f>IF(AND(TBL_Employees[[#This Row],[Department]]="IT",TBL_Employees[[#This Row],[Gender]]="Female"),"Yes","No")</f>
        <v>Yes</v>
      </c>
    </row>
    <row r="246" spans="1:16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  <c r="O246" s="1">
        <f>TBL_Employees[[#This Row],[Annual Salary]]+TBL_Employees[[#This Row],[Bonus %]]*TBL_Employees[[#This Row],[Annual Salary]]</f>
        <v>125744.26</v>
      </c>
      <c r="P246" t="str">
        <f>IF(AND(TBL_Employees[[#This Row],[Department]]="IT",TBL_Employees[[#This Row],[Gender]]="Female"),"Yes","No")</f>
        <v>No</v>
      </c>
    </row>
    <row r="247" spans="1:16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  <c r="O247" s="1">
        <f>TBL_Employees[[#This Row],[Annual Salary]]+TBL_Employees[[#This Row],[Bonus %]]*TBL_Employees[[#This Row],[Annual Salary]]</f>
        <v>174796.14</v>
      </c>
      <c r="P247" t="str">
        <f>IF(AND(TBL_Employees[[#This Row],[Department]]="IT",TBL_Employees[[#This Row],[Gender]]="Female"),"Yes","No")</f>
        <v>No</v>
      </c>
    </row>
    <row r="248" spans="1:16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  <c r="O248" s="1">
        <f>TBL_Employees[[#This Row],[Annual Salary]]+TBL_Employees[[#This Row],[Bonus %]]*TBL_Employees[[#This Row],[Annual Salary]]</f>
        <v>134467.35999999999</v>
      </c>
      <c r="P248" t="str">
        <f>IF(AND(TBL_Employees[[#This Row],[Department]]="IT",TBL_Employees[[#This Row],[Gender]]="Female"),"Yes","No")</f>
        <v>No</v>
      </c>
    </row>
    <row r="249" spans="1:16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  <c r="O249" s="1">
        <f>TBL_Employees[[#This Row],[Annual Salary]]+TBL_Employees[[#This Row],[Bonus %]]*TBL_Employees[[#This Row],[Annual Salary]]</f>
        <v>144618.88</v>
      </c>
      <c r="P249" t="str">
        <f>IF(AND(TBL_Employees[[#This Row],[Department]]="IT",TBL_Employees[[#This Row],[Gender]]="Female"),"Yes","No")</f>
        <v>No</v>
      </c>
    </row>
    <row r="250" spans="1:16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  <c r="O250" s="1">
        <f>TBL_Employees[[#This Row],[Annual Salary]]+TBL_Employees[[#This Row],[Bonus %]]*TBL_Employees[[#This Row],[Annual Salary]]</f>
        <v>191609.96</v>
      </c>
      <c r="P250" t="str">
        <f>IF(AND(TBL_Employees[[#This Row],[Department]]="IT",TBL_Employees[[#This Row],[Gender]]="Female"),"Yes","No")</f>
        <v>No</v>
      </c>
    </row>
    <row r="251" spans="1:16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  <c r="O251" s="1">
        <f>TBL_Employees[[#This Row],[Annual Salary]]+TBL_Employees[[#This Row],[Bonus %]]*TBL_Employees[[#This Row],[Annual Salary]]</f>
        <v>334717.65000000002</v>
      </c>
      <c r="P251" t="str">
        <f>IF(AND(TBL_Employees[[#This Row],[Department]]="IT",TBL_Employees[[#This Row],[Gender]]="Female"),"Yes","No")</f>
        <v>No</v>
      </c>
    </row>
    <row r="252" spans="1:16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  <c r="O252" s="1">
        <f>TBL_Employees[[#This Row],[Annual Salary]]+TBL_Employees[[#This Row],[Bonus %]]*TBL_Employees[[#This Row],[Annual Salary]]</f>
        <v>200020.62</v>
      </c>
      <c r="P252" t="str">
        <f>IF(AND(TBL_Employees[[#This Row],[Department]]="IT",TBL_Employees[[#This Row],[Gender]]="Female"),"Yes","No")</f>
        <v>No</v>
      </c>
    </row>
    <row r="253" spans="1:16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  <c r="O253" s="1">
        <f>TBL_Employees[[#This Row],[Annual Salary]]+TBL_Employees[[#This Row],[Bonus %]]*TBL_Employees[[#This Row],[Annual Salary]]</f>
        <v>152373.1</v>
      </c>
      <c r="P253" t="str">
        <f>IF(AND(TBL_Employees[[#This Row],[Department]]="IT",TBL_Employees[[#This Row],[Gender]]="Female"),"Yes","No")</f>
        <v>No</v>
      </c>
    </row>
    <row r="254" spans="1:16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  <c r="O254" s="1">
        <f>TBL_Employees[[#This Row],[Annual Salary]]+TBL_Employees[[#This Row],[Bonus %]]*TBL_Employees[[#This Row],[Annual Salary]]</f>
        <v>126399.03</v>
      </c>
      <c r="P254" t="str">
        <f>IF(AND(TBL_Employees[[#This Row],[Department]]="IT",TBL_Employees[[#This Row],[Gender]]="Female"),"Yes","No")</f>
        <v>No</v>
      </c>
    </row>
    <row r="255" spans="1:16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  <c r="O255" s="1">
        <f>TBL_Employees[[#This Row],[Annual Salary]]+TBL_Employees[[#This Row],[Bonus %]]*TBL_Employees[[#This Row],[Annual Salary]]</f>
        <v>73317</v>
      </c>
      <c r="P255" t="str">
        <f>IF(AND(TBL_Employees[[#This Row],[Department]]="IT",TBL_Employees[[#This Row],[Gender]]="Female"),"Yes","No")</f>
        <v>Yes</v>
      </c>
    </row>
    <row r="256" spans="1:16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  <c r="O256" s="1">
        <f>TBL_Employees[[#This Row],[Annual Salary]]+TBL_Employees[[#This Row],[Bonus %]]*TBL_Employees[[#This Row],[Annual Salary]]</f>
        <v>69096</v>
      </c>
      <c r="P256" t="str">
        <f>IF(AND(TBL_Employees[[#This Row],[Department]]="IT",TBL_Employees[[#This Row],[Gender]]="Female"),"Yes","No")</f>
        <v>Yes</v>
      </c>
    </row>
    <row r="257" spans="1:16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  <c r="O257" s="1">
        <f>TBL_Employees[[#This Row],[Annual Salary]]+TBL_Employees[[#This Row],[Bonus %]]*TBL_Employees[[#This Row],[Annual Salary]]</f>
        <v>87158</v>
      </c>
      <c r="P257" t="str">
        <f>IF(AND(TBL_Employees[[#This Row],[Department]]="IT",TBL_Employees[[#This Row],[Gender]]="Female"),"Yes","No")</f>
        <v>No</v>
      </c>
    </row>
    <row r="258" spans="1:16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  <c r="O258" s="1">
        <f>TBL_Employees[[#This Row],[Annual Salary]]+TBL_Employees[[#This Row],[Bonus %]]*TBL_Employees[[#This Row],[Annual Salary]]</f>
        <v>70778</v>
      </c>
      <c r="P258" t="str">
        <f>IF(AND(TBL_Employees[[#This Row],[Department]]="IT",TBL_Employees[[#This Row],[Gender]]="Female"),"Yes","No")</f>
        <v>No</v>
      </c>
    </row>
    <row r="259" spans="1:16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  <c r="O259" s="1">
        <f>TBL_Employees[[#This Row],[Annual Salary]]+TBL_Employees[[#This Row],[Bonus %]]*TBL_Employees[[#This Row],[Annual Salary]]</f>
        <v>184725.6</v>
      </c>
      <c r="P259" t="str">
        <f>IF(AND(TBL_Employees[[#This Row],[Department]]="IT",TBL_Employees[[#This Row],[Gender]]="Female"),"Yes","No")</f>
        <v>No</v>
      </c>
    </row>
    <row r="260" spans="1:16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  <c r="O260" s="1">
        <f>TBL_Employees[[#This Row],[Annual Salary]]+TBL_Employees[[#This Row],[Bonus %]]*TBL_Employees[[#This Row],[Annual Salary]]</f>
        <v>59888</v>
      </c>
      <c r="P260" t="str">
        <f>IF(AND(TBL_Employees[[#This Row],[Department]]="IT",TBL_Employees[[#This Row],[Gender]]="Female"),"Yes","No")</f>
        <v>No</v>
      </c>
    </row>
    <row r="261" spans="1:16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  <c r="O261" s="1">
        <f>TBL_Employees[[#This Row],[Annual Salary]]+TBL_Employees[[#This Row],[Bonus %]]*TBL_Employees[[#This Row],[Annual Salary]]</f>
        <v>63098</v>
      </c>
      <c r="P261" t="str">
        <f>IF(AND(TBL_Employees[[#This Row],[Department]]="IT",TBL_Employees[[#This Row],[Gender]]="Female"),"Yes","No")</f>
        <v>No</v>
      </c>
    </row>
    <row r="262" spans="1:16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  <c r="O262" s="1">
        <f>TBL_Employees[[#This Row],[Annual Salary]]+TBL_Employees[[#This Row],[Bonus %]]*TBL_Employees[[#This Row],[Annual Salary]]</f>
        <v>339640.77</v>
      </c>
      <c r="P262" t="str">
        <f>IF(AND(TBL_Employees[[#This Row],[Department]]="IT",TBL_Employees[[#This Row],[Gender]]="Female"),"Yes","No")</f>
        <v>No</v>
      </c>
    </row>
    <row r="263" spans="1:16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  <c r="O263" s="1">
        <f>TBL_Employees[[#This Row],[Annual Salary]]+TBL_Employees[[#This Row],[Bonus %]]*TBL_Employees[[#This Row],[Annual Salary]]</f>
        <v>162242.51999999999</v>
      </c>
      <c r="P263" t="str">
        <f>IF(AND(TBL_Employees[[#This Row],[Department]]="IT",TBL_Employees[[#This Row],[Gender]]="Female"),"Yes","No")</f>
        <v>No</v>
      </c>
    </row>
    <row r="264" spans="1:16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  <c r="O264" s="1">
        <f>TBL_Employees[[#This Row],[Annual Salary]]+TBL_Employees[[#This Row],[Bonus %]]*TBL_Employees[[#This Row],[Annual Salary]]</f>
        <v>49186</v>
      </c>
      <c r="P264" t="str">
        <f>IF(AND(TBL_Employees[[#This Row],[Department]]="IT",TBL_Employees[[#This Row],[Gender]]="Female"),"Yes","No")</f>
        <v>No</v>
      </c>
    </row>
    <row r="265" spans="1:16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  <c r="O265" s="1">
        <f>TBL_Employees[[#This Row],[Annual Salary]]+TBL_Employees[[#This Row],[Bonus %]]*TBL_Employees[[#This Row],[Annual Salary]]</f>
        <v>304893.06</v>
      </c>
      <c r="P265" t="str">
        <f>IF(AND(TBL_Employees[[#This Row],[Department]]="IT",TBL_Employees[[#This Row],[Gender]]="Female"),"Yes","No")</f>
        <v>No</v>
      </c>
    </row>
    <row r="266" spans="1:16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  <c r="O266" s="1">
        <f>TBL_Employees[[#This Row],[Annual Salary]]+TBL_Employees[[#This Row],[Bonus %]]*TBL_Employees[[#This Row],[Annual Salary]]</f>
        <v>238102.8</v>
      </c>
      <c r="P266" t="str">
        <f>IF(AND(TBL_Employees[[#This Row],[Department]]="IT",TBL_Employees[[#This Row],[Gender]]="Female"),"Yes","No")</f>
        <v>Yes</v>
      </c>
    </row>
    <row r="267" spans="1:16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  <c r="O267" s="1">
        <f>TBL_Employees[[#This Row],[Annual Salary]]+TBL_Employees[[#This Row],[Bonus %]]*TBL_Employees[[#This Row],[Annual Salary]]</f>
        <v>252501.19</v>
      </c>
      <c r="P267" t="str">
        <f>IF(AND(TBL_Employees[[#This Row],[Department]]="IT",TBL_Employees[[#This Row],[Gender]]="Female"),"Yes","No")</f>
        <v>Yes</v>
      </c>
    </row>
    <row r="268" spans="1:16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  <c r="O268" s="1">
        <f>TBL_Employees[[#This Row],[Annual Salary]]+TBL_Employees[[#This Row],[Bonus %]]*TBL_Employees[[#This Row],[Annual Salary]]</f>
        <v>154270.5</v>
      </c>
      <c r="P268" t="str">
        <f>IF(AND(TBL_Employees[[#This Row],[Department]]="IT",TBL_Employees[[#This Row],[Gender]]="Female"),"Yes","No")</f>
        <v>Yes</v>
      </c>
    </row>
    <row r="269" spans="1:16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  <c r="O269" s="1">
        <f>TBL_Employees[[#This Row],[Annual Salary]]+TBL_Employees[[#This Row],[Bonus %]]*TBL_Employees[[#This Row],[Annual Salary]]</f>
        <v>79356</v>
      </c>
      <c r="P269" t="str">
        <f>IF(AND(TBL_Employees[[#This Row],[Department]]="IT",TBL_Employees[[#This Row],[Gender]]="Female"),"Yes","No")</f>
        <v>No</v>
      </c>
    </row>
    <row r="270" spans="1:16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  <c r="O270" s="1">
        <f>TBL_Employees[[#This Row],[Annual Salary]]+TBL_Employees[[#This Row],[Bonus %]]*TBL_Employees[[#This Row],[Annual Salary]]</f>
        <v>74412</v>
      </c>
      <c r="P270" t="str">
        <f>IF(AND(TBL_Employees[[#This Row],[Department]]="IT",TBL_Employees[[#This Row],[Gender]]="Female"),"Yes","No")</f>
        <v>No</v>
      </c>
    </row>
    <row r="271" spans="1:16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  <c r="O271" s="1">
        <f>TBL_Employees[[#This Row],[Annual Salary]]+TBL_Employees[[#This Row],[Bonus %]]*TBL_Employees[[#This Row],[Annual Salary]]</f>
        <v>67455.740000000005</v>
      </c>
      <c r="P271" t="str">
        <f>IF(AND(TBL_Employees[[#This Row],[Department]]="IT",TBL_Employees[[#This Row],[Gender]]="Female"),"Yes","No")</f>
        <v>Yes</v>
      </c>
    </row>
    <row r="272" spans="1:16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  <c r="O272" s="1">
        <f>TBL_Employees[[#This Row],[Annual Salary]]+TBL_Employees[[#This Row],[Bonus %]]*TBL_Employees[[#This Row],[Annual Salary]]</f>
        <v>223261.59</v>
      </c>
      <c r="P272" t="str">
        <f>IF(AND(TBL_Employees[[#This Row],[Department]]="IT",TBL_Employees[[#This Row],[Gender]]="Female"),"Yes","No")</f>
        <v>No</v>
      </c>
    </row>
    <row r="273" spans="1:16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  <c r="O273" s="1">
        <f>TBL_Employees[[#This Row],[Annual Salary]]+TBL_Employees[[#This Row],[Bonus %]]*TBL_Employees[[#This Row],[Annual Salary]]</f>
        <v>70189</v>
      </c>
      <c r="P273" t="str">
        <f>IF(AND(TBL_Employees[[#This Row],[Department]]="IT",TBL_Employees[[#This Row],[Gender]]="Female"),"Yes","No")</f>
        <v>No</v>
      </c>
    </row>
    <row r="274" spans="1:16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  <c r="O274" s="1">
        <f>TBL_Employees[[#This Row],[Annual Salary]]+TBL_Employees[[#This Row],[Bonus %]]*TBL_Employees[[#This Row],[Annual Salary]]</f>
        <v>235887.6</v>
      </c>
      <c r="P274" t="str">
        <f>IF(AND(TBL_Employees[[#This Row],[Department]]="IT",TBL_Employees[[#This Row],[Gender]]="Female"),"Yes","No")</f>
        <v>No</v>
      </c>
    </row>
    <row r="275" spans="1:16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  <c r="O275" s="1">
        <f>TBL_Employees[[#This Row],[Annual Salary]]+TBL_Employees[[#This Row],[Bonus %]]*TBL_Employees[[#This Row],[Annual Salary]]</f>
        <v>70369</v>
      </c>
      <c r="P275" t="str">
        <f>IF(AND(TBL_Employees[[#This Row],[Department]]="IT",TBL_Employees[[#This Row],[Gender]]="Female"),"Yes","No")</f>
        <v>No</v>
      </c>
    </row>
    <row r="276" spans="1:16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  <c r="O276" s="1">
        <f>TBL_Employees[[#This Row],[Annual Salary]]+TBL_Employees[[#This Row],[Bonus %]]*TBL_Employees[[#This Row],[Annual Salary]]</f>
        <v>78056</v>
      </c>
      <c r="P276" t="str">
        <f>IF(AND(TBL_Employees[[#This Row],[Department]]="IT",TBL_Employees[[#This Row],[Gender]]="Female"),"Yes","No")</f>
        <v>No</v>
      </c>
    </row>
    <row r="277" spans="1:16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  <c r="O277" s="1">
        <f>TBL_Employees[[#This Row],[Annual Salary]]+TBL_Employees[[#This Row],[Bonus %]]*TBL_Employees[[#This Row],[Annual Salary]]</f>
        <v>233617.59</v>
      </c>
      <c r="P277" t="str">
        <f>IF(AND(TBL_Employees[[#This Row],[Department]]="IT",TBL_Employees[[#This Row],[Gender]]="Female"),"Yes","No")</f>
        <v>No</v>
      </c>
    </row>
    <row r="278" spans="1:16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  <c r="O278" s="1">
        <f>TBL_Employees[[#This Row],[Annual Salary]]+TBL_Employees[[#This Row],[Bonus %]]*TBL_Employees[[#This Row],[Annual Salary]]</f>
        <v>78237</v>
      </c>
      <c r="P278" t="str">
        <f>IF(AND(TBL_Employees[[#This Row],[Department]]="IT",TBL_Employees[[#This Row],[Gender]]="Female"),"Yes","No")</f>
        <v>No</v>
      </c>
    </row>
    <row r="279" spans="1:16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  <c r="O279" s="1">
        <f>TBL_Employees[[#This Row],[Annual Salary]]+TBL_Employees[[#This Row],[Bonus %]]*TBL_Employees[[#This Row],[Annual Salary]]</f>
        <v>48687</v>
      </c>
      <c r="P279" t="str">
        <f>IF(AND(TBL_Employees[[#This Row],[Department]]="IT",TBL_Employees[[#This Row],[Gender]]="Female"),"Yes","No")</f>
        <v>No</v>
      </c>
    </row>
    <row r="280" spans="1:16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  <c r="O280" s="1">
        <f>TBL_Employees[[#This Row],[Annual Salary]]+TBL_Employees[[#This Row],[Bonus %]]*TBL_Employees[[#This Row],[Annual Salary]]</f>
        <v>139224.75</v>
      </c>
      <c r="P280" t="str">
        <f>IF(AND(TBL_Employees[[#This Row],[Department]]="IT",TBL_Employees[[#This Row],[Gender]]="Female"),"Yes","No")</f>
        <v>No</v>
      </c>
    </row>
    <row r="281" spans="1:16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  <c r="O281" s="1">
        <f>TBL_Employees[[#This Row],[Annual Salary]]+TBL_Employees[[#This Row],[Bonus %]]*TBL_Employees[[#This Row],[Annual Salary]]</f>
        <v>94246</v>
      </c>
      <c r="P281" t="str">
        <f>IF(AND(TBL_Employees[[#This Row],[Department]]="IT",TBL_Employees[[#This Row],[Gender]]="Female"),"Yes","No")</f>
        <v>No</v>
      </c>
    </row>
    <row r="282" spans="1:16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  <c r="O282" s="1">
        <f>TBL_Employees[[#This Row],[Annual Salary]]+TBL_Employees[[#This Row],[Bonus %]]*TBL_Employees[[#This Row],[Annual Salary]]</f>
        <v>44614</v>
      </c>
      <c r="P282" t="str">
        <f>IF(AND(TBL_Employees[[#This Row],[Department]]="IT",TBL_Employees[[#This Row],[Gender]]="Female"),"Yes","No")</f>
        <v>Yes</v>
      </c>
    </row>
    <row r="283" spans="1:16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  <c r="O283" s="1">
        <f>TBL_Employees[[#This Row],[Annual Salary]]+TBL_Employees[[#This Row],[Bonus %]]*TBL_Employees[[#This Row],[Annual Salary]]</f>
        <v>307154.39</v>
      </c>
      <c r="P283" t="str">
        <f>IF(AND(TBL_Employees[[#This Row],[Department]]="IT",TBL_Employees[[#This Row],[Gender]]="Female"),"Yes","No")</f>
        <v>No</v>
      </c>
    </row>
    <row r="284" spans="1:16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  <c r="O284" s="1">
        <f>TBL_Employees[[#This Row],[Annual Salary]]+TBL_Employees[[#This Row],[Bonus %]]*TBL_Employees[[#This Row],[Annual Salary]]</f>
        <v>88272</v>
      </c>
      <c r="P284" t="str">
        <f>IF(AND(TBL_Employees[[#This Row],[Department]]="IT",TBL_Employees[[#This Row],[Gender]]="Female"),"Yes","No")</f>
        <v>No</v>
      </c>
    </row>
    <row r="285" spans="1:16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  <c r="O285" s="1">
        <f>TBL_Employees[[#This Row],[Annual Salary]]+TBL_Employees[[#This Row],[Bonus %]]*TBL_Employees[[#This Row],[Annual Salary]]</f>
        <v>74449</v>
      </c>
      <c r="P285" t="str">
        <f>IF(AND(TBL_Employees[[#This Row],[Department]]="IT",TBL_Employees[[#This Row],[Gender]]="Female"),"Yes","No")</f>
        <v>No</v>
      </c>
    </row>
    <row r="286" spans="1:16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  <c r="O286" s="1">
        <f>TBL_Employees[[#This Row],[Annual Salary]]+TBL_Employees[[#This Row],[Bonus %]]*TBL_Employees[[#This Row],[Annual Salary]]</f>
        <v>309887.99</v>
      </c>
      <c r="P286" t="str">
        <f>IF(AND(TBL_Employees[[#This Row],[Department]]="IT",TBL_Employees[[#This Row],[Gender]]="Female"),"Yes","No")</f>
        <v>No</v>
      </c>
    </row>
    <row r="287" spans="1:16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  <c r="O287" s="1">
        <f>TBL_Employees[[#This Row],[Annual Salary]]+TBL_Employees[[#This Row],[Bonus %]]*TBL_Employees[[#This Row],[Annual Salary]]</f>
        <v>50341</v>
      </c>
      <c r="P287" t="str">
        <f>IF(AND(TBL_Employees[[#This Row],[Department]]="IT",TBL_Employees[[#This Row],[Gender]]="Female"),"Yes","No")</f>
        <v>No</v>
      </c>
    </row>
    <row r="288" spans="1:16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  <c r="O288" s="1">
        <f>TBL_Employees[[#This Row],[Annual Salary]]+TBL_Employees[[#This Row],[Bonus %]]*TBL_Employees[[#This Row],[Annual Salary]]</f>
        <v>72235</v>
      </c>
      <c r="P288" t="str">
        <f>IF(AND(TBL_Employees[[#This Row],[Department]]="IT",TBL_Employees[[#This Row],[Gender]]="Female"),"Yes","No")</f>
        <v>No</v>
      </c>
    </row>
    <row r="289" spans="1:16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  <c r="O289" s="1">
        <f>TBL_Employees[[#This Row],[Annual Salary]]+TBL_Employees[[#This Row],[Bonus %]]*TBL_Employees[[#This Row],[Annual Salary]]</f>
        <v>70165</v>
      </c>
      <c r="P289" t="str">
        <f>IF(AND(TBL_Employees[[#This Row],[Department]]="IT",TBL_Employees[[#This Row],[Gender]]="Female"),"Yes","No")</f>
        <v>No</v>
      </c>
    </row>
    <row r="290" spans="1:16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  <c r="O290" s="1">
        <f>TBL_Employees[[#This Row],[Annual Salary]]+TBL_Employees[[#This Row],[Bonus %]]*TBL_Employees[[#This Row],[Annual Salary]]</f>
        <v>170757.75</v>
      </c>
      <c r="P290" t="str">
        <f>IF(AND(TBL_Employees[[#This Row],[Department]]="IT",TBL_Employees[[#This Row],[Gender]]="Female"),"Yes","No")</f>
        <v>No</v>
      </c>
    </row>
    <row r="291" spans="1:16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  <c r="O291" s="1">
        <f>TBL_Employees[[#This Row],[Annual Salary]]+TBL_Employees[[#This Row],[Bonus %]]*TBL_Employees[[#This Row],[Annual Salary]]</f>
        <v>86089</v>
      </c>
      <c r="P291" t="str">
        <f>IF(AND(TBL_Employees[[#This Row],[Department]]="IT",TBL_Employees[[#This Row],[Gender]]="Female"),"Yes","No")</f>
        <v>Yes</v>
      </c>
    </row>
    <row r="292" spans="1:16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  <c r="O292" s="1">
        <f>TBL_Employees[[#This Row],[Annual Salary]]+TBL_Employees[[#This Row],[Bonus %]]*TBL_Employees[[#This Row],[Annual Salary]]</f>
        <v>122259.95</v>
      </c>
      <c r="P292" t="str">
        <f>IF(AND(TBL_Employees[[#This Row],[Department]]="IT",TBL_Employees[[#This Row],[Gender]]="Female"),"Yes","No")</f>
        <v>No</v>
      </c>
    </row>
    <row r="293" spans="1:16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  <c r="O293" s="1">
        <f>TBL_Employees[[#This Row],[Annual Salary]]+TBL_Employees[[#This Row],[Bonus %]]*TBL_Employees[[#This Row],[Annual Salary]]</f>
        <v>46833</v>
      </c>
      <c r="P293" t="str">
        <f>IF(AND(TBL_Employees[[#This Row],[Department]]="IT",TBL_Employees[[#This Row],[Gender]]="Female"),"Yes","No")</f>
        <v>No</v>
      </c>
    </row>
    <row r="294" spans="1:16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  <c r="O294" s="1">
        <f>TBL_Employees[[#This Row],[Annual Salary]]+TBL_Employees[[#This Row],[Bonus %]]*TBL_Employees[[#This Row],[Annual Salary]]</f>
        <v>181724.4</v>
      </c>
      <c r="P294" t="str">
        <f>IF(AND(TBL_Employees[[#This Row],[Department]]="IT",TBL_Employees[[#This Row],[Gender]]="Female"),"Yes","No")</f>
        <v>No</v>
      </c>
    </row>
    <row r="295" spans="1:16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  <c r="O295" s="1">
        <f>TBL_Employees[[#This Row],[Annual Salary]]+TBL_Employees[[#This Row],[Bonus %]]*TBL_Employees[[#This Row],[Annual Salary]]</f>
        <v>89984</v>
      </c>
      <c r="P295" t="str">
        <f>IF(AND(TBL_Employees[[#This Row],[Department]]="IT",TBL_Employees[[#This Row],[Gender]]="Female"),"Yes","No")</f>
        <v>No</v>
      </c>
    </row>
    <row r="296" spans="1:16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  <c r="O296" s="1">
        <f>TBL_Employees[[#This Row],[Annual Salary]]+TBL_Employees[[#This Row],[Bonus %]]*TBL_Employees[[#This Row],[Annual Salary]]</f>
        <v>95481.84</v>
      </c>
      <c r="P296" t="str">
        <f>IF(AND(TBL_Employees[[#This Row],[Department]]="IT",TBL_Employees[[#This Row],[Gender]]="Female"),"Yes","No")</f>
        <v>No</v>
      </c>
    </row>
    <row r="297" spans="1:16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  <c r="O297" s="1">
        <f>TBL_Employees[[#This Row],[Annual Salary]]+TBL_Employees[[#This Row],[Bonus %]]*TBL_Employees[[#This Row],[Annual Salary]]</f>
        <v>216878.52000000002</v>
      </c>
      <c r="P297" t="str">
        <f>IF(AND(TBL_Employees[[#This Row],[Department]]="IT",TBL_Employees[[#This Row],[Gender]]="Female"),"Yes","No")</f>
        <v>No</v>
      </c>
    </row>
    <row r="298" spans="1:16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  <c r="O298" s="1">
        <f>TBL_Employees[[#This Row],[Annual Salary]]+TBL_Employees[[#This Row],[Bonus %]]*TBL_Employees[[#This Row],[Annual Salary]]</f>
        <v>74077</v>
      </c>
      <c r="P298" t="str">
        <f>IF(AND(TBL_Employees[[#This Row],[Department]]="IT",TBL_Employees[[#This Row],[Gender]]="Female"),"Yes","No")</f>
        <v>No</v>
      </c>
    </row>
    <row r="299" spans="1:16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  <c r="O299" s="1">
        <f>TBL_Employees[[#This Row],[Annual Salary]]+TBL_Employees[[#This Row],[Bonus %]]*TBL_Employees[[#This Row],[Annual Salary]]</f>
        <v>111453.34</v>
      </c>
      <c r="P299" t="str">
        <f>IF(AND(TBL_Employees[[#This Row],[Department]]="IT",TBL_Employees[[#This Row],[Gender]]="Female"),"Yes","No")</f>
        <v>No</v>
      </c>
    </row>
    <row r="300" spans="1:16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  <c r="O300" s="1">
        <f>TBL_Employees[[#This Row],[Annual Salary]]+TBL_Employees[[#This Row],[Bonus %]]*TBL_Employees[[#This Row],[Annual Salary]]</f>
        <v>82162</v>
      </c>
      <c r="P300" t="str">
        <f>IF(AND(TBL_Employees[[#This Row],[Department]]="IT",TBL_Employees[[#This Row],[Gender]]="Female"),"Yes","No")</f>
        <v>Yes</v>
      </c>
    </row>
    <row r="301" spans="1:16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  <c r="O301" s="1">
        <f>TBL_Employees[[#This Row],[Annual Salary]]+TBL_Employees[[#This Row],[Bonus %]]*TBL_Employees[[#This Row],[Annual Salary]]</f>
        <v>63880</v>
      </c>
      <c r="P301" t="str">
        <f>IF(AND(TBL_Employees[[#This Row],[Department]]="IT",TBL_Employees[[#This Row],[Gender]]="Female"),"Yes","No")</f>
        <v>No</v>
      </c>
    </row>
    <row r="302" spans="1:16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  <c r="O302" s="1">
        <f>TBL_Employees[[#This Row],[Annual Salary]]+TBL_Employees[[#This Row],[Bonus %]]*TBL_Employees[[#This Row],[Annual Salary]]</f>
        <v>73248</v>
      </c>
      <c r="P302" t="str">
        <f>IF(AND(TBL_Employees[[#This Row],[Department]]="IT",TBL_Employees[[#This Row],[Gender]]="Female"),"Yes","No")</f>
        <v>No</v>
      </c>
    </row>
    <row r="303" spans="1:16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  <c r="O303" s="1">
        <f>TBL_Employees[[#This Row],[Annual Salary]]+TBL_Employees[[#This Row],[Bonus %]]*TBL_Employees[[#This Row],[Annual Salary]]</f>
        <v>91853</v>
      </c>
      <c r="P303" t="str">
        <f>IF(AND(TBL_Employees[[#This Row],[Department]]="IT",TBL_Employees[[#This Row],[Gender]]="Female"),"Yes","No")</f>
        <v>No</v>
      </c>
    </row>
    <row r="304" spans="1:16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  <c r="O304" s="1">
        <f>TBL_Employees[[#This Row],[Annual Salary]]+TBL_Employees[[#This Row],[Bonus %]]*TBL_Employees[[#This Row],[Annual Salary]]</f>
        <v>213377.78</v>
      </c>
      <c r="P304" t="str">
        <f>IF(AND(TBL_Employees[[#This Row],[Department]]="IT",TBL_Employees[[#This Row],[Gender]]="Female"),"Yes","No")</f>
        <v>No</v>
      </c>
    </row>
    <row r="305" spans="1:16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  <c r="O305" s="1">
        <f>TBL_Employees[[#This Row],[Annual Salary]]+TBL_Employees[[#This Row],[Bonus %]]*TBL_Employees[[#This Row],[Annual Salary]]</f>
        <v>70770</v>
      </c>
      <c r="P305" t="str">
        <f>IF(AND(TBL_Employees[[#This Row],[Department]]="IT",TBL_Employees[[#This Row],[Gender]]="Female"),"Yes","No")</f>
        <v>No</v>
      </c>
    </row>
    <row r="306" spans="1:16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  <c r="O306" s="1">
        <f>TBL_Employees[[#This Row],[Annual Salary]]+TBL_Employees[[#This Row],[Bonus %]]*TBL_Employees[[#This Row],[Annual Salary]]</f>
        <v>50825</v>
      </c>
      <c r="P306" t="str">
        <f>IF(AND(TBL_Employees[[#This Row],[Department]]="IT",TBL_Employees[[#This Row],[Gender]]="Female"),"Yes","No")</f>
        <v>No</v>
      </c>
    </row>
    <row r="307" spans="1:16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  <c r="O307" s="1">
        <f>TBL_Employees[[#This Row],[Annual Salary]]+TBL_Employees[[#This Row],[Bonus %]]*TBL_Employees[[#This Row],[Annual Salary]]</f>
        <v>167722.9</v>
      </c>
      <c r="P307" t="str">
        <f>IF(AND(TBL_Employees[[#This Row],[Department]]="IT",TBL_Employees[[#This Row],[Gender]]="Female"),"Yes","No")</f>
        <v>No</v>
      </c>
    </row>
    <row r="308" spans="1:16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  <c r="O308" s="1">
        <f>TBL_Employees[[#This Row],[Annual Salary]]+TBL_Employees[[#This Row],[Bonus %]]*TBL_Employees[[#This Row],[Annual Salary]]</f>
        <v>144678.04999999999</v>
      </c>
      <c r="P308" t="str">
        <f>IF(AND(TBL_Employees[[#This Row],[Department]]="IT",TBL_Employees[[#This Row],[Gender]]="Female"),"Yes","No")</f>
        <v>No</v>
      </c>
    </row>
    <row r="309" spans="1:16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  <c r="O309" s="1">
        <f>TBL_Employees[[#This Row],[Annual Salary]]+TBL_Employees[[#This Row],[Bonus %]]*TBL_Employees[[#This Row],[Annual Salary]]</f>
        <v>46845</v>
      </c>
      <c r="P309" t="str">
        <f>IF(AND(TBL_Employees[[#This Row],[Department]]="IT",TBL_Employees[[#This Row],[Gender]]="Female"),"Yes","No")</f>
        <v>No</v>
      </c>
    </row>
    <row r="310" spans="1:16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  <c r="O310" s="1">
        <f>TBL_Employees[[#This Row],[Annual Salary]]+TBL_Employees[[#This Row],[Bonus %]]*TBL_Employees[[#This Row],[Annual Salary]]</f>
        <v>173765.9</v>
      </c>
      <c r="P310" t="str">
        <f>IF(AND(TBL_Employees[[#This Row],[Department]]="IT",TBL_Employees[[#This Row],[Gender]]="Female"),"Yes","No")</f>
        <v>No</v>
      </c>
    </row>
    <row r="311" spans="1:16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  <c r="O311" s="1">
        <f>TBL_Employees[[#This Row],[Annual Salary]]+TBL_Employees[[#This Row],[Bonus %]]*TBL_Employees[[#This Row],[Annual Salary]]</f>
        <v>97807</v>
      </c>
      <c r="P311" t="str">
        <f>IF(AND(TBL_Employees[[#This Row],[Department]]="IT",TBL_Employees[[#This Row],[Gender]]="Female"),"Yes","No")</f>
        <v>Yes</v>
      </c>
    </row>
    <row r="312" spans="1:16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  <c r="O312" s="1">
        <f>TBL_Employees[[#This Row],[Annual Salary]]+TBL_Employees[[#This Row],[Bonus %]]*TBL_Employees[[#This Row],[Annual Salary]]</f>
        <v>73854</v>
      </c>
      <c r="P312" t="str">
        <f>IF(AND(TBL_Employees[[#This Row],[Department]]="IT",TBL_Employees[[#This Row],[Gender]]="Female"),"Yes","No")</f>
        <v>No</v>
      </c>
    </row>
    <row r="313" spans="1:16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  <c r="O313" s="1">
        <f>TBL_Employees[[#This Row],[Annual Salary]]+TBL_Employees[[#This Row],[Bonus %]]*TBL_Employees[[#This Row],[Annual Salary]]</f>
        <v>170472.18</v>
      </c>
      <c r="P313" t="str">
        <f>IF(AND(TBL_Employees[[#This Row],[Department]]="IT",TBL_Employees[[#This Row],[Gender]]="Female"),"Yes","No")</f>
        <v>No</v>
      </c>
    </row>
    <row r="314" spans="1:16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  <c r="O314" s="1">
        <f>TBL_Employees[[#This Row],[Annual Salary]]+TBL_Employees[[#This Row],[Bonus %]]*TBL_Employees[[#This Row],[Annual Salary]]</f>
        <v>147548.45000000001</v>
      </c>
      <c r="P314" t="str">
        <f>IF(AND(TBL_Employees[[#This Row],[Department]]="IT",TBL_Employees[[#This Row],[Gender]]="Female"),"Yes","No")</f>
        <v>No</v>
      </c>
    </row>
    <row r="315" spans="1:16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  <c r="O315" s="1">
        <f>TBL_Employees[[#This Row],[Annual Salary]]+TBL_Employees[[#This Row],[Bonus %]]*TBL_Employees[[#This Row],[Annual Salary]]</f>
        <v>67374</v>
      </c>
      <c r="P315" t="str">
        <f>IF(AND(TBL_Employees[[#This Row],[Department]]="IT",TBL_Employees[[#This Row],[Gender]]="Female"),"Yes","No")</f>
        <v>No</v>
      </c>
    </row>
    <row r="316" spans="1:16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  <c r="O316" s="1">
        <f>TBL_Employees[[#This Row],[Annual Salary]]+TBL_Employees[[#This Row],[Bonus %]]*TBL_Employees[[#This Row],[Annual Salary]]</f>
        <v>108297.02</v>
      </c>
      <c r="P316" t="str">
        <f>IF(AND(TBL_Employees[[#This Row],[Department]]="IT",TBL_Employees[[#This Row],[Gender]]="Female"),"Yes","No")</f>
        <v>No</v>
      </c>
    </row>
    <row r="317" spans="1:16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  <c r="O317" s="1">
        <f>TBL_Employees[[#This Row],[Annual Salary]]+TBL_Employees[[#This Row],[Bonus %]]*TBL_Employees[[#This Row],[Annual Salary]]</f>
        <v>166129.70000000001</v>
      </c>
      <c r="P317" t="str">
        <f>IF(AND(TBL_Employees[[#This Row],[Department]]="IT",TBL_Employees[[#This Row],[Gender]]="Female"),"Yes","No")</f>
        <v>No</v>
      </c>
    </row>
    <row r="318" spans="1:16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  <c r="O318" s="1">
        <f>TBL_Employees[[#This Row],[Annual Salary]]+TBL_Employees[[#This Row],[Bonus %]]*TBL_Employees[[#This Row],[Annual Salary]]</f>
        <v>126950.25</v>
      </c>
      <c r="P318" t="str">
        <f>IF(AND(TBL_Employees[[#This Row],[Department]]="IT",TBL_Employees[[#This Row],[Gender]]="Female"),"Yes","No")</f>
        <v>No</v>
      </c>
    </row>
    <row r="319" spans="1:16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  <c r="O319" s="1">
        <f>TBL_Employees[[#This Row],[Annual Salary]]+TBL_Employees[[#This Row],[Bonus %]]*TBL_Employees[[#This Row],[Annual Salary]]</f>
        <v>314931.12</v>
      </c>
      <c r="P319" t="str">
        <f>IF(AND(TBL_Employees[[#This Row],[Department]]="IT",TBL_Employees[[#This Row],[Gender]]="Female"),"Yes","No")</f>
        <v>No</v>
      </c>
    </row>
    <row r="320" spans="1:16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  <c r="O320" s="1">
        <f>TBL_Employees[[#This Row],[Annual Salary]]+TBL_Employees[[#This Row],[Bonus %]]*TBL_Employees[[#This Row],[Annual Salary]]</f>
        <v>286466.04000000004</v>
      </c>
      <c r="P320" t="str">
        <f>IF(AND(TBL_Employees[[#This Row],[Department]]="IT",TBL_Employees[[#This Row],[Gender]]="Female"),"Yes","No")</f>
        <v>No</v>
      </c>
    </row>
    <row r="321" spans="1:16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  <c r="O321" s="1">
        <f>TBL_Employees[[#This Row],[Annual Salary]]+TBL_Employees[[#This Row],[Bonus %]]*TBL_Employees[[#This Row],[Annual Salary]]</f>
        <v>142048.92000000001</v>
      </c>
      <c r="P321" t="str">
        <f>IF(AND(TBL_Employees[[#This Row],[Department]]="IT",TBL_Employees[[#This Row],[Gender]]="Female"),"Yes","No")</f>
        <v>No</v>
      </c>
    </row>
    <row r="322" spans="1:16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  <c r="O322" s="1">
        <f>TBL_Employees[[#This Row],[Annual Salary]]+TBL_Employees[[#This Row],[Bonus %]]*TBL_Employees[[#This Row],[Annual Salary]]</f>
        <v>80701</v>
      </c>
      <c r="P322" t="str">
        <f>IF(AND(TBL_Employees[[#This Row],[Department]]="IT",TBL_Employees[[#This Row],[Gender]]="Female"),"Yes","No")</f>
        <v>No</v>
      </c>
    </row>
    <row r="323" spans="1:16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  <c r="O323" s="1">
        <f>TBL_Employees[[#This Row],[Annual Salary]]+TBL_Employees[[#This Row],[Bonus %]]*TBL_Employees[[#This Row],[Annual Salary]]</f>
        <v>122342.02</v>
      </c>
      <c r="P323" t="str">
        <f>IF(AND(TBL_Employees[[#This Row],[Department]]="IT",TBL_Employees[[#This Row],[Gender]]="Female"),"Yes","No")</f>
        <v>No</v>
      </c>
    </row>
    <row r="324" spans="1:16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  <c r="O324" s="1">
        <f>TBL_Employees[[#This Row],[Annual Salary]]+TBL_Employees[[#This Row],[Bonus %]]*TBL_Employees[[#This Row],[Annual Salary]]</f>
        <v>88045</v>
      </c>
      <c r="P324" t="str">
        <f>IF(AND(TBL_Employees[[#This Row],[Department]]="IT",TBL_Employees[[#This Row],[Gender]]="Female"),"Yes","No")</f>
        <v>No</v>
      </c>
    </row>
    <row r="325" spans="1:16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  <c r="O325" s="1">
        <f>TBL_Employees[[#This Row],[Annual Salary]]+TBL_Employees[[#This Row],[Bonus %]]*TBL_Employees[[#This Row],[Annual Salary]]</f>
        <v>91666.68</v>
      </c>
      <c r="P325" t="str">
        <f>IF(AND(TBL_Employees[[#This Row],[Department]]="IT",TBL_Employees[[#This Row],[Gender]]="Female"),"Yes","No")</f>
        <v>Yes</v>
      </c>
    </row>
    <row r="326" spans="1:16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  <c r="O326" s="1">
        <f>TBL_Employees[[#This Row],[Annual Salary]]+TBL_Employees[[#This Row],[Bonus %]]*TBL_Employees[[#This Row],[Annual Salary]]</f>
        <v>251581.66</v>
      </c>
      <c r="P326" t="str">
        <f>IF(AND(TBL_Employees[[#This Row],[Department]]="IT",TBL_Employees[[#This Row],[Gender]]="Female"),"Yes","No")</f>
        <v>No</v>
      </c>
    </row>
    <row r="327" spans="1:16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  <c r="O327" s="1">
        <f>TBL_Employees[[#This Row],[Annual Salary]]+TBL_Employees[[#This Row],[Bonus %]]*TBL_Employees[[#This Row],[Annual Salary]]</f>
        <v>64494</v>
      </c>
      <c r="P327" t="str">
        <f>IF(AND(TBL_Employees[[#This Row],[Department]]="IT",TBL_Employees[[#This Row],[Gender]]="Female"),"Yes","No")</f>
        <v>No</v>
      </c>
    </row>
    <row r="328" spans="1:16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  <c r="O328" s="1">
        <f>TBL_Employees[[#This Row],[Annual Salary]]+TBL_Employees[[#This Row],[Bonus %]]*TBL_Employees[[#This Row],[Annual Salary]]</f>
        <v>70122</v>
      </c>
      <c r="P328" t="str">
        <f>IF(AND(TBL_Employees[[#This Row],[Department]]="IT",TBL_Employees[[#This Row],[Gender]]="Female"),"Yes","No")</f>
        <v>No</v>
      </c>
    </row>
    <row r="329" spans="1:16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  <c r="O329" s="1">
        <f>TBL_Employees[[#This Row],[Annual Salary]]+TBL_Employees[[#This Row],[Bonus %]]*TBL_Employees[[#This Row],[Annual Salary]]</f>
        <v>234591.66</v>
      </c>
      <c r="P329" t="str">
        <f>IF(AND(TBL_Employees[[#This Row],[Department]]="IT",TBL_Employees[[#This Row],[Gender]]="Female"),"Yes","No")</f>
        <v>No</v>
      </c>
    </row>
    <row r="330" spans="1:16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  <c r="O330" s="1">
        <f>TBL_Employees[[#This Row],[Annual Salary]]+TBL_Employees[[#This Row],[Bonus %]]*TBL_Employees[[#This Row],[Annual Salary]]</f>
        <v>52811</v>
      </c>
      <c r="P330" t="str">
        <f>IF(AND(TBL_Employees[[#This Row],[Department]]="IT",TBL_Employees[[#This Row],[Gender]]="Female"),"Yes","No")</f>
        <v>No</v>
      </c>
    </row>
    <row r="331" spans="1:16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  <c r="O331" s="1">
        <f>TBL_Employees[[#This Row],[Annual Salary]]+TBL_Employees[[#This Row],[Bonus %]]*TBL_Employees[[#This Row],[Annual Salary]]</f>
        <v>50111</v>
      </c>
      <c r="P331" t="str">
        <f>IF(AND(TBL_Employees[[#This Row],[Department]]="IT",TBL_Employees[[#This Row],[Gender]]="Female"),"Yes","No")</f>
        <v>Yes</v>
      </c>
    </row>
    <row r="332" spans="1:16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  <c r="O332" s="1">
        <f>TBL_Employees[[#This Row],[Annual Salary]]+TBL_Employees[[#This Row],[Bonus %]]*TBL_Employees[[#This Row],[Annual Salary]]</f>
        <v>71192</v>
      </c>
      <c r="P332" t="str">
        <f>IF(AND(TBL_Employees[[#This Row],[Department]]="IT",TBL_Employees[[#This Row],[Gender]]="Female"),"Yes","No")</f>
        <v>No</v>
      </c>
    </row>
    <row r="333" spans="1:16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  <c r="O333" s="1">
        <f>TBL_Employees[[#This Row],[Annual Salary]]+TBL_Employees[[#This Row],[Bonus %]]*TBL_Employees[[#This Row],[Annual Salary]]</f>
        <v>186421.2</v>
      </c>
      <c r="P333" t="str">
        <f>IF(AND(TBL_Employees[[#This Row],[Department]]="IT",TBL_Employees[[#This Row],[Gender]]="Female"),"Yes","No")</f>
        <v>No</v>
      </c>
    </row>
    <row r="334" spans="1:16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  <c r="O334" s="1">
        <f>TBL_Employees[[#This Row],[Annual Salary]]+TBL_Employees[[#This Row],[Bonus %]]*TBL_Employees[[#This Row],[Annual Salary]]</f>
        <v>208580.1</v>
      </c>
      <c r="P334" t="str">
        <f>IF(AND(TBL_Employees[[#This Row],[Department]]="IT",TBL_Employees[[#This Row],[Gender]]="Female"),"Yes","No")</f>
        <v>No</v>
      </c>
    </row>
    <row r="335" spans="1:16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  <c r="O335" s="1">
        <f>TBL_Employees[[#This Row],[Annual Salary]]+TBL_Employees[[#This Row],[Bonus %]]*TBL_Employees[[#This Row],[Annual Salary]]</f>
        <v>60132</v>
      </c>
      <c r="P335" t="str">
        <f>IF(AND(TBL_Employees[[#This Row],[Department]]="IT",TBL_Employees[[#This Row],[Gender]]="Female"),"Yes","No")</f>
        <v>No</v>
      </c>
    </row>
    <row r="336" spans="1:16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  <c r="O336" s="1">
        <f>TBL_Employees[[#This Row],[Annual Salary]]+TBL_Employees[[#This Row],[Bonus %]]*TBL_Employees[[#This Row],[Annual Salary]]</f>
        <v>87216</v>
      </c>
      <c r="P336" t="str">
        <f>IF(AND(TBL_Employees[[#This Row],[Department]]="IT",TBL_Employees[[#This Row],[Gender]]="Female"),"Yes","No")</f>
        <v>No</v>
      </c>
    </row>
    <row r="337" spans="1:16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  <c r="O337" s="1">
        <f>TBL_Employees[[#This Row],[Annual Salary]]+TBL_Employees[[#This Row],[Bonus %]]*TBL_Employees[[#This Row],[Annual Salary]]</f>
        <v>50069</v>
      </c>
      <c r="P337" t="str">
        <f>IF(AND(TBL_Employees[[#This Row],[Department]]="IT",TBL_Employees[[#This Row],[Gender]]="Female"),"Yes","No")</f>
        <v>No</v>
      </c>
    </row>
    <row r="338" spans="1:16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  <c r="O338" s="1">
        <f>TBL_Employees[[#This Row],[Annual Salary]]+TBL_Employees[[#This Row],[Bonus %]]*TBL_Employees[[#This Row],[Annual Salary]]</f>
        <v>184351.76</v>
      </c>
      <c r="P338" t="str">
        <f>IF(AND(TBL_Employees[[#This Row],[Department]]="IT",TBL_Employees[[#This Row],[Gender]]="Female"),"Yes","No")</f>
        <v>Yes</v>
      </c>
    </row>
    <row r="339" spans="1:16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  <c r="O339" s="1">
        <f>TBL_Employees[[#This Row],[Annual Salary]]+TBL_Employees[[#This Row],[Bonus %]]*TBL_Employees[[#This Row],[Annual Salary]]</f>
        <v>72115.86</v>
      </c>
      <c r="P339" t="str">
        <f>IF(AND(TBL_Employees[[#This Row],[Department]]="IT",TBL_Employees[[#This Row],[Gender]]="Female"),"Yes","No")</f>
        <v>Yes</v>
      </c>
    </row>
    <row r="340" spans="1:16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  <c r="O340" s="1">
        <f>TBL_Employees[[#This Row],[Annual Salary]]+TBL_Employees[[#This Row],[Bonus %]]*TBL_Employees[[#This Row],[Annual Salary]]</f>
        <v>68488</v>
      </c>
      <c r="P340" t="str">
        <f>IF(AND(TBL_Employees[[#This Row],[Department]]="IT",TBL_Employees[[#This Row],[Gender]]="Female"),"Yes","No")</f>
        <v>No</v>
      </c>
    </row>
    <row r="341" spans="1:16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  <c r="O341" s="1">
        <f>TBL_Employees[[#This Row],[Annual Salary]]+TBL_Employees[[#This Row],[Bonus %]]*TBL_Employees[[#This Row],[Annual Salary]]</f>
        <v>92932</v>
      </c>
      <c r="P341" t="str">
        <f>IF(AND(TBL_Employees[[#This Row],[Department]]="IT",TBL_Employees[[#This Row],[Gender]]="Female"),"Yes","No")</f>
        <v>No</v>
      </c>
    </row>
    <row r="342" spans="1:16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  <c r="O342" s="1">
        <f>TBL_Employees[[#This Row],[Annual Salary]]+TBL_Employees[[#This Row],[Bonus %]]*TBL_Employees[[#This Row],[Annual Salary]]</f>
        <v>43363</v>
      </c>
      <c r="P342" t="str">
        <f>IF(AND(TBL_Employees[[#This Row],[Department]]="IT",TBL_Employees[[#This Row],[Gender]]="Female"),"Yes","No")</f>
        <v>No</v>
      </c>
    </row>
    <row r="343" spans="1:16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  <c r="O343" s="1">
        <f>TBL_Employees[[#This Row],[Annual Salary]]+TBL_Employees[[#This Row],[Bonus %]]*TBL_Employees[[#This Row],[Annual Salary]]</f>
        <v>95963</v>
      </c>
      <c r="P343" t="str">
        <f>IF(AND(TBL_Employees[[#This Row],[Department]]="IT",TBL_Employees[[#This Row],[Gender]]="Female"),"Yes","No")</f>
        <v>No</v>
      </c>
    </row>
    <row r="344" spans="1:16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  <c r="O344" s="1">
        <f>TBL_Employees[[#This Row],[Annual Salary]]+TBL_Employees[[#This Row],[Bonus %]]*TBL_Employees[[#This Row],[Annual Salary]]</f>
        <v>116589.9</v>
      </c>
      <c r="P344" t="str">
        <f>IF(AND(TBL_Employees[[#This Row],[Department]]="IT",TBL_Employees[[#This Row],[Gender]]="Female"),"Yes","No")</f>
        <v>No</v>
      </c>
    </row>
    <row r="345" spans="1:16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  <c r="O345" s="1">
        <f>TBL_Employees[[#This Row],[Annual Salary]]+TBL_Employees[[#This Row],[Bonus %]]*TBL_Employees[[#This Row],[Annual Salary]]</f>
        <v>268329.64</v>
      </c>
      <c r="P345" t="str">
        <f>IF(AND(TBL_Employees[[#This Row],[Department]]="IT",TBL_Employees[[#This Row],[Gender]]="Female"),"Yes","No")</f>
        <v>No</v>
      </c>
    </row>
    <row r="346" spans="1:16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  <c r="O346" s="1">
        <f>TBL_Employees[[#This Row],[Annual Salary]]+TBL_Employees[[#This Row],[Bonus %]]*TBL_Employees[[#This Row],[Annual Salary]]</f>
        <v>263075.84999999998</v>
      </c>
      <c r="P346" t="str">
        <f>IF(AND(TBL_Employees[[#This Row],[Department]]="IT",TBL_Employees[[#This Row],[Gender]]="Female"),"Yes","No")</f>
        <v>Yes</v>
      </c>
    </row>
    <row r="347" spans="1:16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  <c r="O347" s="1">
        <f>TBL_Employees[[#This Row],[Annual Salary]]+TBL_Employees[[#This Row],[Bonus %]]*TBL_Employees[[#This Row],[Annual Salary]]</f>
        <v>98769</v>
      </c>
      <c r="P347" t="str">
        <f>IF(AND(TBL_Employees[[#This Row],[Department]]="IT",TBL_Employees[[#This Row],[Gender]]="Female"),"Yes","No")</f>
        <v>No</v>
      </c>
    </row>
    <row r="348" spans="1:16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  <c r="O348" s="1">
        <f>TBL_Employees[[#This Row],[Annual Salary]]+TBL_Employees[[#This Row],[Bonus %]]*TBL_Employees[[#This Row],[Annual Salary]]</f>
        <v>65334</v>
      </c>
      <c r="P348" t="str">
        <f>IF(AND(TBL_Employees[[#This Row],[Department]]="IT",TBL_Employees[[#This Row],[Gender]]="Female"),"Yes","No")</f>
        <v>No</v>
      </c>
    </row>
    <row r="349" spans="1:16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  <c r="O349" s="1">
        <f>TBL_Employees[[#This Row],[Annual Salary]]+TBL_Employees[[#This Row],[Bonus %]]*TBL_Employees[[#This Row],[Annual Salary]]</f>
        <v>83934</v>
      </c>
      <c r="P349" t="str">
        <f>IF(AND(TBL_Employees[[#This Row],[Department]]="IT",TBL_Employees[[#This Row],[Gender]]="Female"),"Yes","No")</f>
        <v>Yes</v>
      </c>
    </row>
    <row r="350" spans="1:16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  <c r="O350" s="1">
        <f>TBL_Employees[[#This Row],[Annual Salary]]+TBL_Employees[[#This Row],[Bonus %]]*TBL_Employees[[#This Row],[Annual Salary]]</f>
        <v>192510.72</v>
      </c>
      <c r="P350" t="str">
        <f>IF(AND(TBL_Employees[[#This Row],[Department]]="IT",TBL_Employees[[#This Row],[Gender]]="Female"),"Yes","No")</f>
        <v>No</v>
      </c>
    </row>
    <row r="351" spans="1:16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  <c r="O351" s="1">
        <f>TBL_Employees[[#This Row],[Annual Salary]]+TBL_Employees[[#This Row],[Bonus %]]*TBL_Employees[[#This Row],[Annual Salary]]</f>
        <v>190733.2</v>
      </c>
      <c r="P351" t="str">
        <f>IF(AND(TBL_Employees[[#This Row],[Department]]="IT",TBL_Employees[[#This Row],[Gender]]="Female"),"Yes","No")</f>
        <v>No</v>
      </c>
    </row>
    <row r="352" spans="1:16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  <c r="O352" s="1">
        <f>TBL_Employees[[#This Row],[Annual Salary]]+TBL_Employees[[#This Row],[Bonus %]]*TBL_Employees[[#This Row],[Annual Salary]]</f>
        <v>54051</v>
      </c>
      <c r="P352" t="str">
        <f>IF(AND(TBL_Employees[[#This Row],[Department]]="IT",TBL_Employees[[#This Row],[Gender]]="Female"),"Yes","No")</f>
        <v>No</v>
      </c>
    </row>
    <row r="353" spans="1:16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  <c r="O353" s="1">
        <f>TBL_Employees[[#This Row],[Annual Salary]]+TBL_Employees[[#This Row],[Bonus %]]*TBL_Employees[[#This Row],[Annual Salary]]</f>
        <v>194401.71</v>
      </c>
      <c r="P353" t="str">
        <f>IF(AND(TBL_Employees[[#This Row],[Department]]="IT",TBL_Employees[[#This Row],[Gender]]="Female"),"Yes","No")</f>
        <v>No</v>
      </c>
    </row>
    <row r="354" spans="1:16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  <c r="O354" s="1">
        <f>TBL_Employees[[#This Row],[Annual Salary]]+TBL_Employees[[#This Row],[Bonus %]]*TBL_Employees[[#This Row],[Annual Salary]]</f>
        <v>69570</v>
      </c>
      <c r="P354" t="str">
        <f>IF(AND(TBL_Employees[[#This Row],[Department]]="IT",TBL_Employees[[#This Row],[Gender]]="Female"),"Yes","No")</f>
        <v>No</v>
      </c>
    </row>
    <row r="355" spans="1:16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  <c r="O355" s="1">
        <f>TBL_Employees[[#This Row],[Annual Salary]]+TBL_Employees[[#This Row],[Bonus %]]*TBL_Employees[[#This Row],[Annual Salary]]</f>
        <v>86774</v>
      </c>
      <c r="P355" t="str">
        <f>IF(AND(TBL_Employees[[#This Row],[Department]]="IT",TBL_Employees[[#This Row],[Gender]]="Female"),"Yes","No")</f>
        <v>Yes</v>
      </c>
    </row>
    <row r="356" spans="1:16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  <c r="O356" s="1">
        <f>TBL_Employees[[#This Row],[Annual Salary]]+TBL_Employees[[#This Row],[Bonus %]]*TBL_Employees[[#This Row],[Annual Salary]]</f>
        <v>57606</v>
      </c>
      <c r="P356" t="str">
        <f>IF(AND(TBL_Employees[[#This Row],[Department]]="IT",TBL_Employees[[#This Row],[Gender]]="Female"),"Yes","No")</f>
        <v>No</v>
      </c>
    </row>
    <row r="357" spans="1:16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  <c r="O357" s="1">
        <f>TBL_Employees[[#This Row],[Annual Salary]]+TBL_Employees[[#This Row],[Bonus %]]*TBL_Employees[[#This Row],[Annual Salary]]</f>
        <v>139560.29999999999</v>
      </c>
      <c r="P357" t="str">
        <f>IF(AND(TBL_Employees[[#This Row],[Department]]="IT",TBL_Employees[[#This Row],[Gender]]="Female"),"Yes","No")</f>
        <v>No</v>
      </c>
    </row>
    <row r="358" spans="1:16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  <c r="O358" s="1">
        <f>TBL_Employees[[#This Row],[Annual Salary]]+TBL_Employees[[#This Row],[Bonus %]]*TBL_Employees[[#This Row],[Annual Salary]]</f>
        <v>64170</v>
      </c>
      <c r="P358" t="str">
        <f>IF(AND(TBL_Employees[[#This Row],[Department]]="IT",TBL_Employees[[#This Row],[Gender]]="Female"),"Yes","No")</f>
        <v>Yes</v>
      </c>
    </row>
    <row r="359" spans="1:16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  <c r="O359" s="1">
        <f>TBL_Employees[[#This Row],[Annual Salary]]+TBL_Employees[[#This Row],[Bonus %]]*TBL_Employees[[#This Row],[Annual Salary]]</f>
        <v>72303</v>
      </c>
      <c r="P359" t="str">
        <f>IF(AND(TBL_Employees[[#This Row],[Department]]="IT",TBL_Employees[[#This Row],[Gender]]="Female"),"Yes","No")</f>
        <v>No</v>
      </c>
    </row>
    <row r="360" spans="1:16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  <c r="O360" s="1">
        <f>TBL_Employees[[#This Row],[Annual Salary]]+TBL_Employees[[#This Row],[Bonus %]]*TBL_Employees[[#This Row],[Annual Salary]]</f>
        <v>113303.37</v>
      </c>
      <c r="P360" t="str">
        <f>IF(AND(TBL_Employees[[#This Row],[Department]]="IT",TBL_Employees[[#This Row],[Gender]]="Female"),"Yes","No")</f>
        <v>No</v>
      </c>
    </row>
    <row r="361" spans="1:16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  <c r="O361" s="1">
        <f>TBL_Employees[[#This Row],[Annual Salary]]+TBL_Employees[[#This Row],[Bonus %]]*TBL_Employees[[#This Row],[Annual Salary]]</f>
        <v>347112.8</v>
      </c>
      <c r="P361" t="str">
        <f>IF(AND(TBL_Employees[[#This Row],[Department]]="IT",TBL_Employees[[#This Row],[Gender]]="Female"),"Yes","No")</f>
        <v>No</v>
      </c>
    </row>
    <row r="362" spans="1:16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  <c r="O362" s="1">
        <f>TBL_Employees[[#This Row],[Annual Salary]]+TBL_Employees[[#This Row],[Bonus %]]*TBL_Employees[[#This Row],[Annual Salary]]</f>
        <v>59591</v>
      </c>
      <c r="P362" t="str">
        <f>IF(AND(TBL_Employees[[#This Row],[Department]]="IT",TBL_Employees[[#This Row],[Gender]]="Female"),"Yes","No")</f>
        <v>No</v>
      </c>
    </row>
    <row r="363" spans="1:16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  <c r="O363" s="1">
        <f>TBL_Employees[[#This Row],[Annual Salary]]+TBL_Employees[[#This Row],[Bonus %]]*TBL_Employees[[#This Row],[Annual Salary]]</f>
        <v>246903.36</v>
      </c>
      <c r="P363" t="str">
        <f>IF(AND(TBL_Employees[[#This Row],[Department]]="IT",TBL_Employees[[#This Row],[Gender]]="Female"),"Yes","No")</f>
        <v>No</v>
      </c>
    </row>
    <row r="364" spans="1:16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  <c r="O364" s="1">
        <f>TBL_Employees[[#This Row],[Annual Salary]]+TBL_Employees[[#This Row],[Bonus %]]*TBL_Employees[[#This Row],[Annual Salary]]</f>
        <v>58605</v>
      </c>
      <c r="P364" t="str">
        <f>IF(AND(TBL_Employees[[#This Row],[Department]]="IT",TBL_Employees[[#This Row],[Gender]]="Female"),"Yes","No")</f>
        <v>No</v>
      </c>
    </row>
    <row r="365" spans="1:16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  <c r="O365" s="1">
        <f>TBL_Employees[[#This Row],[Annual Salary]]+TBL_Employees[[#This Row],[Bonus %]]*TBL_Employees[[#This Row],[Annual Salary]]</f>
        <v>214202.4</v>
      </c>
      <c r="P365" t="str">
        <f>IF(AND(TBL_Employees[[#This Row],[Department]]="IT",TBL_Employees[[#This Row],[Gender]]="Female"),"Yes","No")</f>
        <v>No</v>
      </c>
    </row>
    <row r="366" spans="1:16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  <c r="O366" s="1">
        <f>TBL_Employees[[#This Row],[Annual Salary]]+TBL_Employees[[#This Row],[Bonus %]]*TBL_Employees[[#This Row],[Annual Salary]]</f>
        <v>108910.2</v>
      </c>
      <c r="P366" t="str">
        <f>IF(AND(TBL_Employees[[#This Row],[Department]]="IT",TBL_Employees[[#This Row],[Gender]]="Female"),"Yes","No")</f>
        <v>No</v>
      </c>
    </row>
    <row r="367" spans="1:16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  <c r="O367" s="1">
        <f>TBL_Employees[[#This Row],[Annual Salary]]+TBL_Employees[[#This Row],[Bonus %]]*TBL_Employees[[#This Row],[Annual Salary]]</f>
        <v>190657.94</v>
      </c>
      <c r="P367" t="str">
        <f>IF(AND(TBL_Employees[[#This Row],[Department]]="IT",TBL_Employees[[#This Row],[Gender]]="Female"),"Yes","No")</f>
        <v>No</v>
      </c>
    </row>
    <row r="368" spans="1:16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  <c r="O368" s="1">
        <f>TBL_Employees[[#This Row],[Annual Salary]]+TBL_Employees[[#This Row],[Bonus %]]*TBL_Employees[[#This Row],[Annual Salary]]</f>
        <v>87744</v>
      </c>
      <c r="P368" t="str">
        <f>IF(AND(TBL_Employees[[#This Row],[Department]]="IT",TBL_Employees[[#This Row],[Gender]]="Female"),"Yes","No")</f>
        <v>No</v>
      </c>
    </row>
    <row r="369" spans="1:16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  <c r="O369" s="1">
        <f>TBL_Employees[[#This Row],[Annual Salary]]+TBL_Employees[[#This Row],[Bonus %]]*TBL_Employees[[#This Row],[Annual Salary]]</f>
        <v>54714</v>
      </c>
      <c r="P369" t="str">
        <f>IF(AND(TBL_Employees[[#This Row],[Department]]="IT",TBL_Employees[[#This Row],[Gender]]="Female"),"Yes","No")</f>
        <v>No</v>
      </c>
    </row>
    <row r="370" spans="1:16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  <c r="O370" s="1">
        <f>TBL_Employees[[#This Row],[Annual Salary]]+TBL_Employees[[#This Row],[Bonus %]]*TBL_Employees[[#This Row],[Annual Salary]]</f>
        <v>99169</v>
      </c>
      <c r="P370" t="str">
        <f>IF(AND(TBL_Employees[[#This Row],[Department]]="IT",TBL_Employees[[#This Row],[Gender]]="Female"),"Yes","No")</f>
        <v>Yes</v>
      </c>
    </row>
    <row r="371" spans="1:16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  <c r="O371" s="1">
        <f>TBL_Employees[[#This Row],[Annual Salary]]+TBL_Employees[[#This Row],[Bonus %]]*TBL_Employees[[#This Row],[Annual Salary]]</f>
        <v>159743.35999999999</v>
      </c>
      <c r="P371" t="str">
        <f>IF(AND(TBL_Employees[[#This Row],[Department]]="IT",TBL_Employees[[#This Row],[Gender]]="Female"),"Yes","No")</f>
        <v>No</v>
      </c>
    </row>
    <row r="372" spans="1:16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  <c r="O372" s="1">
        <f>TBL_Employees[[#This Row],[Annual Salary]]+TBL_Employees[[#This Row],[Bonus %]]*TBL_Employees[[#This Row],[Annual Salary]]</f>
        <v>75869</v>
      </c>
      <c r="P372" t="str">
        <f>IF(AND(TBL_Employees[[#This Row],[Department]]="IT",TBL_Employees[[#This Row],[Gender]]="Female"),"Yes","No")</f>
        <v>No</v>
      </c>
    </row>
    <row r="373" spans="1:16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  <c r="O373" s="1">
        <f>TBL_Employees[[#This Row],[Annual Salary]]+TBL_Employees[[#This Row],[Bonus %]]*TBL_Employees[[#This Row],[Annual Salary]]</f>
        <v>60985</v>
      </c>
      <c r="P373" t="str">
        <f>IF(AND(TBL_Employees[[#This Row],[Department]]="IT",TBL_Employees[[#This Row],[Gender]]="Female"),"Yes","No")</f>
        <v>Yes</v>
      </c>
    </row>
    <row r="374" spans="1:16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  <c r="O374" s="1">
        <f>TBL_Employees[[#This Row],[Annual Salary]]+TBL_Employees[[#This Row],[Bonus %]]*TBL_Employees[[#This Row],[Annual Salary]]</f>
        <v>139602.1</v>
      </c>
      <c r="P374" t="str">
        <f>IF(AND(TBL_Employees[[#This Row],[Department]]="IT",TBL_Employees[[#This Row],[Gender]]="Female"),"Yes","No")</f>
        <v>Yes</v>
      </c>
    </row>
    <row r="375" spans="1:16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  <c r="O375" s="1">
        <f>TBL_Employees[[#This Row],[Annual Salary]]+TBL_Employees[[#This Row],[Bonus %]]*TBL_Employees[[#This Row],[Annual Salary]]</f>
        <v>286372.68</v>
      </c>
      <c r="P375" t="str">
        <f>IF(AND(TBL_Employees[[#This Row],[Department]]="IT",TBL_Employees[[#This Row],[Gender]]="Female"),"Yes","No")</f>
        <v>No</v>
      </c>
    </row>
    <row r="376" spans="1:16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  <c r="O376" s="1">
        <f>TBL_Employees[[#This Row],[Annual Salary]]+TBL_Employees[[#This Row],[Bonus %]]*TBL_Employees[[#This Row],[Annual Salary]]</f>
        <v>217377.9</v>
      </c>
      <c r="P376" t="str">
        <f>IF(AND(TBL_Employees[[#This Row],[Department]]="IT",TBL_Employees[[#This Row],[Gender]]="Female"),"Yes","No")</f>
        <v>No</v>
      </c>
    </row>
    <row r="377" spans="1:16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  <c r="O377" s="1">
        <f>TBL_Employees[[#This Row],[Annual Salary]]+TBL_Employees[[#This Row],[Bonus %]]*TBL_Employees[[#This Row],[Annual Salary]]</f>
        <v>85870</v>
      </c>
      <c r="P377" t="str">
        <f>IF(AND(TBL_Employees[[#This Row],[Department]]="IT",TBL_Employees[[#This Row],[Gender]]="Female"),"Yes","No")</f>
        <v>No</v>
      </c>
    </row>
    <row r="378" spans="1:16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  <c r="O378" s="1">
        <f>TBL_Employees[[#This Row],[Annual Salary]]+TBL_Employees[[#This Row],[Bonus %]]*TBL_Employees[[#This Row],[Annual Salary]]</f>
        <v>86510</v>
      </c>
      <c r="P378" t="str">
        <f>IF(AND(TBL_Employees[[#This Row],[Department]]="IT",TBL_Employees[[#This Row],[Gender]]="Female"),"Yes","No")</f>
        <v>No</v>
      </c>
    </row>
    <row r="379" spans="1:16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  <c r="O379" s="1">
        <f>TBL_Employees[[#This Row],[Annual Salary]]+TBL_Employees[[#This Row],[Bonus %]]*TBL_Employees[[#This Row],[Annual Salary]]</f>
        <v>130415.23</v>
      </c>
      <c r="P379" t="str">
        <f>IF(AND(TBL_Employees[[#This Row],[Department]]="IT",TBL_Employees[[#This Row],[Gender]]="Female"),"Yes","No")</f>
        <v>No</v>
      </c>
    </row>
    <row r="380" spans="1:16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  <c r="O380" s="1">
        <f>TBL_Employees[[#This Row],[Annual Salary]]+TBL_Employees[[#This Row],[Bonus %]]*TBL_Employees[[#This Row],[Annual Salary]]</f>
        <v>80921</v>
      </c>
      <c r="P380" t="str">
        <f>IF(AND(TBL_Employees[[#This Row],[Department]]="IT",TBL_Employees[[#This Row],[Gender]]="Female"),"Yes","No")</f>
        <v>No</v>
      </c>
    </row>
    <row r="381" spans="1:16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  <c r="O381" s="1">
        <f>TBL_Employees[[#This Row],[Annual Salary]]+TBL_Employees[[#This Row],[Bonus %]]*TBL_Employees[[#This Row],[Annual Salary]]</f>
        <v>110864.3</v>
      </c>
      <c r="P381" t="str">
        <f>IF(AND(TBL_Employees[[#This Row],[Department]]="IT",TBL_Employees[[#This Row],[Gender]]="Female"),"Yes","No")</f>
        <v>No</v>
      </c>
    </row>
    <row r="382" spans="1:16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  <c r="O382" s="1">
        <f>TBL_Employees[[#This Row],[Annual Salary]]+TBL_Employees[[#This Row],[Bonus %]]*TBL_Employees[[#This Row],[Annual Salary]]</f>
        <v>86831</v>
      </c>
      <c r="P382" t="str">
        <f>IF(AND(TBL_Employees[[#This Row],[Department]]="IT",TBL_Employees[[#This Row],[Gender]]="Female"),"Yes","No")</f>
        <v>Yes</v>
      </c>
    </row>
    <row r="383" spans="1:16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  <c r="O383" s="1">
        <f>TBL_Employees[[#This Row],[Annual Salary]]+TBL_Employees[[#This Row],[Bonus %]]*TBL_Employees[[#This Row],[Annual Salary]]</f>
        <v>72826</v>
      </c>
      <c r="P383" t="str">
        <f>IF(AND(TBL_Employees[[#This Row],[Department]]="IT",TBL_Employees[[#This Row],[Gender]]="Female"),"Yes","No")</f>
        <v>Yes</v>
      </c>
    </row>
    <row r="384" spans="1:16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  <c r="O384" s="1">
        <f>TBL_Employees[[#This Row],[Annual Salary]]+TBL_Employees[[#This Row],[Bonus %]]*TBL_Employees[[#This Row],[Annual Salary]]</f>
        <v>203748.23</v>
      </c>
      <c r="P384" t="str">
        <f>IF(AND(TBL_Employees[[#This Row],[Department]]="IT",TBL_Employees[[#This Row],[Gender]]="Female"),"Yes","No")</f>
        <v>No</v>
      </c>
    </row>
    <row r="385" spans="1:16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  <c r="O385" s="1">
        <f>TBL_Employees[[#This Row],[Annual Salary]]+TBL_Employees[[#This Row],[Bonus %]]*TBL_Employees[[#This Row],[Annual Salary]]</f>
        <v>110272.06</v>
      </c>
      <c r="P385" t="str">
        <f>IF(AND(TBL_Employees[[#This Row],[Department]]="IT",TBL_Employees[[#This Row],[Gender]]="Female"),"Yes","No")</f>
        <v>Yes</v>
      </c>
    </row>
    <row r="386" spans="1:16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  <c r="O386" s="1">
        <f>TBL_Employees[[#This Row],[Annual Salary]]+TBL_Employees[[#This Row],[Bonus %]]*TBL_Employees[[#This Row],[Annual Salary]]</f>
        <v>125256.34</v>
      </c>
      <c r="P386" t="str">
        <f>IF(AND(TBL_Employees[[#This Row],[Department]]="IT",TBL_Employees[[#This Row],[Gender]]="Female"),"Yes","No")</f>
        <v>No</v>
      </c>
    </row>
    <row r="387" spans="1:16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  <c r="O387" s="1">
        <f>TBL_Employees[[#This Row],[Annual Salary]]+TBL_Employees[[#This Row],[Bonus %]]*TBL_Employees[[#This Row],[Annual Salary]]</f>
        <v>174934.1</v>
      </c>
      <c r="P387" t="str">
        <f>IF(AND(TBL_Employees[[#This Row],[Department]]="IT",TBL_Employees[[#This Row],[Gender]]="Female"),"Yes","No")</f>
        <v>No</v>
      </c>
    </row>
    <row r="388" spans="1:16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  <c r="O388" s="1">
        <f>TBL_Employees[[#This Row],[Annual Salary]]+TBL_Employees[[#This Row],[Bonus %]]*TBL_Employees[[#This Row],[Annual Salary]]</f>
        <v>137594.6</v>
      </c>
      <c r="P388" t="str">
        <f>IF(AND(TBL_Employees[[#This Row],[Department]]="IT",TBL_Employees[[#This Row],[Gender]]="Female"),"Yes","No")</f>
        <v>Yes</v>
      </c>
    </row>
    <row r="389" spans="1:16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  <c r="O389" s="1">
        <f>TBL_Employees[[#This Row],[Annual Salary]]+TBL_Employees[[#This Row],[Bonus %]]*TBL_Employees[[#This Row],[Annual Salary]]</f>
        <v>67976</v>
      </c>
      <c r="P389" t="str">
        <f>IF(AND(TBL_Employees[[#This Row],[Department]]="IT",TBL_Employees[[#This Row],[Gender]]="Female"),"Yes","No")</f>
        <v>No</v>
      </c>
    </row>
    <row r="390" spans="1:16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  <c r="O390" s="1">
        <f>TBL_Employees[[#This Row],[Annual Salary]]+TBL_Employees[[#This Row],[Bonus %]]*TBL_Employees[[#This Row],[Annual Salary]]</f>
        <v>74215</v>
      </c>
      <c r="P390" t="str">
        <f>IF(AND(TBL_Employees[[#This Row],[Department]]="IT",TBL_Employees[[#This Row],[Gender]]="Female"),"Yes","No")</f>
        <v>No</v>
      </c>
    </row>
    <row r="391" spans="1:16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  <c r="O391" s="1">
        <f>TBL_Employees[[#This Row],[Annual Salary]]+TBL_Employees[[#This Row],[Bonus %]]*TBL_Employees[[#This Row],[Annual Salary]]</f>
        <v>234236.25</v>
      </c>
      <c r="P391" t="str">
        <f>IF(AND(TBL_Employees[[#This Row],[Department]]="IT",TBL_Employees[[#This Row],[Gender]]="Female"),"Yes","No")</f>
        <v>No</v>
      </c>
    </row>
    <row r="392" spans="1:16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  <c r="O392" s="1">
        <f>TBL_Employees[[#This Row],[Annual Salary]]+TBL_Employees[[#This Row],[Bonus %]]*TBL_Employees[[#This Row],[Annual Salary]]</f>
        <v>148980.33000000002</v>
      </c>
      <c r="P392" t="str">
        <f>IF(AND(TBL_Employees[[#This Row],[Department]]="IT",TBL_Employees[[#This Row],[Gender]]="Female"),"Yes","No")</f>
        <v>No</v>
      </c>
    </row>
    <row r="393" spans="1:16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  <c r="O393" s="1">
        <f>TBL_Employees[[#This Row],[Annual Salary]]+TBL_Employees[[#This Row],[Bonus %]]*TBL_Employees[[#This Row],[Annual Salary]]</f>
        <v>97231</v>
      </c>
      <c r="P393" t="str">
        <f>IF(AND(TBL_Employees[[#This Row],[Department]]="IT",TBL_Employees[[#This Row],[Gender]]="Female"),"Yes","No")</f>
        <v>No</v>
      </c>
    </row>
    <row r="394" spans="1:16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  <c r="O394" s="1">
        <f>TBL_Employees[[#This Row],[Annual Salary]]+TBL_Employees[[#This Row],[Bonus %]]*TBL_Employees[[#This Row],[Annual Salary]]</f>
        <v>173604.48000000001</v>
      </c>
      <c r="P394" t="str">
        <f>IF(AND(TBL_Employees[[#This Row],[Department]]="IT",TBL_Employees[[#This Row],[Gender]]="Female"),"Yes","No")</f>
        <v>No</v>
      </c>
    </row>
    <row r="395" spans="1:16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  <c r="O395" s="1">
        <f>TBL_Employees[[#This Row],[Annual Salary]]+TBL_Employees[[#This Row],[Bonus %]]*TBL_Employees[[#This Row],[Annual Salary]]</f>
        <v>41859</v>
      </c>
      <c r="P395" t="str">
        <f>IF(AND(TBL_Employees[[#This Row],[Department]]="IT",TBL_Employees[[#This Row],[Gender]]="Female"),"Yes","No")</f>
        <v>No</v>
      </c>
    </row>
    <row r="396" spans="1:16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  <c r="O396" s="1">
        <f>TBL_Employees[[#This Row],[Annual Salary]]+TBL_Employees[[#This Row],[Bonus %]]*TBL_Employees[[#This Row],[Annual Salary]]</f>
        <v>52733</v>
      </c>
      <c r="P396" t="str">
        <f>IF(AND(TBL_Employees[[#This Row],[Department]]="IT",TBL_Employees[[#This Row],[Gender]]="Female"),"Yes","No")</f>
        <v>No</v>
      </c>
    </row>
    <row r="397" spans="1:16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  <c r="O397" s="1">
        <f>TBL_Employees[[#This Row],[Annual Salary]]+TBL_Employees[[#This Row],[Bonus %]]*TBL_Employees[[#This Row],[Annual Salary]]</f>
        <v>336277.02</v>
      </c>
      <c r="P397" t="str">
        <f>IF(AND(TBL_Employees[[#This Row],[Department]]="IT",TBL_Employees[[#This Row],[Gender]]="Female"),"Yes","No")</f>
        <v>No</v>
      </c>
    </row>
    <row r="398" spans="1:16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  <c r="O398" s="1">
        <f>TBL_Employees[[#This Row],[Annual Salary]]+TBL_Employees[[#This Row],[Bonus %]]*TBL_Employees[[#This Row],[Annual Salary]]</f>
        <v>232086.47</v>
      </c>
      <c r="P398" t="str">
        <f>IF(AND(TBL_Employees[[#This Row],[Department]]="IT",TBL_Employees[[#This Row],[Gender]]="Female"),"Yes","No")</f>
        <v>No</v>
      </c>
    </row>
    <row r="399" spans="1:16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  <c r="O399" s="1">
        <f>TBL_Employees[[#This Row],[Annual Salary]]+TBL_Employees[[#This Row],[Bonus %]]*TBL_Employees[[#This Row],[Annual Salary]]</f>
        <v>64677</v>
      </c>
      <c r="P399" t="str">
        <f>IF(AND(TBL_Employees[[#This Row],[Department]]="IT",TBL_Employees[[#This Row],[Gender]]="Female"),"Yes","No")</f>
        <v>No</v>
      </c>
    </row>
    <row r="400" spans="1:16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  <c r="O400" s="1">
        <f>TBL_Employees[[#This Row],[Annual Salary]]+TBL_Employees[[#This Row],[Bonus %]]*TBL_Employees[[#This Row],[Annual Salary]]</f>
        <v>144604.14000000001</v>
      </c>
      <c r="P400" t="str">
        <f>IF(AND(TBL_Employees[[#This Row],[Department]]="IT",TBL_Employees[[#This Row],[Gender]]="Female"),"Yes","No")</f>
        <v>No</v>
      </c>
    </row>
    <row r="401" spans="1:16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  <c r="O401" s="1">
        <f>TBL_Employees[[#This Row],[Annual Salary]]+TBL_Employees[[#This Row],[Bonus %]]*TBL_Employees[[#This Row],[Annual Salary]]</f>
        <v>96331</v>
      </c>
      <c r="P401" t="str">
        <f>IF(AND(TBL_Employees[[#This Row],[Department]]="IT",TBL_Employees[[#This Row],[Gender]]="Female"),"Yes","No")</f>
        <v>No</v>
      </c>
    </row>
    <row r="402" spans="1:16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  <c r="O402" s="1">
        <f>TBL_Employees[[#This Row],[Annual Salary]]+TBL_Employees[[#This Row],[Bonus %]]*TBL_Employees[[#This Row],[Annual Salary]]</f>
        <v>170356.54</v>
      </c>
      <c r="P402" t="str">
        <f>IF(AND(TBL_Employees[[#This Row],[Department]]="IT",TBL_Employees[[#This Row],[Gender]]="Female"),"Yes","No")</f>
        <v>No</v>
      </c>
    </row>
    <row r="403" spans="1:16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  <c r="O403" s="1">
        <f>TBL_Employees[[#This Row],[Annual Salary]]+TBL_Employees[[#This Row],[Bonus %]]*TBL_Employees[[#This Row],[Annual Salary]]</f>
        <v>210091.09</v>
      </c>
      <c r="P403" t="str">
        <f>IF(AND(TBL_Employees[[#This Row],[Department]]="IT",TBL_Employees[[#This Row],[Gender]]="Female"),"Yes","No")</f>
        <v>No</v>
      </c>
    </row>
    <row r="404" spans="1:16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  <c r="O404" s="1">
        <f>TBL_Employees[[#This Row],[Annual Salary]]+TBL_Employees[[#This Row],[Bonus %]]*TBL_Employees[[#This Row],[Annual Salary]]</f>
        <v>62174</v>
      </c>
      <c r="P404" t="str">
        <f>IF(AND(TBL_Employees[[#This Row],[Department]]="IT",TBL_Employees[[#This Row],[Gender]]="Female"),"Yes","No")</f>
        <v>No</v>
      </c>
    </row>
    <row r="405" spans="1:16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  <c r="O405" s="1">
        <f>TBL_Employees[[#This Row],[Annual Salary]]+TBL_Employees[[#This Row],[Bonus %]]*TBL_Employees[[#This Row],[Annual Salary]]</f>
        <v>56555</v>
      </c>
      <c r="P405" t="str">
        <f>IF(AND(TBL_Employees[[#This Row],[Department]]="IT",TBL_Employees[[#This Row],[Gender]]="Female"),"Yes","No")</f>
        <v>No</v>
      </c>
    </row>
    <row r="406" spans="1:16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  <c r="O406" s="1">
        <f>TBL_Employees[[#This Row],[Annual Salary]]+TBL_Employees[[#This Row],[Bonus %]]*TBL_Employees[[#This Row],[Annual Salary]]</f>
        <v>74655</v>
      </c>
      <c r="P406" t="str">
        <f>IF(AND(TBL_Employees[[#This Row],[Department]]="IT",TBL_Employees[[#This Row],[Gender]]="Female"),"Yes","No")</f>
        <v>No</v>
      </c>
    </row>
    <row r="407" spans="1:16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  <c r="O407" s="1">
        <f>TBL_Employees[[#This Row],[Annual Salary]]+TBL_Employees[[#This Row],[Bonus %]]*TBL_Employees[[#This Row],[Annual Salary]]</f>
        <v>93017</v>
      </c>
      <c r="P407" t="str">
        <f>IF(AND(TBL_Employees[[#This Row],[Department]]="IT",TBL_Employees[[#This Row],[Gender]]="Female"),"Yes","No")</f>
        <v>No</v>
      </c>
    </row>
    <row r="408" spans="1:16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  <c r="O408" s="1">
        <f>TBL_Employees[[#This Row],[Annual Salary]]+TBL_Employees[[#This Row],[Bonus %]]*TBL_Employees[[#This Row],[Annual Salary]]</f>
        <v>82300</v>
      </c>
      <c r="P408" t="str">
        <f>IF(AND(TBL_Employees[[#This Row],[Department]]="IT",TBL_Employees[[#This Row],[Gender]]="Female"),"Yes","No")</f>
        <v>No</v>
      </c>
    </row>
    <row r="409" spans="1:16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  <c r="O409" s="1">
        <f>TBL_Employees[[#This Row],[Annual Salary]]+TBL_Employees[[#This Row],[Bonus %]]*TBL_Employees[[#This Row],[Annual Salary]]</f>
        <v>91621</v>
      </c>
      <c r="P409" t="str">
        <f>IF(AND(TBL_Employees[[#This Row],[Department]]="IT",TBL_Employees[[#This Row],[Gender]]="Female"),"Yes","No")</f>
        <v>No</v>
      </c>
    </row>
    <row r="410" spans="1:16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  <c r="O410" s="1">
        <f>TBL_Employees[[#This Row],[Annual Salary]]+TBL_Employees[[#This Row],[Bonus %]]*TBL_Employees[[#This Row],[Annual Salary]]</f>
        <v>91280</v>
      </c>
      <c r="P410" t="str">
        <f>IF(AND(TBL_Employees[[#This Row],[Department]]="IT",TBL_Employees[[#This Row],[Gender]]="Female"),"Yes","No")</f>
        <v>No</v>
      </c>
    </row>
    <row r="411" spans="1:16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  <c r="O411" s="1">
        <f>TBL_Employees[[#This Row],[Annual Salary]]+TBL_Employees[[#This Row],[Bonus %]]*TBL_Employees[[#This Row],[Annual Salary]]</f>
        <v>47071</v>
      </c>
      <c r="P411" t="str">
        <f>IF(AND(TBL_Employees[[#This Row],[Department]]="IT",TBL_Employees[[#This Row],[Gender]]="Female"),"Yes","No")</f>
        <v>No</v>
      </c>
    </row>
    <row r="412" spans="1:16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  <c r="O412" s="1">
        <f>TBL_Employees[[#This Row],[Annual Salary]]+TBL_Employees[[#This Row],[Bonus %]]*TBL_Employees[[#This Row],[Annual Salary]]</f>
        <v>81218</v>
      </c>
      <c r="P412" t="str">
        <f>IF(AND(TBL_Employees[[#This Row],[Department]]="IT",TBL_Employees[[#This Row],[Gender]]="Female"),"Yes","No")</f>
        <v>Yes</v>
      </c>
    </row>
    <row r="413" spans="1:16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  <c r="O413" s="1">
        <f>TBL_Employees[[#This Row],[Annual Salary]]+TBL_Employees[[#This Row],[Bonus %]]*TBL_Employees[[#This Row],[Annual Salary]]</f>
        <v>254521.40000000002</v>
      </c>
      <c r="P413" t="str">
        <f>IF(AND(TBL_Employees[[#This Row],[Department]]="IT",TBL_Employees[[#This Row],[Gender]]="Female"),"Yes","No")</f>
        <v>No</v>
      </c>
    </row>
    <row r="414" spans="1:16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  <c r="O414" s="1">
        <f>TBL_Employees[[#This Row],[Annual Salary]]+TBL_Employees[[#This Row],[Bonus %]]*TBL_Employees[[#This Row],[Annual Salary]]</f>
        <v>63137</v>
      </c>
      <c r="P414" t="str">
        <f>IF(AND(TBL_Employees[[#This Row],[Department]]="IT",TBL_Employees[[#This Row],[Gender]]="Female"),"Yes","No")</f>
        <v>No</v>
      </c>
    </row>
    <row r="415" spans="1:16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  <c r="O415" s="1">
        <f>TBL_Employees[[#This Row],[Annual Salary]]+TBL_Employees[[#This Row],[Bonus %]]*TBL_Employees[[#This Row],[Annual Salary]]</f>
        <v>296763.09999999998</v>
      </c>
      <c r="P415" t="str">
        <f>IF(AND(TBL_Employees[[#This Row],[Department]]="IT",TBL_Employees[[#This Row],[Gender]]="Female"),"Yes","No")</f>
        <v>No</v>
      </c>
    </row>
    <row r="416" spans="1:16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  <c r="O416" s="1">
        <f>TBL_Employees[[#This Row],[Annual Salary]]+TBL_Employees[[#This Row],[Bonus %]]*TBL_Employees[[#This Row],[Annual Salary]]</f>
        <v>79388</v>
      </c>
      <c r="P416" t="str">
        <f>IF(AND(TBL_Employees[[#This Row],[Department]]="IT",TBL_Employees[[#This Row],[Gender]]="Female"),"Yes","No")</f>
        <v>No</v>
      </c>
    </row>
    <row r="417" spans="1:16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  <c r="O417" s="1">
        <f>TBL_Employees[[#This Row],[Annual Salary]]+TBL_Employees[[#This Row],[Bonus %]]*TBL_Employees[[#This Row],[Annual Salary]]</f>
        <v>68176</v>
      </c>
      <c r="P417" t="str">
        <f>IF(AND(TBL_Employees[[#This Row],[Department]]="IT",TBL_Employees[[#This Row],[Gender]]="Female"),"Yes","No")</f>
        <v>Yes</v>
      </c>
    </row>
    <row r="418" spans="1:16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  <c r="O418" s="1">
        <f>TBL_Employees[[#This Row],[Annual Salary]]+TBL_Employees[[#This Row],[Bonus %]]*TBL_Employees[[#This Row],[Annual Salary]]</f>
        <v>136340.19</v>
      </c>
      <c r="P418" t="str">
        <f>IF(AND(TBL_Employees[[#This Row],[Department]]="IT",TBL_Employees[[#This Row],[Gender]]="Female"),"Yes","No")</f>
        <v>No</v>
      </c>
    </row>
    <row r="419" spans="1:16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  <c r="O419" s="1">
        <f>TBL_Employees[[#This Row],[Annual Salary]]+TBL_Employees[[#This Row],[Bonus %]]*TBL_Employees[[#This Row],[Annual Salary]]</f>
        <v>141515.35999999999</v>
      </c>
      <c r="P419" t="str">
        <f>IF(AND(TBL_Employees[[#This Row],[Department]]="IT",TBL_Employees[[#This Row],[Gender]]="Female"),"Yes","No")</f>
        <v>No</v>
      </c>
    </row>
    <row r="420" spans="1:16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  <c r="O420" s="1">
        <f>TBL_Employees[[#This Row],[Annual Salary]]+TBL_Employees[[#This Row],[Bonus %]]*TBL_Employees[[#This Row],[Annual Salary]]</f>
        <v>232134.21</v>
      </c>
      <c r="P420" t="str">
        <f>IF(AND(TBL_Employees[[#This Row],[Department]]="IT",TBL_Employees[[#This Row],[Gender]]="Female"),"Yes","No")</f>
        <v>No</v>
      </c>
    </row>
    <row r="421" spans="1:16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  <c r="O421" s="1">
        <f>TBL_Employees[[#This Row],[Annual Salary]]+TBL_Employees[[#This Row],[Bonus %]]*TBL_Employees[[#This Row],[Annual Salary]]</f>
        <v>99624</v>
      </c>
      <c r="P421" t="str">
        <f>IF(AND(TBL_Employees[[#This Row],[Department]]="IT",TBL_Employees[[#This Row],[Gender]]="Female"),"Yes","No")</f>
        <v>No</v>
      </c>
    </row>
    <row r="422" spans="1:16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  <c r="O422" s="1">
        <f>TBL_Employees[[#This Row],[Annual Salary]]+TBL_Employees[[#This Row],[Bonus %]]*TBL_Employees[[#This Row],[Annual Salary]]</f>
        <v>115207.16</v>
      </c>
      <c r="P422" t="str">
        <f>IF(AND(TBL_Employees[[#This Row],[Department]]="IT",TBL_Employees[[#This Row],[Gender]]="Female"),"Yes","No")</f>
        <v>No</v>
      </c>
    </row>
    <row r="423" spans="1:16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  <c r="O423" s="1">
        <f>TBL_Employees[[#This Row],[Annual Salary]]+TBL_Employees[[#This Row],[Bonus %]]*TBL_Employees[[#This Row],[Annual Salary]]</f>
        <v>50857</v>
      </c>
      <c r="P423" t="str">
        <f>IF(AND(TBL_Employees[[#This Row],[Department]]="IT",TBL_Employees[[#This Row],[Gender]]="Female"),"Yes","No")</f>
        <v>No</v>
      </c>
    </row>
    <row r="424" spans="1:16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  <c r="O424" s="1">
        <f>TBL_Employees[[#This Row],[Annual Salary]]+TBL_Employees[[#This Row],[Bonus %]]*TBL_Employees[[#This Row],[Annual Salary]]</f>
        <v>120628</v>
      </c>
      <c r="P424" t="str">
        <f>IF(AND(TBL_Employees[[#This Row],[Department]]="IT",TBL_Employees[[#This Row],[Gender]]="Female"),"Yes","No")</f>
        <v>No</v>
      </c>
    </row>
    <row r="425" spans="1:16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  <c r="O425" s="1">
        <f>TBL_Employees[[#This Row],[Annual Salary]]+TBL_Employees[[#This Row],[Bonus %]]*TBL_Employees[[#This Row],[Annual Salary]]</f>
        <v>230144.32</v>
      </c>
      <c r="P425" t="str">
        <f>IF(AND(TBL_Employees[[#This Row],[Department]]="IT",TBL_Employees[[#This Row],[Gender]]="Female"),"Yes","No")</f>
        <v>No</v>
      </c>
    </row>
    <row r="426" spans="1:16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  <c r="O426" s="1">
        <f>TBL_Employees[[#This Row],[Annual Salary]]+TBL_Employees[[#This Row],[Bonus %]]*TBL_Employees[[#This Row],[Annual Salary]]</f>
        <v>46081</v>
      </c>
      <c r="P426" t="str">
        <f>IF(AND(TBL_Employees[[#This Row],[Department]]="IT",TBL_Employees[[#This Row],[Gender]]="Female"),"Yes","No")</f>
        <v>No</v>
      </c>
    </row>
    <row r="427" spans="1:16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  <c r="O427" s="1">
        <f>TBL_Employees[[#This Row],[Annual Salary]]+TBL_Employees[[#This Row],[Bonus %]]*TBL_Employees[[#This Row],[Annual Salary]]</f>
        <v>179071.2</v>
      </c>
      <c r="P427" t="str">
        <f>IF(AND(TBL_Employees[[#This Row],[Department]]="IT",TBL_Employees[[#This Row],[Gender]]="Female"),"Yes","No")</f>
        <v>No</v>
      </c>
    </row>
    <row r="428" spans="1:16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  <c r="O428" s="1">
        <f>TBL_Employees[[#This Row],[Annual Salary]]+TBL_Employees[[#This Row],[Bonus %]]*TBL_Employees[[#This Row],[Annual Salary]]</f>
        <v>176261.65</v>
      </c>
      <c r="P428" t="str">
        <f>IF(AND(TBL_Employees[[#This Row],[Department]]="IT",TBL_Employees[[#This Row],[Gender]]="Female"),"Yes","No")</f>
        <v>No</v>
      </c>
    </row>
    <row r="429" spans="1:16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  <c r="O429" s="1">
        <f>TBL_Employees[[#This Row],[Annual Salary]]+TBL_Employees[[#This Row],[Bonus %]]*TBL_Employees[[#This Row],[Annual Salary]]</f>
        <v>123381.36</v>
      </c>
      <c r="P429" t="str">
        <f>IF(AND(TBL_Employees[[#This Row],[Department]]="IT",TBL_Employees[[#This Row],[Gender]]="Female"),"Yes","No")</f>
        <v>No</v>
      </c>
    </row>
    <row r="430" spans="1:16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  <c r="O430" s="1">
        <f>TBL_Employees[[#This Row],[Annual Salary]]+TBL_Employees[[#This Row],[Bonus %]]*TBL_Employees[[#This Row],[Annual Salary]]</f>
        <v>48415</v>
      </c>
      <c r="P430" t="str">
        <f>IF(AND(TBL_Employees[[#This Row],[Department]]="IT",TBL_Employees[[#This Row],[Gender]]="Female"),"Yes","No")</f>
        <v>Yes</v>
      </c>
    </row>
    <row r="431" spans="1:16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  <c r="O431" s="1">
        <f>TBL_Employees[[#This Row],[Annual Salary]]+TBL_Employees[[#This Row],[Bonus %]]*TBL_Employees[[#This Row],[Annual Salary]]</f>
        <v>65566</v>
      </c>
      <c r="P431" t="str">
        <f>IF(AND(TBL_Employees[[#This Row],[Department]]="IT",TBL_Employees[[#This Row],[Gender]]="Female"),"Yes","No")</f>
        <v>No</v>
      </c>
    </row>
    <row r="432" spans="1:16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  <c r="O432" s="1">
        <f>TBL_Employees[[#This Row],[Annual Salary]]+TBL_Employees[[#This Row],[Bonus %]]*TBL_Employees[[#This Row],[Annual Salary]]</f>
        <v>165482.23999999999</v>
      </c>
      <c r="P432" t="str">
        <f>IF(AND(TBL_Employees[[#This Row],[Department]]="IT",TBL_Employees[[#This Row],[Gender]]="Female"),"Yes","No")</f>
        <v>No</v>
      </c>
    </row>
    <row r="433" spans="1:16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  <c r="O433" s="1">
        <f>TBL_Employees[[#This Row],[Annual Salary]]+TBL_Employees[[#This Row],[Bonus %]]*TBL_Employees[[#This Row],[Annual Salary]]</f>
        <v>155963.4</v>
      </c>
      <c r="P433" t="str">
        <f>IF(AND(TBL_Employees[[#This Row],[Department]]="IT",TBL_Employees[[#This Row],[Gender]]="Female"),"Yes","No")</f>
        <v>No</v>
      </c>
    </row>
    <row r="434" spans="1:16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  <c r="O434" s="1">
        <f>TBL_Employees[[#This Row],[Annual Salary]]+TBL_Employees[[#This Row],[Bonus %]]*TBL_Employees[[#This Row],[Annual Salary]]</f>
        <v>54635</v>
      </c>
      <c r="P434" t="str">
        <f>IF(AND(TBL_Employees[[#This Row],[Department]]="IT",TBL_Employees[[#This Row],[Gender]]="Female"),"Yes","No")</f>
        <v>No</v>
      </c>
    </row>
    <row r="435" spans="1:16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  <c r="O435" s="1">
        <f>TBL_Employees[[#This Row],[Annual Salary]]+TBL_Employees[[#This Row],[Bonus %]]*TBL_Employees[[#This Row],[Annual Salary]]</f>
        <v>96636</v>
      </c>
      <c r="P435" t="str">
        <f>IF(AND(TBL_Employees[[#This Row],[Department]]="IT",TBL_Employees[[#This Row],[Gender]]="Female"),"Yes","No")</f>
        <v>Yes</v>
      </c>
    </row>
    <row r="436" spans="1:16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  <c r="O436" s="1">
        <f>TBL_Employees[[#This Row],[Annual Salary]]+TBL_Employees[[#This Row],[Bonus %]]*TBL_Employees[[#This Row],[Annual Salary]]</f>
        <v>91592</v>
      </c>
      <c r="P436" t="str">
        <f>IF(AND(TBL_Employees[[#This Row],[Department]]="IT",TBL_Employees[[#This Row],[Gender]]="Female"),"Yes","No")</f>
        <v>Yes</v>
      </c>
    </row>
    <row r="437" spans="1:16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  <c r="O437" s="1">
        <f>TBL_Employees[[#This Row],[Annual Salary]]+TBL_Employees[[#This Row],[Bonus %]]*TBL_Employees[[#This Row],[Annual Salary]]</f>
        <v>55563</v>
      </c>
      <c r="P437" t="str">
        <f>IF(AND(TBL_Employees[[#This Row],[Department]]="IT",TBL_Employees[[#This Row],[Gender]]="Female"),"Yes","No")</f>
        <v>No</v>
      </c>
    </row>
    <row r="438" spans="1:16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  <c r="O438" s="1">
        <f>TBL_Employees[[#This Row],[Annual Salary]]+TBL_Employees[[#This Row],[Bonus %]]*TBL_Employees[[#This Row],[Annual Salary]]</f>
        <v>196460.52000000002</v>
      </c>
      <c r="P438" t="str">
        <f>IF(AND(TBL_Employees[[#This Row],[Department]]="IT",TBL_Employees[[#This Row],[Gender]]="Female"),"Yes","No")</f>
        <v>Yes</v>
      </c>
    </row>
    <row r="439" spans="1:16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  <c r="O439" s="1">
        <f>TBL_Employees[[#This Row],[Annual Salary]]+TBL_Employees[[#This Row],[Bonus %]]*TBL_Employees[[#This Row],[Annual Salary]]</f>
        <v>249138.4</v>
      </c>
      <c r="P439" t="str">
        <f>IF(AND(TBL_Employees[[#This Row],[Department]]="IT",TBL_Employees[[#This Row],[Gender]]="Female"),"Yes","No")</f>
        <v>No</v>
      </c>
    </row>
    <row r="440" spans="1:16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  <c r="O440" s="1">
        <f>TBL_Employees[[#This Row],[Annual Salary]]+TBL_Employees[[#This Row],[Bonus %]]*TBL_Employees[[#This Row],[Annual Salary]]</f>
        <v>54829</v>
      </c>
      <c r="P440" t="str">
        <f>IF(AND(TBL_Employees[[#This Row],[Department]]="IT",TBL_Employees[[#This Row],[Gender]]="Female"),"Yes","No")</f>
        <v>No</v>
      </c>
    </row>
    <row r="441" spans="1:16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  <c r="O441" s="1">
        <f>TBL_Employees[[#This Row],[Annual Salary]]+TBL_Employees[[#This Row],[Bonus %]]*TBL_Employees[[#This Row],[Annual Salary]]</f>
        <v>96639</v>
      </c>
      <c r="P441" t="str">
        <f>IF(AND(TBL_Employees[[#This Row],[Department]]="IT",TBL_Employees[[#This Row],[Gender]]="Female"),"Yes","No")</f>
        <v>No</v>
      </c>
    </row>
    <row r="442" spans="1:16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  <c r="O442" s="1">
        <f>TBL_Employees[[#This Row],[Annual Salary]]+TBL_Employees[[#This Row],[Bonus %]]*TBL_Employees[[#This Row],[Annual Salary]]</f>
        <v>127833.02</v>
      </c>
      <c r="P442" t="str">
        <f>IF(AND(TBL_Employees[[#This Row],[Department]]="IT",TBL_Employees[[#This Row],[Gender]]="Female"),"Yes","No")</f>
        <v>No</v>
      </c>
    </row>
    <row r="443" spans="1:16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  <c r="O443" s="1">
        <f>TBL_Employees[[#This Row],[Annual Salary]]+TBL_Employees[[#This Row],[Bonus %]]*TBL_Employees[[#This Row],[Annual Salary]]</f>
        <v>91770.37</v>
      </c>
      <c r="P443" t="str">
        <f>IF(AND(TBL_Employees[[#This Row],[Department]]="IT",TBL_Employees[[#This Row],[Gender]]="Female"),"Yes","No")</f>
        <v>No</v>
      </c>
    </row>
    <row r="444" spans="1:16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  <c r="O444" s="1">
        <f>TBL_Employees[[#This Row],[Annual Salary]]+TBL_Employees[[#This Row],[Bonus %]]*TBL_Employees[[#This Row],[Annual Salary]]</f>
        <v>87806</v>
      </c>
      <c r="P444" t="str">
        <f>IF(AND(TBL_Employees[[#This Row],[Department]]="IT",TBL_Employees[[#This Row],[Gender]]="Female"),"Yes","No")</f>
        <v>Yes</v>
      </c>
    </row>
    <row r="445" spans="1:16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  <c r="O445" s="1">
        <f>TBL_Employees[[#This Row],[Annual Salary]]+TBL_Employees[[#This Row],[Bonus %]]*TBL_Employees[[#This Row],[Annual Salary]]</f>
        <v>63959</v>
      </c>
      <c r="P445" t="str">
        <f>IF(AND(TBL_Employees[[#This Row],[Department]]="IT",TBL_Employees[[#This Row],[Gender]]="Female"),"Yes","No")</f>
        <v>No</v>
      </c>
    </row>
    <row r="446" spans="1:16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  <c r="O446" s="1">
        <f>TBL_Employees[[#This Row],[Annual Salary]]+TBL_Employees[[#This Row],[Bonus %]]*TBL_Employees[[#This Row],[Annual Salary]]</f>
        <v>319223.28000000003</v>
      </c>
      <c r="P446" t="str">
        <f>IF(AND(TBL_Employees[[#This Row],[Department]]="IT",TBL_Employees[[#This Row],[Gender]]="Female"),"Yes","No")</f>
        <v>No</v>
      </c>
    </row>
    <row r="447" spans="1:16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  <c r="O447" s="1">
        <f>TBL_Employees[[#This Row],[Annual Salary]]+TBL_Employees[[#This Row],[Bonus %]]*TBL_Employees[[#This Row],[Annual Salary]]</f>
        <v>50809</v>
      </c>
      <c r="P447" t="str">
        <f>IF(AND(TBL_Employees[[#This Row],[Department]]="IT",TBL_Employees[[#This Row],[Gender]]="Female"),"Yes","No")</f>
        <v>No</v>
      </c>
    </row>
    <row r="448" spans="1:16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  <c r="O448" s="1">
        <f>TBL_Employees[[#This Row],[Annual Salary]]+TBL_Employees[[#This Row],[Bonus %]]*TBL_Employees[[#This Row],[Annual Salary]]</f>
        <v>77396</v>
      </c>
      <c r="P448" t="str">
        <f>IF(AND(TBL_Employees[[#This Row],[Department]]="IT",TBL_Employees[[#This Row],[Gender]]="Female"),"Yes","No")</f>
        <v>No</v>
      </c>
    </row>
    <row r="449" spans="1:16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  <c r="O449" s="1">
        <f>TBL_Employees[[#This Row],[Annual Salary]]+TBL_Employees[[#This Row],[Bonus %]]*TBL_Employees[[#This Row],[Annual Salary]]</f>
        <v>89523</v>
      </c>
      <c r="P449" t="str">
        <f>IF(AND(TBL_Employees[[#This Row],[Department]]="IT",TBL_Employees[[#This Row],[Gender]]="Female"),"Yes","No")</f>
        <v>No</v>
      </c>
    </row>
    <row r="450" spans="1:16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  <c r="O450" s="1">
        <f>TBL_Employees[[#This Row],[Annual Salary]]+TBL_Employees[[#This Row],[Bonus %]]*TBL_Employees[[#This Row],[Annual Salary]]</f>
        <v>86173</v>
      </c>
      <c r="P450" t="str">
        <f>IF(AND(TBL_Employees[[#This Row],[Department]]="IT",TBL_Employees[[#This Row],[Gender]]="Female"),"Yes","No")</f>
        <v>Yes</v>
      </c>
    </row>
    <row r="451" spans="1:16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  <c r="O451" s="1">
        <f>TBL_Employees[[#This Row],[Annual Salary]]+TBL_Employees[[#This Row],[Bonus %]]*TBL_Employees[[#This Row],[Annual Salary]]</f>
        <v>306669.12</v>
      </c>
      <c r="P451" t="str">
        <f>IF(AND(TBL_Employees[[#This Row],[Department]]="IT",TBL_Employees[[#This Row],[Gender]]="Female"),"Yes","No")</f>
        <v>No</v>
      </c>
    </row>
    <row r="452" spans="1:16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  <c r="O452" s="1">
        <f>TBL_Employees[[#This Row],[Annual Salary]]+TBL_Employees[[#This Row],[Bonus %]]*TBL_Employees[[#This Row],[Annual Salary]]</f>
        <v>168061</v>
      </c>
      <c r="P452" t="str">
        <f>IF(AND(TBL_Employees[[#This Row],[Department]]="IT",TBL_Employees[[#This Row],[Gender]]="Female"),"Yes","No")</f>
        <v>No</v>
      </c>
    </row>
    <row r="453" spans="1:16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  <c r="O453" s="1">
        <f>TBL_Employees[[#This Row],[Annual Salary]]+TBL_Employees[[#This Row],[Bonus %]]*TBL_Employees[[#This Row],[Annual Salary]]</f>
        <v>120401.60000000001</v>
      </c>
      <c r="P453" t="str">
        <f>IF(AND(TBL_Employees[[#This Row],[Department]]="IT",TBL_Employees[[#This Row],[Gender]]="Female"),"Yes","No")</f>
        <v>No</v>
      </c>
    </row>
    <row r="454" spans="1:16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  <c r="O454" s="1">
        <f>TBL_Employees[[#This Row],[Annual Salary]]+TBL_Employees[[#This Row],[Bonus %]]*TBL_Employees[[#This Row],[Annual Salary]]</f>
        <v>195754.15</v>
      </c>
      <c r="P454" t="str">
        <f>IF(AND(TBL_Employees[[#This Row],[Department]]="IT",TBL_Employees[[#This Row],[Gender]]="Female"),"Yes","No")</f>
        <v>No</v>
      </c>
    </row>
    <row r="455" spans="1:16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  <c r="O455" s="1">
        <f>TBL_Employees[[#This Row],[Annual Salary]]+TBL_Employees[[#This Row],[Bonus %]]*TBL_Employees[[#This Row],[Annual Salary]]</f>
        <v>102304.65</v>
      </c>
      <c r="P455" t="str">
        <f>IF(AND(TBL_Employees[[#This Row],[Department]]="IT",TBL_Employees[[#This Row],[Gender]]="Female"),"Yes","No")</f>
        <v>Yes</v>
      </c>
    </row>
    <row r="456" spans="1:16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  <c r="O456" s="1">
        <f>TBL_Employees[[#This Row],[Annual Salary]]+TBL_Employees[[#This Row],[Bonus %]]*TBL_Employees[[#This Row],[Annual Salary]]</f>
        <v>59646</v>
      </c>
      <c r="P456" t="str">
        <f>IF(AND(TBL_Employees[[#This Row],[Department]]="IT",TBL_Employees[[#This Row],[Gender]]="Female"),"Yes","No")</f>
        <v>No</v>
      </c>
    </row>
    <row r="457" spans="1:16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  <c r="O457" s="1">
        <f>TBL_Employees[[#This Row],[Annual Salary]]+TBL_Employees[[#This Row],[Bonus %]]*TBL_Employees[[#This Row],[Annual Salary]]</f>
        <v>187368.66</v>
      </c>
      <c r="P457" t="str">
        <f>IF(AND(TBL_Employees[[#This Row],[Department]]="IT",TBL_Employees[[#This Row],[Gender]]="Female"),"Yes","No")</f>
        <v>No</v>
      </c>
    </row>
    <row r="458" spans="1:16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  <c r="O458" s="1">
        <f>TBL_Employees[[#This Row],[Annual Salary]]+TBL_Employees[[#This Row],[Bonus %]]*TBL_Employees[[#This Row],[Annual Salary]]</f>
        <v>83378</v>
      </c>
      <c r="P458" t="str">
        <f>IF(AND(TBL_Employees[[#This Row],[Department]]="IT",TBL_Employees[[#This Row],[Gender]]="Female"),"Yes","No")</f>
        <v>No</v>
      </c>
    </row>
    <row r="459" spans="1:16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  <c r="O459" s="1">
        <f>TBL_Employees[[#This Row],[Annual Salary]]+TBL_Employees[[#This Row],[Bonus %]]*TBL_Employees[[#This Row],[Annual Salary]]</f>
        <v>88895</v>
      </c>
      <c r="P459" t="str">
        <f>IF(AND(TBL_Employees[[#This Row],[Department]]="IT",TBL_Employees[[#This Row],[Gender]]="Female"),"Yes","No")</f>
        <v>No</v>
      </c>
    </row>
    <row r="460" spans="1:16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  <c r="O460" s="1">
        <f>TBL_Employees[[#This Row],[Annual Salary]]+TBL_Employees[[#This Row],[Bonus %]]*TBL_Employees[[#This Row],[Annual Salary]]</f>
        <v>209369.04</v>
      </c>
      <c r="P460" t="str">
        <f>IF(AND(TBL_Employees[[#This Row],[Department]]="IT",TBL_Employees[[#This Row],[Gender]]="Female"),"Yes","No")</f>
        <v>No</v>
      </c>
    </row>
    <row r="461" spans="1:16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  <c r="O461" s="1">
        <f>TBL_Employees[[#This Row],[Annual Salary]]+TBL_Employees[[#This Row],[Bonus %]]*TBL_Employees[[#This Row],[Annual Salary]]</f>
        <v>43336</v>
      </c>
      <c r="P461" t="str">
        <f>IF(AND(TBL_Employees[[#This Row],[Department]]="IT",TBL_Employees[[#This Row],[Gender]]="Female"),"Yes","No")</f>
        <v>No</v>
      </c>
    </row>
    <row r="462" spans="1:16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  <c r="O462" s="1">
        <f>TBL_Employees[[#This Row],[Annual Salary]]+TBL_Employees[[#This Row],[Bonus %]]*TBL_Employees[[#This Row],[Annual Salary]]</f>
        <v>146971.15</v>
      </c>
      <c r="P462" t="str">
        <f>IF(AND(TBL_Employees[[#This Row],[Department]]="IT",TBL_Employees[[#This Row],[Gender]]="Female"),"Yes","No")</f>
        <v>No</v>
      </c>
    </row>
    <row r="463" spans="1:16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  <c r="O463" s="1">
        <f>TBL_Employees[[#This Row],[Annual Salary]]+TBL_Employees[[#This Row],[Bonus %]]*TBL_Employees[[#This Row],[Annual Salary]]</f>
        <v>76352</v>
      </c>
      <c r="P463" t="str">
        <f>IF(AND(TBL_Employees[[#This Row],[Department]]="IT",TBL_Employees[[#This Row],[Gender]]="Female"),"Yes","No")</f>
        <v>No</v>
      </c>
    </row>
    <row r="464" spans="1:16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  <c r="O464" s="1">
        <f>TBL_Employees[[#This Row],[Annual Salary]]+TBL_Employees[[#This Row],[Bonus %]]*TBL_Employees[[#This Row],[Annual Salary]]</f>
        <v>346058.46</v>
      </c>
      <c r="P464" t="str">
        <f>IF(AND(TBL_Employees[[#This Row],[Department]]="IT",TBL_Employees[[#This Row],[Gender]]="Female"),"Yes","No")</f>
        <v>No</v>
      </c>
    </row>
    <row r="465" spans="1:16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  <c r="O465" s="1">
        <f>TBL_Employees[[#This Row],[Annual Salary]]+TBL_Employees[[#This Row],[Bonus %]]*TBL_Employees[[#This Row],[Annual Salary]]</f>
        <v>289971.5</v>
      </c>
      <c r="P465" t="str">
        <f>IF(AND(TBL_Employees[[#This Row],[Department]]="IT",TBL_Employees[[#This Row],[Gender]]="Female"),"Yes","No")</f>
        <v>No</v>
      </c>
    </row>
    <row r="466" spans="1:16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  <c r="O466" s="1">
        <f>TBL_Employees[[#This Row],[Annual Salary]]+TBL_Employees[[#This Row],[Bonus %]]*TBL_Employees[[#This Row],[Annual Salary]]</f>
        <v>233306.4</v>
      </c>
      <c r="P466" t="str">
        <f>IF(AND(TBL_Employees[[#This Row],[Department]]="IT",TBL_Employees[[#This Row],[Gender]]="Female"),"Yes","No")</f>
        <v>No</v>
      </c>
    </row>
    <row r="467" spans="1:16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  <c r="O467" s="1">
        <f>TBL_Employees[[#This Row],[Annual Salary]]+TBL_Employees[[#This Row],[Bonus %]]*TBL_Employees[[#This Row],[Annual Salary]]</f>
        <v>71167</v>
      </c>
      <c r="P467" t="str">
        <f>IF(AND(TBL_Employees[[#This Row],[Department]]="IT",TBL_Employees[[#This Row],[Gender]]="Female"),"Yes","No")</f>
        <v>No</v>
      </c>
    </row>
    <row r="468" spans="1:16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  <c r="O468" s="1">
        <f>TBL_Employees[[#This Row],[Annual Salary]]+TBL_Employees[[#This Row],[Bonus %]]*TBL_Employees[[#This Row],[Annual Salary]]</f>
        <v>76027</v>
      </c>
      <c r="P468" t="str">
        <f>IF(AND(TBL_Employees[[#This Row],[Department]]="IT",TBL_Employees[[#This Row],[Gender]]="Female"),"Yes","No")</f>
        <v>Yes</v>
      </c>
    </row>
    <row r="469" spans="1:16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  <c r="O469" s="1">
        <f>TBL_Employees[[#This Row],[Annual Salary]]+TBL_Employees[[#This Row],[Bonus %]]*TBL_Employees[[#This Row],[Annual Salary]]</f>
        <v>227060.12</v>
      </c>
      <c r="P469" t="str">
        <f>IF(AND(TBL_Employees[[#This Row],[Department]]="IT",TBL_Employees[[#This Row],[Gender]]="Female"),"Yes","No")</f>
        <v>No</v>
      </c>
    </row>
    <row r="470" spans="1:16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  <c r="O470" s="1">
        <f>TBL_Employees[[#This Row],[Annual Salary]]+TBL_Employees[[#This Row],[Bonus %]]*TBL_Employees[[#This Row],[Annual Salary]]</f>
        <v>67753</v>
      </c>
      <c r="P470" t="str">
        <f>IF(AND(TBL_Employees[[#This Row],[Department]]="IT",TBL_Employees[[#This Row],[Gender]]="Female"),"Yes","No")</f>
        <v>No</v>
      </c>
    </row>
    <row r="471" spans="1:16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  <c r="O471" s="1">
        <f>TBL_Employees[[#This Row],[Annual Salary]]+TBL_Employees[[#This Row],[Bonus %]]*TBL_Employees[[#This Row],[Annual Salary]]</f>
        <v>68843.520000000004</v>
      </c>
      <c r="P471" t="str">
        <f>IF(AND(TBL_Employees[[#This Row],[Department]]="IT",TBL_Employees[[#This Row],[Gender]]="Female"),"Yes","No")</f>
        <v>No</v>
      </c>
    </row>
    <row r="472" spans="1:16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  <c r="O472" s="1">
        <f>TBL_Employees[[#This Row],[Annual Salary]]+TBL_Employees[[#This Row],[Bonus %]]*TBL_Employees[[#This Row],[Annual Salary]]</f>
        <v>92209</v>
      </c>
      <c r="P472" t="str">
        <f>IF(AND(TBL_Employees[[#This Row],[Department]]="IT",TBL_Employees[[#This Row],[Gender]]="Female"),"Yes","No")</f>
        <v>No</v>
      </c>
    </row>
    <row r="473" spans="1:16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  <c r="O473" s="1">
        <f>TBL_Employees[[#This Row],[Annual Salary]]+TBL_Employees[[#This Row],[Bonus %]]*TBL_Employees[[#This Row],[Annual Salary]]</f>
        <v>176385.44</v>
      </c>
      <c r="P473" t="str">
        <f>IF(AND(TBL_Employees[[#This Row],[Department]]="IT",TBL_Employees[[#This Row],[Gender]]="Female"),"Yes","No")</f>
        <v>No</v>
      </c>
    </row>
    <row r="474" spans="1:16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  <c r="O474" s="1">
        <f>TBL_Employees[[#This Row],[Annual Salary]]+TBL_Employees[[#This Row],[Bonus %]]*TBL_Employees[[#This Row],[Annual Salary]]</f>
        <v>99697</v>
      </c>
      <c r="P474" t="str">
        <f>IF(AND(TBL_Employees[[#This Row],[Department]]="IT",TBL_Employees[[#This Row],[Gender]]="Female"),"Yes","No")</f>
        <v>No</v>
      </c>
    </row>
    <row r="475" spans="1:16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  <c r="O475" s="1">
        <f>TBL_Employees[[#This Row],[Annual Salary]]+TBL_Employees[[#This Row],[Bonus %]]*TBL_Employees[[#This Row],[Annual Salary]]</f>
        <v>90770</v>
      </c>
      <c r="P475" t="str">
        <f>IF(AND(TBL_Employees[[#This Row],[Department]]="IT",TBL_Employees[[#This Row],[Gender]]="Female"),"Yes","No")</f>
        <v>No</v>
      </c>
    </row>
    <row r="476" spans="1:16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  <c r="O476" s="1">
        <f>TBL_Employees[[#This Row],[Annual Salary]]+TBL_Employees[[#This Row],[Bonus %]]*TBL_Employees[[#This Row],[Annual Salary]]</f>
        <v>55369</v>
      </c>
      <c r="P476" t="str">
        <f>IF(AND(TBL_Employees[[#This Row],[Department]]="IT",TBL_Employees[[#This Row],[Gender]]="Female"),"Yes","No")</f>
        <v>No</v>
      </c>
    </row>
    <row r="477" spans="1:16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  <c r="O477" s="1">
        <f>TBL_Employees[[#This Row],[Annual Salary]]+TBL_Employees[[#This Row],[Bonus %]]*TBL_Employees[[#This Row],[Annual Salary]]</f>
        <v>69578</v>
      </c>
      <c r="P477" t="str">
        <f>IF(AND(TBL_Employees[[#This Row],[Department]]="IT",TBL_Employees[[#This Row],[Gender]]="Female"),"Yes","No")</f>
        <v>No</v>
      </c>
    </row>
    <row r="478" spans="1:16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  <c r="O478" s="1">
        <f>TBL_Employees[[#This Row],[Annual Salary]]+TBL_Employees[[#This Row],[Bonus %]]*TBL_Employees[[#This Row],[Annual Salary]]</f>
        <v>211082.76</v>
      </c>
      <c r="P478" t="str">
        <f>IF(AND(TBL_Employees[[#This Row],[Department]]="IT",TBL_Employees[[#This Row],[Gender]]="Female"),"Yes","No")</f>
        <v>No</v>
      </c>
    </row>
    <row r="479" spans="1:16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  <c r="O479" s="1">
        <f>TBL_Employees[[#This Row],[Annual Salary]]+TBL_Employees[[#This Row],[Bonus %]]*TBL_Employees[[#This Row],[Annual Salary]]</f>
        <v>65507</v>
      </c>
      <c r="P479" t="str">
        <f>IF(AND(TBL_Employees[[#This Row],[Department]]="IT",TBL_Employees[[#This Row],[Gender]]="Female"),"Yes","No")</f>
        <v>No</v>
      </c>
    </row>
    <row r="480" spans="1:16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  <c r="O480" s="1">
        <f>TBL_Employees[[#This Row],[Annual Salary]]+TBL_Employees[[#This Row],[Bonus %]]*TBL_Employees[[#This Row],[Annual Salary]]</f>
        <v>118012.12</v>
      </c>
      <c r="P480" t="str">
        <f>IF(AND(TBL_Employees[[#This Row],[Department]]="IT",TBL_Employees[[#This Row],[Gender]]="Female"),"Yes","No")</f>
        <v>No</v>
      </c>
    </row>
    <row r="481" spans="1:16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  <c r="O481" s="1">
        <f>TBL_Employees[[#This Row],[Annual Salary]]+TBL_Employees[[#This Row],[Bonus %]]*TBL_Employees[[#This Row],[Annual Salary]]</f>
        <v>80055</v>
      </c>
      <c r="P481" t="str">
        <f>IF(AND(TBL_Employees[[#This Row],[Department]]="IT",TBL_Employees[[#This Row],[Gender]]="Female"),"Yes","No")</f>
        <v>No</v>
      </c>
    </row>
    <row r="482" spans="1:16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  <c r="O482" s="1">
        <f>TBL_Employees[[#This Row],[Annual Salary]]+TBL_Employees[[#This Row],[Bonus %]]*TBL_Employees[[#This Row],[Annual Salary]]</f>
        <v>76802</v>
      </c>
      <c r="P482" t="str">
        <f>IF(AND(TBL_Employees[[#This Row],[Department]]="IT",TBL_Employees[[#This Row],[Gender]]="Female"),"Yes","No")</f>
        <v>No</v>
      </c>
    </row>
    <row r="483" spans="1:16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  <c r="O483" s="1">
        <f>TBL_Employees[[#This Row],[Annual Salary]]+TBL_Employees[[#This Row],[Bonus %]]*TBL_Employees[[#This Row],[Annual Salary]]</f>
        <v>331756.19</v>
      </c>
      <c r="P483" t="str">
        <f>IF(AND(TBL_Employees[[#This Row],[Department]]="IT",TBL_Employees[[#This Row],[Gender]]="Female"),"Yes","No")</f>
        <v>No</v>
      </c>
    </row>
    <row r="484" spans="1:16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  <c r="O484" s="1">
        <f>TBL_Employees[[#This Row],[Annual Salary]]+TBL_Employees[[#This Row],[Bonus %]]*TBL_Employees[[#This Row],[Annual Salary]]</f>
        <v>78388</v>
      </c>
      <c r="P484" t="str">
        <f>IF(AND(TBL_Employees[[#This Row],[Department]]="IT",TBL_Employees[[#This Row],[Gender]]="Female"),"Yes","No")</f>
        <v>No</v>
      </c>
    </row>
    <row r="485" spans="1:16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  <c r="O485" s="1">
        <f>TBL_Employees[[#This Row],[Annual Salary]]+TBL_Employees[[#This Row],[Bonus %]]*TBL_Employees[[#This Row],[Annual Salary]]</f>
        <v>334825.8</v>
      </c>
      <c r="P485" t="str">
        <f>IF(AND(TBL_Employees[[#This Row],[Department]]="IT",TBL_Employees[[#This Row],[Gender]]="Female"),"Yes","No")</f>
        <v>No</v>
      </c>
    </row>
    <row r="486" spans="1:16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  <c r="O486" s="1">
        <f>TBL_Employees[[#This Row],[Annual Salary]]+TBL_Employees[[#This Row],[Bonus %]]*TBL_Employees[[#This Row],[Annual Salary]]</f>
        <v>170569.15</v>
      </c>
      <c r="P486" t="str">
        <f>IF(AND(TBL_Employees[[#This Row],[Department]]="IT",TBL_Employees[[#This Row],[Gender]]="Female"),"Yes","No")</f>
        <v>No</v>
      </c>
    </row>
    <row r="487" spans="1:16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  <c r="O487" s="1">
        <f>TBL_Employees[[#This Row],[Annual Salary]]+TBL_Employees[[#This Row],[Bonus %]]*TBL_Employees[[#This Row],[Annual Salary]]</f>
        <v>90258</v>
      </c>
      <c r="P487" t="str">
        <f>IF(AND(TBL_Employees[[#This Row],[Department]]="IT",TBL_Employees[[#This Row],[Gender]]="Female"),"Yes","No")</f>
        <v>Yes</v>
      </c>
    </row>
    <row r="488" spans="1:16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  <c r="O488" s="1">
        <f>TBL_Employees[[#This Row],[Annual Salary]]+TBL_Employees[[#This Row],[Bonus %]]*TBL_Employees[[#This Row],[Annual Salary]]</f>
        <v>72486</v>
      </c>
      <c r="P488" t="str">
        <f>IF(AND(TBL_Employees[[#This Row],[Department]]="IT",TBL_Employees[[#This Row],[Gender]]="Female"),"Yes","No")</f>
        <v>Yes</v>
      </c>
    </row>
    <row r="489" spans="1:16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  <c r="O489" s="1">
        <f>TBL_Employees[[#This Row],[Annual Salary]]+TBL_Employees[[#This Row],[Bonus %]]*TBL_Employees[[#This Row],[Annual Salary]]</f>
        <v>95499</v>
      </c>
      <c r="P489" t="str">
        <f>IF(AND(TBL_Employees[[#This Row],[Department]]="IT",TBL_Employees[[#This Row],[Gender]]="Female"),"Yes","No")</f>
        <v>No</v>
      </c>
    </row>
    <row r="490" spans="1:16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  <c r="O490" s="1">
        <f>TBL_Employees[[#This Row],[Annual Salary]]+TBL_Employees[[#This Row],[Bonus %]]*TBL_Employees[[#This Row],[Annual Salary]]</f>
        <v>90212</v>
      </c>
      <c r="P490" t="str">
        <f>IF(AND(TBL_Employees[[#This Row],[Department]]="IT",TBL_Employees[[#This Row],[Gender]]="Female"),"Yes","No")</f>
        <v>No</v>
      </c>
    </row>
    <row r="491" spans="1:16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  <c r="O491" s="1">
        <f>TBL_Employees[[#This Row],[Annual Salary]]+TBL_Employees[[#This Row],[Bonus %]]*TBL_Employees[[#This Row],[Annual Salary]]</f>
        <v>353139.23</v>
      </c>
      <c r="P491" t="str">
        <f>IF(AND(TBL_Employees[[#This Row],[Department]]="IT",TBL_Employees[[#This Row],[Gender]]="Female"),"Yes","No")</f>
        <v>No</v>
      </c>
    </row>
    <row r="492" spans="1:16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  <c r="O492" s="1">
        <f>TBL_Employees[[#This Row],[Annual Salary]]+TBL_Employees[[#This Row],[Bonus %]]*TBL_Employees[[#This Row],[Annual Salary]]</f>
        <v>43001</v>
      </c>
      <c r="P492" t="str">
        <f>IF(AND(TBL_Employees[[#This Row],[Department]]="IT",TBL_Employees[[#This Row],[Gender]]="Female"),"Yes","No")</f>
        <v>No</v>
      </c>
    </row>
    <row r="493" spans="1:16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  <c r="O493" s="1">
        <f>TBL_Employees[[#This Row],[Annual Salary]]+TBL_Employees[[#This Row],[Bonus %]]*TBL_Employees[[#This Row],[Annual Salary]]</f>
        <v>92780.800000000003</v>
      </c>
      <c r="P493" t="str">
        <f>IF(AND(TBL_Employees[[#This Row],[Department]]="IT",TBL_Employees[[#This Row],[Gender]]="Female"),"Yes","No")</f>
        <v>No</v>
      </c>
    </row>
    <row r="494" spans="1:16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  <c r="O494" s="1">
        <f>TBL_Employees[[#This Row],[Annual Salary]]+TBL_Employees[[#This Row],[Bonus %]]*TBL_Employees[[#This Row],[Annual Salary]]</f>
        <v>52200</v>
      </c>
      <c r="P494" t="str">
        <f>IF(AND(TBL_Employees[[#This Row],[Department]]="IT",TBL_Employees[[#This Row],[Gender]]="Female"),"Yes","No")</f>
        <v>No</v>
      </c>
    </row>
    <row r="495" spans="1:16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  <c r="O495" s="1">
        <f>TBL_Employees[[#This Row],[Annual Salary]]+TBL_Employees[[#This Row],[Bonus %]]*TBL_Employees[[#This Row],[Annual Salary]]</f>
        <v>167449.04999999999</v>
      </c>
      <c r="P495" t="str">
        <f>IF(AND(TBL_Employees[[#This Row],[Department]]="IT",TBL_Employees[[#This Row],[Gender]]="Female"),"Yes","No")</f>
        <v>No</v>
      </c>
    </row>
    <row r="496" spans="1:16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  <c r="O496" s="1">
        <f>TBL_Employees[[#This Row],[Annual Salary]]+TBL_Employees[[#This Row],[Bonus %]]*TBL_Employees[[#This Row],[Annual Salary]]</f>
        <v>65702</v>
      </c>
      <c r="P496" t="str">
        <f>IF(AND(TBL_Employees[[#This Row],[Department]]="IT",TBL_Employees[[#This Row],[Gender]]="Female"),"Yes","No")</f>
        <v>Yes</v>
      </c>
    </row>
    <row r="497" spans="1:16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  <c r="O497" s="1">
        <f>TBL_Employees[[#This Row],[Annual Salary]]+TBL_Employees[[#This Row],[Bonus %]]*TBL_Employees[[#This Row],[Annual Salary]]</f>
        <v>200927.12</v>
      </c>
      <c r="P497" t="str">
        <f>IF(AND(TBL_Employees[[#This Row],[Department]]="IT",TBL_Employees[[#This Row],[Gender]]="Female"),"Yes","No")</f>
        <v>No</v>
      </c>
    </row>
    <row r="498" spans="1:16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  <c r="O498" s="1">
        <f>TBL_Employees[[#This Row],[Annual Salary]]+TBL_Employees[[#This Row],[Bonus %]]*TBL_Employees[[#This Row],[Annual Salary]]</f>
        <v>172762.7</v>
      </c>
      <c r="P498" t="str">
        <f>IF(AND(TBL_Employees[[#This Row],[Department]]="IT",TBL_Employees[[#This Row],[Gender]]="Female"),"Yes","No")</f>
        <v>No</v>
      </c>
    </row>
    <row r="499" spans="1:16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  <c r="O499" s="1">
        <f>TBL_Employees[[#This Row],[Annual Salary]]+TBL_Employees[[#This Row],[Bonus %]]*TBL_Employees[[#This Row],[Annual Salary]]</f>
        <v>140314.9</v>
      </c>
      <c r="P499" t="str">
        <f>IF(AND(TBL_Employees[[#This Row],[Department]]="IT",TBL_Employees[[#This Row],[Gender]]="Female"),"Yes","No")</f>
        <v>No</v>
      </c>
    </row>
    <row r="500" spans="1:16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  <c r="O500" s="1">
        <f>TBL_Employees[[#This Row],[Annual Salary]]+TBL_Employees[[#This Row],[Bonus %]]*TBL_Employees[[#This Row],[Annual Salary]]</f>
        <v>62644</v>
      </c>
      <c r="P500" t="str">
        <f>IF(AND(TBL_Employees[[#This Row],[Department]]="IT",TBL_Employees[[#This Row],[Gender]]="Female"),"Yes","No")</f>
        <v>No</v>
      </c>
    </row>
    <row r="501" spans="1:16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  <c r="O501" s="1">
        <f>TBL_Employees[[#This Row],[Annual Salary]]+TBL_Employees[[#This Row],[Bonus %]]*TBL_Employees[[#This Row],[Annual Salary]]</f>
        <v>73907</v>
      </c>
      <c r="P501" t="str">
        <f>IF(AND(TBL_Employees[[#This Row],[Department]]="IT",TBL_Employees[[#This Row],[Gender]]="Female"),"Yes","No")</f>
        <v>No</v>
      </c>
    </row>
    <row r="502" spans="1:16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  <c r="O502" s="1">
        <f>TBL_Employees[[#This Row],[Annual Salary]]+TBL_Employees[[#This Row],[Bonus %]]*TBL_Employees[[#This Row],[Annual Salary]]</f>
        <v>90040</v>
      </c>
      <c r="P502" t="str">
        <f>IF(AND(TBL_Employees[[#This Row],[Department]]="IT",TBL_Employees[[#This Row],[Gender]]="Female"),"Yes","No")</f>
        <v>No</v>
      </c>
    </row>
    <row r="503" spans="1:16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  <c r="O503" s="1">
        <f>TBL_Employees[[#This Row],[Annual Salary]]+TBL_Employees[[#This Row],[Bonus %]]*TBL_Employees[[#This Row],[Annual Salary]]</f>
        <v>91134</v>
      </c>
      <c r="P503" t="str">
        <f>IF(AND(TBL_Employees[[#This Row],[Department]]="IT",TBL_Employees[[#This Row],[Gender]]="Female"),"Yes","No")</f>
        <v>No</v>
      </c>
    </row>
    <row r="504" spans="1:16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  <c r="O504" s="1">
        <f>TBL_Employees[[#This Row],[Annual Salary]]+TBL_Employees[[#This Row],[Bonus %]]*TBL_Employees[[#This Row],[Annual Salary]]</f>
        <v>265842.71999999997</v>
      </c>
      <c r="P504" t="str">
        <f>IF(AND(TBL_Employees[[#This Row],[Department]]="IT",TBL_Employees[[#This Row],[Gender]]="Female"),"Yes","No")</f>
        <v>No</v>
      </c>
    </row>
    <row r="505" spans="1:16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  <c r="O505" s="1">
        <f>TBL_Employees[[#This Row],[Annual Salary]]+TBL_Employees[[#This Row],[Bonus %]]*TBL_Employees[[#This Row],[Annual Salary]]</f>
        <v>54733</v>
      </c>
      <c r="P505" t="str">
        <f>IF(AND(TBL_Employees[[#This Row],[Department]]="IT",TBL_Employees[[#This Row],[Gender]]="Female"),"Yes","No")</f>
        <v>No</v>
      </c>
    </row>
    <row r="506" spans="1:16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  <c r="O506" s="1">
        <f>TBL_Employees[[#This Row],[Annual Salary]]+TBL_Employees[[#This Row],[Bonus %]]*TBL_Employees[[#This Row],[Annual Salary]]</f>
        <v>65341</v>
      </c>
      <c r="P506" t="str">
        <f>IF(AND(TBL_Employees[[#This Row],[Department]]="IT",TBL_Employees[[#This Row],[Gender]]="Female"),"Yes","No")</f>
        <v>No</v>
      </c>
    </row>
    <row r="507" spans="1:16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  <c r="O507" s="1">
        <f>TBL_Employees[[#This Row],[Annual Salary]]+TBL_Employees[[#This Row],[Bonus %]]*TBL_Employees[[#This Row],[Annual Salary]]</f>
        <v>154520.88</v>
      </c>
      <c r="P507" t="str">
        <f>IF(AND(TBL_Employees[[#This Row],[Department]]="IT",TBL_Employees[[#This Row],[Gender]]="Female"),"Yes","No")</f>
        <v>No</v>
      </c>
    </row>
    <row r="508" spans="1:16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  <c r="O508" s="1">
        <f>TBL_Employees[[#This Row],[Annual Salary]]+TBL_Employees[[#This Row],[Bonus %]]*TBL_Employees[[#This Row],[Annual Salary]]</f>
        <v>73200</v>
      </c>
      <c r="P508" t="str">
        <f>IF(AND(TBL_Employees[[#This Row],[Department]]="IT",TBL_Employees[[#This Row],[Gender]]="Female"),"Yes","No")</f>
        <v>No</v>
      </c>
    </row>
    <row r="509" spans="1:16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  <c r="O509" s="1">
        <f>TBL_Employees[[#This Row],[Annual Salary]]+TBL_Employees[[#This Row],[Bonus %]]*TBL_Employees[[#This Row],[Annual Salary]]</f>
        <v>108794.16</v>
      </c>
      <c r="P509" t="str">
        <f>IF(AND(TBL_Employees[[#This Row],[Department]]="IT",TBL_Employees[[#This Row],[Gender]]="Female"),"Yes","No")</f>
        <v>No</v>
      </c>
    </row>
    <row r="510" spans="1:16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  <c r="O510" s="1">
        <f>TBL_Employees[[#This Row],[Annual Salary]]+TBL_Employees[[#This Row],[Bonus %]]*TBL_Employees[[#This Row],[Annual Salary]]</f>
        <v>87427</v>
      </c>
      <c r="P510" t="str">
        <f>IF(AND(TBL_Employees[[#This Row],[Department]]="IT",TBL_Employees[[#This Row],[Gender]]="Female"),"Yes","No")</f>
        <v>No</v>
      </c>
    </row>
    <row r="511" spans="1:16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  <c r="O511" s="1">
        <f>TBL_Employees[[#This Row],[Annual Salary]]+TBL_Employees[[#This Row],[Bonus %]]*TBL_Employees[[#This Row],[Annual Salary]]</f>
        <v>49219</v>
      </c>
      <c r="P511" t="str">
        <f>IF(AND(TBL_Employees[[#This Row],[Department]]="IT",TBL_Employees[[#This Row],[Gender]]="Female"),"Yes","No")</f>
        <v>No</v>
      </c>
    </row>
    <row r="512" spans="1:16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  <c r="O512" s="1">
        <f>TBL_Employees[[#This Row],[Annual Salary]]+TBL_Employees[[#This Row],[Bonus %]]*TBL_Employees[[#This Row],[Annual Salary]]</f>
        <v>113887.59</v>
      </c>
      <c r="P512" t="str">
        <f>IF(AND(TBL_Employees[[#This Row],[Department]]="IT",TBL_Employees[[#This Row],[Gender]]="Female"),"Yes","No")</f>
        <v>No</v>
      </c>
    </row>
    <row r="513" spans="1:16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  <c r="O513" s="1">
        <f>TBL_Employees[[#This Row],[Annual Salary]]+TBL_Employees[[#This Row],[Bonus %]]*TBL_Employees[[#This Row],[Annual Salary]]</f>
        <v>64364</v>
      </c>
      <c r="P513" t="str">
        <f>IF(AND(TBL_Employees[[#This Row],[Department]]="IT",TBL_Employees[[#This Row],[Gender]]="Female"),"Yes","No")</f>
        <v>No</v>
      </c>
    </row>
    <row r="514" spans="1:16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  <c r="O514" s="1">
        <f>TBL_Employees[[#This Row],[Annual Salary]]+TBL_Employees[[#This Row],[Bonus %]]*TBL_Employees[[#This Row],[Annual Salary]]</f>
        <v>223834</v>
      </c>
      <c r="P514" t="str">
        <f>IF(AND(TBL_Employees[[#This Row],[Department]]="IT",TBL_Employees[[#This Row],[Gender]]="Female"),"Yes","No")</f>
        <v>No</v>
      </c>
    </row>
    <row r="515" spans="1:16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  <c r="O515" s="1">
        <f>TBL_Employees[[#This Row],[Annual Salary]]+TBL_Employees[[#This Row],[Bonus %]]*TBL_Employees[[#This Row],[Annual Salary]]</f>
        <v>88343</v>
      </c>
      <c r="P515" t="str">
        <f>IF(AND(TBL_Employees[[#This Row],[Department]]="IT",TBL_Employees[[#This Row],[Gender]]="Female"),"Yes","No")</f>
        <v>No</v>
      </c>
    </row>
    <row r="516" spans="1:16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  <c r="O516" s="1">
        <f>TBL_Employees[[#This Row],[Annual Salary]]+TBL_Employees[[#This Row],[Bonus %]]*TBL_Employees[[#This Row],[Annual Salary]]</f>
        <v>66649</v>
      </c>
      <c r="P516" t="str">
        <f>IF(AND(TBL_Employees[[#This Row],[Department]]="IT",TBL_Employees[[#This Row],[Gender]]="Female"),"Yes","No")</f>
        <v>No</v>
      </c>
    </row>
    <row r="517" spans="1:16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  <c r="O517" s="1">
        <f>TBL_Employees[[#This Row],[Annual Salary]]+TBL_Employees[[#This Row],[Bonus %]]*TBL_Employees[[#This Row],[Annual Salary]]</f>
        <v>107989.35</v>
      </c>
      <c r="P517" t="str">
        <f>IF(AND(TBL_Employees[[#This Row],[Department]]="IT",TBL_Employees[[#This Row],[Gender]]="Female"),"Yes","No")</f>
        <v>No</v>
      </c>
    </row>
    <row r="518" spans="1:16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  <c r="O518" s="1">
        <f>TBL_Employees[[#This Row],[Annual Salary]]+TBL_Employees[[#This Row],[Bonus %]]*TBL_Employees[[#This Row],[Annual Salary]]</f>
        <v>155113.15</v>
      </c>
      <c r="P518" t="str">
        <f>IF(AND(TBL_Employees[[#This Row],[Department]]="IT",TBL_Employees[[#This Row],[Gender]]="Female"),"Yes","No")</f>
        <v>No</v>
      </c>
    </row>
    <row r="519" spans="1:16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  <c r="O519" s="1">
        <f>TBL_Employees[[#This Row],[Annual Salary]]+TBL_Employees[[#This Row],[Bonus %]]*TBL_Employees[[#This Row],[Annual Salary]]</f>
        <v>68807</v>
      </c>
      <c r="P519" t="str">
        <f>IF(AND(TBL_Employees[[#This Row],[Department]]="IT",TBL_Employees[[#This Row],[Gender]]="Female"),"Yes","No")</f>
        <v>No</v>
      </c>
    </row>
    <row r="520" spans="1:16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  <c r="O520" s="1">
        <f>TBL_Employees[[#This Row],[Annual Salary]]+TBL_Employees[[#This Row],[Bonus %]]*TBL_Employees[[#This Row],[Annual Salary]]</f>
        <v>311197.92</v>
      </c>
      <c r="P520" t="str">
        <f>IF(AND(TBL_Employees[[#This Row],[Department]]="IT",TBL_Employees[[#This Row],[Gender]]="Female"),"Yes","No")</f>
        <v>No</v>
      </c>
    </row>
    <row r="521" spans="1:16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  <c r="O521" s="1">
        <f>TBL_Employees[[#This Row],[Annual Salary]]+TBL_Employees[[#This Row],[Bonus %]]*TBL_Employees[[#This Row],[Annual Salary]]</f>
        <v>43391</v>
      </c>
      <c r="P521" t="str">
        <f>IF(AND(TBL_Employees[[#This Row],[Department]]="IT",TBL_Employees[[#This Row],[Gender]]="Female"),"Yes","No")</f>
        <v>No</v>
      </c>
    </row>
    <row r="522" spans="1:16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  <c r="O522" s="1">
        <f>TBL_Employees[[#This Row],[Annual Salary]]+TBL_Employees[[#This Row],[Bonus %]]*TBL_Employees[[#This Row],[Annual Salary]]</f>
        <v>91782</v>
      </c>
      <c r="P522" t="str">
        <f>IF(AND(TBL_Employees[[#This Row],[Department]]="IT",TBL_Employees[[#This Row],[Gender]]="Female"),"Yes","No")</f>
        <v>No</v>
      </c>
    </row>
    <row r="523" spans="1:16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  <c r="O523" s="1">
        <f>TBL_Employees[[#This Row],[Annual Salary]]+TBL_Employees[[#This Row],[Bonus %]]*TBL_Employees[[#This Row],[Annual Salary]]</f>
        <v>277244.46999999997</v>
      </c>
      <c r="P523" t="str">
        <f>IF(AND(TBL_Employees[[#This Row],[Department]]="IT",TBL_Employees[[#This Row],[Gender]]="Female"),"Yes","No")</f>
        <v>No</v>
      </c>
    </row>
    <row r="524" spans="1:16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  <c r="O524" s="1">
        <f>TBL_Employees[[#This Row],[Annual Salary]]+TBL_Employees[[#This Row],[Bonus %]]*TBL_Employees[[#This Row],[Annual Salary]]</f>
        <v>79847.95</v>
      </c>
      <c r="P524" t="str">
        <f>IF(AND(TBL_Employees[[#This Row],[Department]]="IT",TBL_Employees[[#This Row],[Gender]]="Female"),"Yes","No")</f>
        <v>No</v>
      </c>
    </row>
    <row r="525" spans="1:16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  <c r="O525" s="1">
        <f>TBL_Employees[[#This Row],[Annual Salary]]+TBL_Employees[[#This Row],[Bonus %]]*TBL_Employees[[#This Row],[Annual Salary]]</f>
        <v>119708.6</v>
      </c>
      <c r="P525" t="str">
        <f>IF(AND(TBL_Employees[[#This Row],[Department]]="IT",TBL_Employees[[#This Row],[Gender]]="Female"),"Yes","No")</f>
        <v>No</v>
      </c>
    </row>
    <row r="526" spans="1:16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  <c r="O526" s="1">
        <f>TBL_Employees[[#This Row],[Annual Salary]]+TBL_Employees[[#This Row],[Bonus %]]*TBL_Employees[[#This Row],[Annual Salary]]</f>
        <v>94352</v>
      </c>
      <c r="P526" t="str">
        <f>IF(AND(TBL_Employees[[#This Row],[Department]]="IT",TBL_Employees[[#This Row],[Gender]]="Female"),"Yes","No")</f>
        <v>No</v>
      </c>
    </row>
    <row r="527" spans="1:16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  <c r="O527" s="1">
        <f>TBL_Employees[[#This Row],[Annual Salary]]+TBL_Employees[[#This Row],[Bonus %]]*TBL_Employees[[#This Row],[Annual Salary]]</f>
        <v>73955</v>
      </c>
      <c r="P527" t="str">
        <f>IF(AND(TBL_Employees[[#This Row],[Department]]="IT",TBL_Employees[[#This Row],[Gender]]="Female"),"Yes","No")</f>
        <v>Yes</v>
      </c>
    </row>
    <row r="528" spans="1:16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  <c r="O528" s="1">
        <f>TBL_Employees[[#This Row],[Annual Salary]]+TBL_Employees[[#This Row],[Bonus %]]*TBL_Employees[[#This Row],[Annual Salary]]</f>
        <v>120743.54</v>
      </c>
      <c r="P528" t="str">
        <f>IF(AND(TBL_Employees[[#This Row],[Department]]="IT",TBL_Employees[[#This Row],[Gender]]="Female"),"Yes","No")</f>
        <v>No</v>
      </c>
    </row>
    <row r="529" spans="1:16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  <c r="O529" s="1">
        <f>TBL_Employees[[#This Row],[Annual Salary]]+TBL_Employees[[#This Row],[Bonus %]]*TBL_Employees[[#This Row],[Annual Salary]]</f>
        <v>92321</v>
      </c>
      <c r="P529" t="str">
        <f>IF(AND(TBL_Employees[[#This Row],[Department]]="IT",TBL_Employees[[#This Row],[Gender]]="Female"),"Yes","No")</f>
        <v>No</v>
      </c>
    </row>
    <row r="530" spans="1:16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  <c r="O530" s="1">
        <f>TBL_Employees[[#This Row],[Annual Salary]]+TBL_Employees[[#This Row],[Bonus %]]*TBL_Employees[[#This Row],[Annual Salary]]</f>
        <v>108517.13</v>
      </c>
      <c r="P530" t="str">
        <f>IF(AND(TBL_Employees[[#This Row],[Department]]="IT",TBL_Employees[[#This Row],[Gender]]="Female"),"Yes","No")</f>
        <v>No</v>
      </c>
    </row>
    <row r="531" spans="1:16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  <c r="O531" s="1">
        <f>TBL_Employees[[#This Row],[Annual Salary]]+TBL_Employees[[#This Row],[Bonus %]]*TBL_Employees[[#This Row],[Annual Salary]]</f>
        <v>115854</v>
      </c>
      <c r="P531" t="str">
        <f>IF(AND(TBL_Employees[[#This Row],[Department]]="IT",TBL_Employees[[#This Row],[Gender]]="Female"),"Yes","No")</f>
        <v>No</v>
      </c>
    </row>
    <row r="532" spans="1:16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  <c r="O532" s="1">
        <f>TBL_Employees[[#This Row],[Annual Salary]]+TBL_Employees[[#This Row],[Bonus %]]*TBL_Employees[[#This Row],[Annual Salary]]</f>
        <v>82462</v>
      </c>
      <c r="P532" t="str">
        <f>IF(AND(TBL_Employees[[#This Row],[Department]]="IT",TBL_Employees[[#This Row],[Gender]]="Female"),"Yes","No")</f>
        <v>Yes</v>
      </c>
    </row>
    <row r="533" spans="1:16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  <c r="O533" s="1">
        <f>TBL_Employees[[#This Row],[Annual Salary]]+TBL_Employees[[#This Row],[Bonus %]]*TBL_Employees[[#This Row],[Annual Salary]]</f>
        <v>261984.36</v>
      </c>
      <c r="P533" t="str">
        <f>IF(AND(TBL_Employees[[#This Row],[Department]]="IT",TBL_Employees[[#This Row],[Gender]]="Female"),"Yes","No")</f>
        <v>Yes</v>
      </c>
    </row>
    <row r="534" spans="1:16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  <c r="O534" s="1">
        <f>TBL_Employees[[#This Row],[Annual Salary]]+TBL_Employees[[#This Row],[Bonus %]]*TBL_Employees[[#This Row],[Annual Salary]]</f>
        <v>170376.12</v>
      </c>
      <c r="P534" t="str">
        <f>IF(AND(TBL_Employees[[#This Row],[Department]]="IT",TBL_Employees[[#This Row],[Gender]]="Female"),"Yes","No")</f>
        <v>No</v>
      </c>
    </row>
    <row r="535" spans="1:16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  <c r="O535" s="1">
        <f>TBL_Employees[[#This Row],[Annual Salary]]+TBL_Employees[[#This Row],[Bonus %]]*TBL_Employees[[#This Row],[Annual Salary]]</f>
        <v>270673</v>
      </c>
      <c r="P535" t="str">
        <f>IF(AND(TBL_Employees[[#This Row],[Department]]="IT",TBL_Employees[[#This Row],[Gender]]="Female"),"Yes","No")</f>
        <v>No</v>
      </c>
    </row>
    <row r="536" spans="1:16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  <c r="O536" s="1">
        <f>TBL_Employees[[#This Row],[Annual Salary]]+TBL_Employees[[#This Row],[Bonus %]]*TBL_Employees[[#This Row],[Annual Salary]]</f>
        <v>91632</v>
      </c>
      <c r="P536" t="str">
        <f>IF(AND(TBL_Employees[[#This Row],[Department]]="IT",TBL_Employees[[#This Row],[Gender]]="Female"),"Yes","No")</f>
        <v>No</v>
      </c>
    </row>
    <row r="537" spans="1:16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  <c r="O537" s="1">
        <f>TBL_Employees[[#This Row],[Annual Salary]]+TBL_Employees[[#This Row],[Bonus %]]*TBL_Employees[[#This Row],[Annual Salary]]</f>
        <v>71755</v>
      </c>
      <c r="P537" t="str">
        <f>IF(AND(TBL_Employees[[#This Row],[Department]]="IT",TBL_Employees[[#This Row],[Gender]]="Female"),"Yes","No")</f>
        <v>No</v>
      </c>
    </row>
    <row r="538" spans="1:16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  <c r="O538" s="1">
        <f>TBL_Employees[[#This Row],[Annual Salary]]+TBL_Employees[[#This Row],[Bonus %]]*TBL_Employees[[#This Row],[Annual Salary]]</f>
        <v>119886.48</v>
      </c>
      <c r="P538" t="str">
        <f>IF(AND(TBL_Employees[[#This Row],[Department]]="IT",TBL_Employees[[#This Row],[Gender]]="Female"),"Yes","No")</f>
        <v>No</v>
      </c>
    </row>
    <row r="539" spans="1:16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  <c r="O539" s="1">
        <f>TBL_Employees[[#This Row],[Annual Salary]]+TBL_Employees[[#This Row],[Bonus %]]*TBL_Employees[[#This Row],[Annual Salary]]</f>
        <v>99774</v>
      </c>
      <c r="P539" t="str">
        <f>IF(AND(TBL_Employees[[#This Row],[Department]]="IT",TBL_Employees[[#This Row],[Gender]]="Female"),"Yes","No")</f>
        <v>No</v>
      </c>
    </row>
    <row r="540" spans="1:16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  <c r="O540" s="1">
        <f>TBL_Employees[[#This Row],[Annual Salary]]+TBL_Employees[[#This Row],[Bonus %]]*TBL_Employees[[#This Row],[Annual Salary]]</f>
        <v>228963.52</v>
      </c>
      <c r="P540" t="str">
        <f>IF(AND(TBL_Employees[[#This Row],[Department]]="IT",TBL_Employees[[#This Row],[Gender]]="Female"),"Yes","No")</f>
        <v>No</v>
      </c>
    </row>
    <row r="541" spans="1:16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  <c r="O541" s="1">
        <f>TBL_Employees[[#This Row],[Annual Salary]]+TBL_Employees[[#This Row],[Bonus %]]*TBL_Employees[[#This Row],[Annual Salary]]</f>
        <v>329672.42</v>
      </c>
      <c r="P541" t="str">
        <f>IF(AND(TBL_Employees[[#This Row],[Department]]="IT",TBL_Employees[[#This Row],[Gender]]="Female"),"Yes","No")</f>
        <v>No</v>
      </c>
    </row>
    <row r="542" spans="1:16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  <c r="O542" s="1">
        <f>TBL_Employees[[#This Row],[Annual Salary]]+TBL_Employees[[#This Row],[Bonus %]]*TBL_Employees[[#This Row],[Annual Salary]]</f>
        <v>62239</v>
      </c>
      <c r="P542" t="str">
        <f>IF(AND(TBL_Employees[[#This Row],[Department]]="IT",TBL_Employees[[#This Row],[Gender]]="Female"),"Yes","No")</f>
        <v>No</v>
      </c>
    </row>
    <row r="543" spans="1:16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  <c r="O543" s="1">
        <f>TBL_Employees[[#This Row],[Annual Salary]]+TBL_Employees[[#This Row],[Bonus %]]*TBL_Employees[[#This Row],[Annual Salary]]</f>
        <v>122954.77</v>
      </c>
      <c r="P543" t="str">
        <f>IF(AND(TBL_Employees[[#This Row],[Department]]="IT",TBL_Employees[[#This Row],[Gender]]="Female"),"Yes","No")</f>
        <v>No</v>
      </c>
    </row>
    <row r="544" spans="1:16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  <c r="O544" s="1">
        <f>TBL_Employees[[#This Row],[Annual Salary]]+TBL_Employees[[#This Row],[Bonus %]]*TBL_Employees[[#This Row],[Annual Salary]]</f>
        <v>129348.8</v>
      </c>
      <c r="P544" t="str">
        <f>IF(AND(TBL_Employees[[#This Row],[Department]]="IT",TBL_Employees[[#This Row],[Gender]]="Female"),"Yes","No")</f>
        <v>No</v>
      </c>
    </row>
    <row r="545" spans="1:16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  <c r="O545" s="1">
        <f>TBL_Employees[[#This Row],[Annual Salary]]+TBL_Employees[[#This Row],[Bonus %]]*TBL_Employees[[#This Row],[Annual Salary]]</f>
        <v>127017.56</v>
      </c>
      <c r="P545" t="str">
        <f>IF(AND(TBL_Employees[[#This Row],[Department]]="IT",TBL_Employees[[#This Row],[Gender]]="Female"),"Yes","No")</f>
        <v>No</v>
      </c>
    </row>
    <row r="546" spans="1:16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  <c r="O546" s="1">
        <f>TBL_Employees[[#This Row],[Annual Salary]]+TBL_Employees[[#This Row],[Bonus %]]*TBL_Employees[[#This Row],[Annual Salary]]</f>
        <v>237178.8</v>
      </c>
      <c r="P546" t="str">
        <f>IF(AND(TBL_Employees[[#This Row],[Department]]="IT",TBL_Employees[[#This Row],[Gender]]="Female"),"Yes","No")</f>
        <v>No</v>
      </c>
    </row>
    <row r="547" spans="1:16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  <c r="O547" s="1">
        <f>TBL_Employees[[#This Row],[Annual Salary]]+TBL_Employees[[#This Row],[Bonus %]]*TBL_Employees[[#This Row],[Annual Salary]]</f>
        <v>89841</v>
      </c>
      <c r="P547" t="str">
        <f>IF(AND(TBL_Employees[[#This Row],[Department]]="IT",TBL_Employees[[#This Row],[Gender]]="Female"),"Yes","No")</f>
        <v>No</v>
      </c>
    </row>
    <row r="548" spans="1:16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  <c r="O548" s="1">
        <f>TBL_Employees[[#This Row],[Annual Salary]]+TBL_Employees[[#This Row],[Bonus %]]*TBL_Employees[[#This Row],[Annual Salary]]</f>
        <v>61026</v>
      </c>
      <c r="P548" t="str">
        <f>IF(AND(TBL_Employees[[#This Row],[Department]]="IT",TBL_Employees[[#This Row],[Gender]]="Female"),"Yes","No")</f>
        <v>No</v>
      </c>
    </row>
    <row r="549" spans="1:16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  <c r="O549" s="1">
        <f>TBL_Employees[[#This Row],[Annual Salary]]+TBL_Employees[[#This Row],[Bonus %]]*TBL_Employees[[#This Row],[Annual Salary]]</f>
        <v>96693</v>
      </c>
      <c r="P549" t="str">
        <f>IF(AND(TBL_Employees[[#This Row],[Department]]="IT",TBL_Employees[[#This Row],[Gender]]="Female"),"Yes","No")</f>
        <v>No</v>
      </c>
    </row>
    <row r="550" spans="1:16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  <c r="O550" s="1">
        <f>TBL_Employees[[#This Row],[Annual Salary]]+TBL_Employees[[#This Row],[Bonus %]]*TBL_Employees[[#This Row],[Annual Salary]]</f>
        <v>82907</v>
      </c>
      <c r="P550" t="str">
        <f>IF(AND(TBL_Employees[[#This Row],[Department]]="IT",TBL_Employees[[#This Row],[Gender]]="Female"),"Yes","No")</f>
        <v>No</v>
      </c>
    </row>
    <row r="551" spans="1:16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  <c r="O551" s="1">
        <f>TBL_Employees[[#This Row],[Annual Salary]]+TBL_Employees[[#This Row],[Bonus %]]*TBL_Employees[[#This Row],[Annual Salary]]</f>
        <v>347211.9</v>
      </c>
      <c r="P551" t="str">
        <f>IF(AND(TBL_Employees[[#This Row],[Department]]="IT",TBL_Employees[[#This Row],[Gender]]="Female"),"Yes","No")</f>
        <v>No</v>
      </c>
    </row>
    <row r="552" spans="1:16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  <c r="O552" s="1">
        <f>TBL_Employees[[#This Row],[Annual Salary]]+TBL_Employees[[#This Row],[Bonus %]]*TBL_Employees[[#This Row],[Annual Salary]]</f>
        <v>94658</v>
      </c>
      <c r="P552" t="str">
        <f>IF(AND(TBL_Employees[[#This Row],[Department]]="IT",TBL_Employees[[#This Row],[Gender]]="Female"),"Yes","No")</f>
        <v>No</v>
      </c>
    </row>
    <row r="553" spans="1:16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  <c r="O553" s="1">
        <f>TBL_Employees[[#This Row],[Annual Salary]]+TBL_Employees[[#This Row],[Bonus %]]*TBL_Employees[[#This Row],[Annual Salary]]</f>
        <v>89419</v>
      </c>
      <c r="P553" t="str">
        <f>IF(AND(TBL_Employees[[#This Row],[Department]]="IT",TBL_Employees[[#This Row],[Gender]]="Female"),"Yes","No")</f>
        <v>No</v>
      </c>
    </row>
    <row r="554" spans="1:16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  <c r="O554" s="1">
        <f>TBL_Employees[[#This Row],[Annual Salary]]+TBL_Employees[[#This Row],[Bonus %]]*TBL_Employees[[#This Row],[Annual Salary]]</f>
        <v>51983</v>
      </c>
      <c r="P554" t="str">
        <f>IF(AND(TBL_Employees[[#This Row],[Department]]="IT",TBL_Employees[[#This Row],[Gender]]="Female"),"Yes","No")</f>
        <v>No</v>
      </c>
    </row>
    <row r="555" spans="1:16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  <c r="O555" s="1">
        <f>TBL_Employees[[#This Row],[Annual Salary]]+TBL_Employees[[#This Row],[Bonus %]]*TBL_Employees[[#This Row],[Annual Salary]]</f>
        <v>215392.8</v>
      </c>
      <c r="P555" t="str">
        <f>IF(AND(TBL_Employees[[#This Row],[Department]]="IT",TBL_Employees[[#This Row],[Gender]]="Female"),"Yes","No")</f>
        <v>No</v>
      </c>
    </row>
    <row r="556" spans="1:16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  <c r="O556" s="1">
        <f>TBL_Employees[[#This Row],[Annual Salary]]+TBL_Employees[[#This Row],[Bonus %]]*TBL_Employees[[#This Row],[Annual Salary]]</f>
        <v>68426</v>
      </c>
      <c r="P556" t="str">
        <f>IF(AND(TBL_Employees[[#This Row],[Department]]="IT",TBL_Employees[[#This Row],[Gender]]="Female"),"Yes","No")</f>
        <v>No</v>
      </c>
    </row>
    <row r="557" spans="1:16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  <c r="O557" s="1">
        <f>TBL_Employees[[#This Row],[Annual Salary]]+TBL_Employees[[#This Row],[Bonus %]]*TBL_Employees[[#This Row],[Annual Salary]]</f>
        <v>162384.32000000001</v>
      </c>
      <c r="P557" t="str">
        <f>IF(AND(TBL_Employees[[#This Row],[Department]]="IT",TBL_Employees[[#This Row],[Gender]]="Female"),"Yes","No")</f>
        <v>No</v>
      </c>
    </row>
    <row r="558" spans="1:16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  <c r="O558" s="1">
        <f>TBL_Employees[[#This Row],[Annual Salary]]+TBL_Employees[[#This Row],[Bonus %]]*TBL_Employees[[#This Row],[Annual Salary]]</f>
        <v>60113</v>
      </c>
      <c r="P558" t="str">
        <f>IF(AND(TBL_Employees[[#This Row],[Department]]="IT",TBL_Employees[[#This Row],[Gender]]="Female"),"Yes","No")</f>
        <v>No</v>
      </c>
    </row>
    <row r="559" spans="1:16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  <c r="O559" s="1">
        <f>TBL_Employees[[#This Row],[Annual Salary]]+TBL_Employees[[#This Row],[Bonus %]]*TBL_Employees[[#This Row],[Annual Salary]]</f>
        <v>50548</v>
      </c>
      <c r="P559" t="str">
        <f>IF(AND(TBL_Employees[[#This Row],[Department]]="IT",TBL_Employees[[#This Row],[Gender]]="Female"),"Yes","No")</f>
        <v>No</v>
      </c>
    </row>
    <row r="560" spans="1:16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  <c r="O560" s="1">
        <f>TBL_Employees[[#This Row],[Annual Salary]]+TBL_Employees[[#This Row],[Bonus %]]*TBL_Employees[[#This Row],[Annual Salary]]</f>
        <v>68846</v>
      </c>
      <c r="P560" t="str">
        <f>IF(AND(TBL_Employees[[#This Row],[Department]]="IT",TBL_Employees[[#This Row],[Gender]]="Female"),"Yes","No")</f>
        <v>No</v>
      </c>
    </row>
    <row r="561" spans="1:16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  <c r="O561" s="1">
        <f>TBL_Employees[[#This Row],[Annual Salary]]+TBL_Employees[[#This Row],[Bonus %]]*TBL_Employees[[#This Row],[Annual Salary]]</f>
        <v>90901</v>
      </c>
      <c r="P561" t="str">
        <f>IF(AND(TBL_Employees[[#This Row],[Department]]="IT",TBL_Employees[[#This Row],[Gender]]="Female"),"Yes","No")</f>
        <v>Yes</v>
      </c>
    </row>
    <row r="562" spans="1:16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  <c r="O562" s="1">
        <f>TBL_Employees[[#This Row],[Annual Salary]]+TBL_Employees[[#This Row],[Bonus %]]*TBL_Employees[[#This Row],[Annual Salary]]</f>
        <v>110195.64</v>
      </c>
      <c r="P562" t="str">
        <f>IF(AND(TBL_Employees[[#This Row],[Department]]="IT",TBL_Employees[[#This Row],[Gender]]="Female"),"Yes","No")</f>
        <v>No</v>
      </c>
    </row>
    <row r="563" spans="1:16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  <c r="O563" s="1">
        <f>TBL_Employees[[#This Row],[Annual Salary]]+TBL_Employees[[#This Row],[Bonus %]]*TBL_Employees[[#This Row],[Annual Salary]]</f>
        <v>191246.58000000002</v>
      </c>
      <c r="P563" t="str">
        <f>IF(AND(TBL_Employees[[#This Row],[Department]]="IT",TBL_Employees[[#This Row],[Gender]]="Female"),"Yes","No")</f>
        <v>No</v>
      </c>
    </row>
    <row r="564" spans="1:16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  <c r="O564" s="1">
        <f>TBL_Employees[[#This Row],[Annual Salary]]+TBL_Employees[[#This Row],[Bonus %]]*TBL_Employees[[#This Row],[Annual Salary]]</f>
        <v>199091.88</v>
      </c>
      <c r="P564" t="str">
        <f>IF(AND(TBL_Employees[[#This Row],[Department]]="IT",TBL_Employees[[#This Row],[Gender]]="Female"),"Yes","No")</f>
        <v>No</v>
      </c>
    </row>
    <row r="565" spans="1:16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  <c r="O565" s="1">
        <f>TBL_Employees[[#This Row],[Annual Salary]]+TBL_Employees[[#This Row],[Bonus %]]*TBL_Employees[[#This Row],[Annual Salary]]</f>
        <v>177731.7</v>
      </c>
      <c r="P565" t="str">
        <f>IF(AND(TBL_Employees[[#This Row],[Department]]="IT",TBL_Employees[[#This Row],[Gender]]="Female"),"Yes","No")</f>
        <v>No</v>
      </c>
    </row>
    <row r="566" spans="1:16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  <c r="O566" s="1">
        <f>TBL_Employees[[#This Row],[Annual Salary]]+TBL_Employees[[#This Row],[Bonus %]]*TBL_Employees[[#This Row],[Annual Salary]]</f>
        <v>50733</v>
      </c>
      <c r="P566" t="str">
        <f>IF(AND(TBL_Employees[[#This Row],[Department]]="IT",TBL_Employees[[#This Row],[Gender]]="Female"),"Yes","No")</f>
        <v>No</v>
      </c>
    </row>
    <row r="567" spans="1:16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  <c r="O567" s="1">
        <f>TBL_Employees[[#This Row],[Annual Salary]]+TBL_Employees[[#This Row],[Bonus %]]*TBL_Employees[[#This Row],[Annual Salary]]</f>
        <v>88663</v>
      </c>
      <c r="P567" t="str">
        <f>IF(AND(TBL_Employees[[#This Row],[Department]]="IT",TBL_Employees[[#This Row],[Gender]]="Female"),"Yes","No")</f>
        <v>No</v>
      </c>
    </row>
    <row r="568" spans="1:16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  <c r="O568" s="1">
        <f>TBL_Employees[[#This Row],[Annual Salary]]+TBL_Employees[[#This Row],[Bonus %]]*TBL_Employees[[#This Row],[Annual Salary]]</f>
        <v>88213</v>
      </c>
      <c r="P568" t="str">
        <f>IF(AND(TBL_Employees[[#This Row],[Department]]="IT",TBL_Employees[[#This Row],[Gender]]="Female"),"Yes","No")</f>
        <v>No</v>
      </c>
    </row>
    <row r="569" spans="1:16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  <c r="O569" s="1">
        <f>TBL_Employees[[#This Row],[Annual Salary]]+TBL_Employees[[#This Row],[Bonus %]]*TBL_Employees[[#This Row],[Annual Salary]]</f>
        <v>67130</v>
      </c>
      <c r="P569" t="str">
        <f>IF(AND(TBL_Employees[[#This Row],[Department]]="IT",TBL_Employees[[#This Row],[Gender]]="Female"),"Yes","No")</f>
        <v>No</v>
      </c>
    </row>
    <row r="570" spans="1:16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  <c r="O570" s="1">
        <f>TBL_Employees[[#This Row],[Annual Salary]]+TBL_Employees[[#This Row],[Bonus %]]*TBL_Employees[[#This Row],[Annual Salary]]</f>
        <v>94876</v>
      </c>
      <c r="P570" t="str">
        <f>IF(AND(TBL_Employees[[#This Row],[Department]]="IT",TBL_Employees[[#This Row],[Gender]]="Female"),"Yes","No")</f>
        <v>No</v>
      </c>
    </row>
    <row r="571" spans="1:16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  <c r="O571" s="1">
        <f>TBL_Employees[[#This Row],[Annual Salary]]+TBL_Employees[[#This Row],[Bonus %]]*TBL_Employees[[#This Row],[Annual Salary]]</f>
        <v>98230</v>
      </c>
      <c r="P571" t="str">
        <f>IF(AND(TBL_Employees[[#This Row],[Department]]="IT",TBL_Employees[[#This Row],[Gender]]="Female"),"Yes","No")</f>
        <v>No</v>
      </c>
    </row>
    <row r="572" spans="1:16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  <c r="O572" s="1">
        <f>TBL_Employees[[#This Row],[Annual Salary]]+TBL_Employees[[#This Row],[Bonus %]]*TBL_Employees[[#This Row],[Annual Salary]]</f>
        <v>96757</v>
      </c>
      <c r="P572" t="str">
        <f>IF(AND(TBL_Employees[[#This Row],[Department]]="IT",TBL_Employees[[#This Row],[Gender]]="Female"),"Yes","No")</f>
        <v>No</v>
      </c>
    </row>
    <row r="573" spans="1:16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  <c r="O573" s="1">
        <f>TBL_Employees[[#This Row],[Annual Salary]]+TBL_Employees[[#This Row],[Bonus %]]*TBL_Employees[[#This Row],[Annual Salary]]</f>
        <v>51513</v>
      </c>
      <c r="P573" t="str">
        <f>IF(AND(TBL_Employees[[#This Row],[Department]]="IT",TBL_Employees[[#This Row],[Gender]]="Female"),"Yes","No")</f>
        <v>No</v>
      </c>
    </row>
    <row r="574" spans="1:16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  <c r="O574" s="1">
        <f>TBL_Employees[[#This Row],[Annual Salary]]+TBL_Employees[[#This Row],[Bonus %]]*TBL_Employees[[#This Row],[Annual Salary]]</f>
        <v>321006.07</v>
      </c>
      <c r="P574" t="str">
        <f>IF(AND(TBL_Employees[[#This Row],[Department]]="IT",TBL_Employees[[#This Row],[Gender]]="Female"),"Yes","No")</f>
        <v>No</v>
      </c>
    </row>
    <row r="575" spans="1:16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  <c r="O575" s="1">
        <f>TBL_Employees[[#This Row],[Annual Salary]]+TBL_Employees[[#This Row],[Bonus %]]*TBL_Employees[[#This Row],[Annual Salary]]</f>
        <v>173682.42</v>
      </c>
      <c r="P575" t="str">
        <f>IF(AND(TBL_Employees[[#This Row],[Department]]="IT",TBL_Employees[[#This Row],[Gender]]="Female"),"Yes","No")</f>
        <v>No</v>
      </c>
    </row>
    <row r="576" spans="1:16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  <c r="O576" s="1">
        <f>TBL_Employees[[#This Row],[Annual Salary]]+TBL_Employees[[#This Row],[Bonus %]]*TBL_Employees[[#This Row],[Annual Salary]]</f>
        <v>139746.88</v>
      </c>
      <c r="P576" t="str">
        <f>IF(AND(TBL_Employees[[#This Row],[Department]]="IT",TBL_Employees[[#This Row],[Gender]]="Female"),"Yes","No")</f>
        <v>No</v>
      </c>
    </row>
    <row r="577" spans="1:16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  <c r="O577" s="1">
        <f>TBL_Employees[[#This Row],[Annual Salary]]+TBL_Employees[[#This Row],[Bonus %]]*TBL_Employees[[#This Row],[Annual Salary]]</f>
        <v>201049.60000000001</v>
      </c>
      <c r="P577" t="str">
        <f>IF(AND(TBL_Employees[[#This Row],[Department]]="IT",TBL_Employees[[#This Row],[Gender]]="Female"),"Yes","No")</f>
        <v>No</v>
      </c>
    </row>
    <row r="578" spans="1:16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  <c r="O578" s="1">
        <f>TBL_Employees[[#This Row],[Annual Salary]]+TBL_Employees[[#This Row],[Bonus %]]*TBL_Employees[[#This Row],[Annual Salary]]</f>
        <v>149652.95000000001</v>
      </c>
      <c r="P578" t="str">
        <f>IF(AND(TBL_Employees[[#This Row],[Department]]="IT",TBL_Employees[[#This Row],[Gender]]="Female"),"Yes","No")</f>
        <v>No</v>
      </c>
    </row>
    <row r="579" spans="1:16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  <c r="O579" s="1">
        <f>TBL_Employees[[#This Row],[Annual Salary]]+TBL_Employees[[#This Row],[Bonus %]]*TBL_Employees[[#This Row],[Annual Salary]]</f>
        <v>115306.8</v>
      </c>
      <c r="P579" t="str">
        <f>IF(AND(TBL_Employees[[#This Row],[Department]]="IT",TBL_Employees[[#This Row],[Gender]]="Female"),"Yes","No")</f>
        <v>No</v>
      </c>
    </row>
    <row r="580" spans="1:16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  <c r="O580" s="1">
        <f>TBL_Employees[[#This Row],[Annual Salary]]+TBL_Employees[[#This Row],[Bonus %]]*TBL_Employees[[#This Row],[Annual Salary]]</f>
        <v>176149.48</v>
      </c>
      <c r="P580" t="str">
        <f>IF(AND(TBL_Employees[[#This Row],[Department]]="IT",TBL_Employees[[#This Row],[Gender]]="Female"),"Yes","No")</f>
        <v>No</v>
      </c>
    </row>
    <row r="581" spans="1:16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  <c r="O581" s="1">
        <f>TBL_Employees[[#This Row],[Annual Salary]]+TBL_Employees[[#This Row],[Bonus %]]*TBL_Employees[[#This Row],[Annual Salary]]</f>
        <v>64669</v>
      </c>
      <c r="P581" t="str">
        <f>IF(AND(TBL_Employees[[#This Row],[Department]]="IT",TBL_Employees[[#This Row],[Gender]]="Female"),"Yes","No")</f>
        <v>No</v>
      </c>
    </row>
    <row r="582" spans="1:16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  <c r="O582" s="1">
        <f>TBL_Employees[[#This Row],[Annual Salary]]+TBL_Employees[[#This Row],[Bonus %]]*TBL_Employees[[#This Row],[Annual Salary]]</f>
        <v>69352</v>
      </c>
      <c r="P582" t="str">
        <f>IF(AND(TBL_Employees[[#This Row],[Department]]="IT",TBL_Employees[[#This Row],[Gender]]="Female"),"Yes","No")</f>
        <v>No</v>
      </c>
    </row>
    <row r="583" spans="1:16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  <c r="O583" s="1">
        <f>TBL_Employees[[#This Row],[Annual Salary]]+TBL_Employees[[#This Row],[Bonus %]]*TBL_Employees[[#This Row],[Annual Salary]]</f>
        <v>74631</v>
      </c>
      <c r="P583" t="str">
        <f>IF(AND(TBL_Employees[[#This Row],[Department]]="IT",TBL_Employees[[#This Row],[Gender]]="Female"),"Yes","No")</f>
        <v>No</v>
      </c>
    </row>
    <row r="584" spans="1:16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  <c r="O584" s="1">
        <f>TBL_Employees[[#This Row],[Annual Salary]]+TBL_Employees[[#This Row],[Bonus %]]*TBL_Employees[[#This Row],[Annual Salary]]</f>
        <v>96441</v>
      </c>
      <c r="P584" t="str">
        <f>IF(AND(TBL_Employees[[#This Row],[Department]]="IT",TBL_Employees[[#This Row],[Gender]]="Female"),"Yes","No")</f>
        <v>No</v>
      </c>
    </row>
    <row r="585" spans="1:16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  <c r="O585" s="1">
        <f>TBL_Employees[[#This Row],[Annual Salary]]+TBL_Employees[[#This Row],[Bonus %]]*TBL_Employees[[#This Row],[Annual Salary]]</f>
        <v>130245</v>
      </c>
      <c r="P585" t="str">
        <f>IF(AND(TBL_Employees[[#This Row],[Department]]="IT",TBL_Employees[[#This Row],[Gender]]="Female"),"Yes","No")</f>
        <v>No</v>
      </c>
    </row>
    <row r="586" spans="1:16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  <c r="O586" s="1">
        <f>TBL_Employees[[#This Row],[Annual Salary]]+TBL_Employees[[#This Row],[Bonus %]]*TBL_Employees[[#This Row],[Annual Salary]]</f>
        <v>75076.55</v>
      </c>
      <c r="P586" t="str">
        <f>IF(AND(TBL_Employees[[#This Row],[Department]]="IT",TBL_Employees[[#This Row],[Gender]]="Female"),"Yes","No")</f>
        <v>No</v>
      </c>
    </row>
    <row r="587" spans="1:16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  <c r="O587" s="1">
        <f>TBL_Employees[[#This Row],[Annual Salary]]+TBL_Employees[[#This Row],[Bonus %]]*TBL_Employees[[#This Row],[Annual Salary]]</f>
        <v>116693.13</v>
      </c>
      <c r="P587" t="str">
        <f>IF(AND(TBL_Employees[[#This Row],[Department]]="IT",TBL_Employees[[#This Row],[Gender]]="Female"),"Yes","No")</f>
        <v>No</v>
      </c>
    </row>
    <row r="588" spans="1:16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  <c r="O588" s="1">
        <f>TBL_Employees[[#This Row],[Annual Salary]]+TBL_Employees[[#This Row],[Bonus %]]*TBL_Employees[[#This Row],[Annual Salary]]</f>
        <v>77442</v>
      </c>
      <c r="P588" t="str">
        <f>IF(AND(TBL_Employees[[#This Row],[Department]]="IT",TBL_Employees[[#This Row],[Gender]]="Female"),"Yes","No")</f>
        <v>No</v>
      </c>
    </row>
    <row r="589" spans="1:16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  <c r="O589" s="1">
        <f>TBL_Employees[[#This Row],[Annual Salary]]+TBL_Employees[[#This Row],[Bonus %]]*TBL_Employees[[#This Row],[Annual Salary]]</f>
        <v>72126</v>
      </c>
      <c r="P589" t="str">
        <f>IF(AND(TBL_Employees[[#This Row],[Department]]="IT",TBL_Employees[[#This Row],[Gender]]="Female"),"Yes","No")</f>
        <v>No</v>
      </c>
    </row>
    <row r="590" spans="1:16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  <c r="O590" s="1">
        <f>TBL_Employees[[#This Row],[Annual Salary]]+TBL_Employees[[#This Row],[Bonus %]]*TBL_Employees[[#This Row],[Annual Salary]]</f>
        <v>70334</v>
      </c>
      <c r="P590" t="str">
        <f>IF(AND(TBL_Employees[[#This Row],[Department]]="IT",TBL_Employees[[#This Row],[Gender]]="Female"),"Yes","No")</f>
        <v>No</v>
      </c>
    </row>
    <row r="591" spans="1:16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  <c r="O591" s="1">
        <f>TBL_Employees[[#This Row],[Annual Salary]]+TBL_Employees[[#This Row],[Bonus %]]*TBL_Employees[[#This Row],[Annual Salary]]</f>
        <v>78006</v>
      </c>
      <c r="P591" t="str">
        <f>IF(AND(TBL_Employees[[#This Row],[Department]]="IT",TBL_Employees[[#This Row],[Gender]]="Female"),"Yes","No")</f>
        <v>No</v>
      </c>
    </row>
    <row r="592" spans="1:16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  <c r="O592" s="1">
        <f>TBL_Employees[[#This Row],[Annual Salary]]+TBL_Employees[[#This Row],[Bonus %]]*TBL_Employees[[#This Row],[Annual Salary]]</f>
        <v>197273.55</v>
      </c>
      <c r="P592" t="str">
        <f>IF(AND(TBL_Employees[[#This Row],[Department]]="IT",TBL_Employees[[#This Row],[Gender]]="Female"),"Yes","No")</f>
        <v>Yes</v>
      </c>
    </row>
    <row r="593" spans="1:16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  <c r="O593" s="1">
        <f>TBL_Employees[[#This Row],[Annual Salary]]+TBL_Employees[[#This Row],[Bonus %]]*TBL_Employees[[#This Row],[Annual Salary]]</f>
        <v>281228.96999999997</v>
      </c>
      <c r="P593" t="str">
        <f>IF(AND(TBL_Employees[[#This Row],[Department]]="IT",TBL_Employees[[#This Row],[Gender]]="Female"),"Yes","No")</f>
        <v>No</v>
      </c>
    </row>
    <row r="594" spans="1:16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  <c r="O594" s="1">
        <f>TBL_Employees[[#This Row],[Annual Salary]]+TBL_Employees[[#This Row],[Bonus %]]*TBL_Employees[[#This Row],[Annual Salary]]</f>
        <v>157126.04999999999</v>
      </c>
      <c r="P594" t="str">
        <f>IF(AND(TBL_Employees[[#This Row],[Department]]="IT",TBL_Employees[[#This Row],[Gender]]="Female"),"Yes","No")</f>
        <v>No</v>
      </c>
    </row>
    <row r="595" spans="1:16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  <c r="O595" s="1">
        <f>TBL_Employees[[#This Row],[Annual Salary]]+TBL_Employees[[#This Row],[Bonus %]]*TBL_Employees[[#This Row],[Annual Salary]]</f>
        <v>218252.79999999999</v>
      </c>
      <c r="P595" t="str">
        <f>IF(AND(TBL_Employees[[#This Row],[Department]]="IT",TBL_Employees[[#This Row],[Gender]]="Female"),"Yes","No")</f>
        <v>No</v>
      </c>
    </row>
    <row r="596" spans="1:16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  <c r="O596" s="1">
        <f>TBL_Employees[[#This Row],[Annual Salary]]+TBL_Employees[[#This Row],[Bonus %]]*TBL_Employees[[#This Row],[Annual Salary]]</f>
        <v>290285.52</v>
      </c>
      <c r="P596" t="str">
        <f>IF(AND(TBL_Employees[[#This Row],[Department]]="IT",TBL_Employees[[#This Row],[Gender]]="Female"),"Yes","No")</f>
        <v>No</v>
      </c>
    </row>
    <row r="597" spans="1:16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  <c r="O597" s="1">
        <f>TBL_Employees[[#This Row],[Annual Salary]]+TBL_Employees[[#This Row],[Bonus %]]*TBL_Employees[[#This Row],[Annual Salary]]</f>
        <v>53301</v>
      </c>
      <c r="P597" t="str">
        <f>IF(AND(TBL_Employees[[#This Row],[Department]]="IT",TBL_Employees[[#This Row],[Gender]]="Female"),"Yes","No")</f>
        <v>No</v>
      </c>
    </row>
    <row r="598" spans="1:16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  <c r="O598" s="1">
        <f>TBL_Employees[[#This Row],[Annual Salary]]+TBL_Employees[[#This Row],[Bonus %]]*TBL_Employees[[#This Row],[Annual Salary]]</f>
        <v>91276</v>
      </c>
      <c r="P598" t="str">
        <f>IF(AND(TBL_Employees[[#This Row],[Department]]="IT",TBL_Employees[[#This Row],[Gender]]="Female"),"Yes","No")</f>
        <v>No</v>
      </c>
    </row>
    <row r="599" spans="1:16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  <c r="O599" s="1">
        <f>TBL_Employees[[#This Row],[Annual Salary]]+TBL_Employees[[#This Row],[Bonus %]]*TBL_Employees[[#This Row],[Annual Salary]]</f>
        <v>158247.46</v>
      </c>
      <c r="P599" t="str">
        <f>IF(AND(TBL_Employees[[#This Row],[Department]]="IT",TBL_Employees[[#This Row],[Gender]]="Female"),"Yes","No")</f>
        <v>No</v>
      </c>
    </row>
    <row r="600" spans="1:16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  <c r="O600" s="1">
        <f>TBL_Employees[[#This Row],[Annual Salary]]+TBL_Employees[[#This Row],[Bonus %]]*TBL_Employees[[#This Row],[Annual Salary]]</f>
        <v>57225</v>
      </c>
      <c r="P600" t="str">
        <f>IF(AND(TBL_Employees[[#This Row],[Department]]="IT",TBL_Employees[[#This Row],[Gender]]="Female"),"Yes","No")</f>
        <v>No</v>
      </c>
    </row>
    <row r="601" spans="1:16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  <c r="O601" s="1">
        <f>TBL_Employees[[#This Row],[Annual Salary]]+TBL_Employees[[#This Row],[Bonus %]]*TBL_Employees[[#This Row],[Annual Salary]]</f>
        <v>107980.95</v>
      </c>
      <c r="P601" t="str">
        <f>IF(AND(TBL_Employees[[#This Row],[Department]]="IT",TBL_Employees[[#This Row],[Gender]]="Female"),"Yes","No")</f>
        <v>No</v>
      </c>
    </row>
    <row r="602" spans="1:16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  <c r="O602" s="1">
        <f>TBL_Employees[[#This Row],[Annual Salary]]+TBL_Employees[[#This Row],[Bonus %]]*TBL_Employees[[#This Row],[Annual Salary]]</f>
        <v>241737.43</v>
      </c>
      <c r="P602" t="str">
        <f>IF(AND(TBL_Employees[[#This Row],[Department]]="IT",TBL_Employees[[#This Row],[Gender]]="Female"),"Yes","No")</f>
        <v>No</v>
      </c>
    </row>
    <row r="603" spans="1:16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  <c r="O603" s="1">
        <f>TBL_Employees[[#This Row],[Annual Salary]]+TBL_Employees[[#This Row],[Bonus %]]*TBL_Employees[[#This Row],[Annual Salary]]</f>
        <v>70980</v>
      </c>
      <c r="P603" t="str">
        <f>IF(AND(TBL_Employees[[#This Row],[Department]]="IT",TBL_Employees[[#This Row],[Gender]]="Female"),"Yes","No")</f>
        <v>No</v>
      </c>
    </row>
    <row r="604" spans="1:16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  <c r="O604" s="1">
        <f>TBL_Employees[[#This Row],[Annual Salary]]+TBL_Employees[[#This Row],[Bonus %]]*TBL_Employees[[#This Row],[Annual Salary]]</f>
        <v>111741.17</v>
      </c>
      <c r="P604" t="str">
        <f>IF(AND(TBL_Employees[[#This Row],[Department]]="IT",TBL_Employees[[#This Row],[Gender]]="Female"),"Yes","No")</f>
        <v>No</v>
      </c>
    </row>
    <row r="605" spans="1:16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  <c r="O605" s="1">
        <f>TBL_Employees[[#This Row],[Annual Salary]]+TBL_Employees[[#This Row],[Bonus %]]*TBL_Employees[[#This Row],[Annual Salary]]</f>
        <v>48510</v>
      </c>
      <c r="P605" t="str">
        <f>IF(AND(TBL_Employees[[#This Row],[Department]]="IT",TBL_Employees[[#This Row],[Gender]]="Female"),"Yes","No")</f>
        <v>No</v>
      </c>
    </row>
    <row r="606" spans="1:16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  <c r="O606" s="1">
        <f>TBL_Employees[[#This Row],[Annual Salary]]+TBL_Employees[[#This Row],[Bonus %]]*TBL_Employees[[#This Row],[Annual Salary]]</f>
        <v>70110</v>
      </c>
      <c r="P606" t="str">
        <f>IF(AND(TBL_Employees[[#This Row],[Department]]="IT",TBL_Employees[[#This Row],[Gender]]="Female"),"Yes","No")</f>
        <v>No</v>
      </c>
    </row>
    <row r="607" spans="1:16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  <c r="O607" s="1">
        <f>TBL_Employees[[#This Row],[Annual Salary]]+TBL_Employees[[#This Row],[Bonus %]]*TBL_Employees[[#This Row],[Annual Salary]]</f>
        <v>238256.64000000001</v>
      </c>
      <c r="P607" t="str">
        <f>IF(AND(TBL_Employees[[#This Row],[Department]]="IT",TBL_Employees[[#This Row],[Gender]]="Female"),"Yes","No")</f>
        <v>No</v>
      </c>
    </row>
    <row r="608" spans="1:16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  <c r="O608" s="1">
        <f>TBL_Employees[[#This Row],[Annual Salary]]+TBL_Employees[[#This Row],[Bonus %]]*TBL_Employees[[#This Row],[Annual Salary]]</f>
        <v>56350</v>
      </c>
      <c r="P608" t="str">
        <f>IF(AND(TBL_Employees[[#This Row],[Department]]="IT",TBL_Employees[[#This Row],[Gender]]="Female"),"Yes","No")</f>
        <v>No</v>
      </c>
    </row>
    <row r="609" spans="1:16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  <c r="O609" s="1">
        <f>TBL_Employees[[#This Row],[Annual Salary]]+TBL_Employees[[#This Row],[Bonus %]]*TBL_Employees[[#This Row],[Annual Salary]]</f>
        <v>167732.32</v>
      </c>
      <c r="P609" t="str">
        <f>IF(AND(TBL_Employees[[#This Row],[Department]]="IT",TBL_Employees[[#This Row],[Gender]]="Female"),"Yes","No")</f>
        <v>No</v>
      </c>
    </row>
    <row r="610" spans="1:16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  <c r="O610" s="1">
        <f>TBL_Employees[[#This Row],[Annual Salary]]+TBL_Employees[[#This Row],[Bonus %]]*TBL_Employees[[#This Row],[Annual Salary]]</f>
        <v>142693.01</v>
      </c>
      <c r="P610" t="str">
        <f>IF(AND(TBL_Employees[[#This Row],[Department]]="IT",TBL_Employees[[#This Row],[Gender]]="Female"),"Yes","No")</f>
        <v>No</v>
      </c>
    </row>
    <row r="611" spans="1:16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  <c r="O611" s="1">
        <f>TBL_Employees[[#This Row],[Annual Salary]]+TBL_Employees[[#This Row],[Bonus %]]*TBL_Employees[[#This Row],[Annual Salary]]</f>
        <v>126808.86</v>
      </c>
      <c r="P611" t="str">
        <f>IF(AND(TBL_Employees[[#This Row],[Department]]="IT",TBL_Employees[[#This Row],[Gender]]="Female"),"Yes","No")</f>
        <v>No</v>
      </c>
    </row>
    <row r="612" spans="1:16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  <c r="O612" s="1">
        <f>TBL_Employees[[#This Row],[Annual Salary]]+TBL_Employees[[#This Row],[Bonus %]]*TBL_Employees[[#This Row],[Annual Salary]]</f>
        <v>356619.79000000004</v>
      </c>
      <c r="P612" t="str">
        <f>IF(AND(TBL_Employees[[#This Row],[Department]]="IT",TBL_Employees[[#This Row],[Gender]]="Female"),"Yes","No")</f>
        <v>No</v>
      </c>
    </row>
    <row r="613" spans="1:16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  <c r="O613" s="1">
        <f>TBL_Employees[[#This Row],[Annual Salary]]+TBL_Employees[[#This Row],[Bonus %]]*TBL_Employees[[#This Row],[Annual Salary]]</f>
        <v>66958</v>
      </c>
      <c r="P613" t="str">
        <f>IF(AND(TBL_Employees[[#This Row],[Department]]="IT",TBL_Employees[[#This Row],[Gender]]="Female"),"Yes","No")</f>
        <v>Yes</v>
      </c>
    </row>
    <row r="614" spans="1:16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  <c r="O614" s="1">
        <f>TBL_Employees[[#This Row],[Annual Salary]]+TBL_Employees[[#This Row],[Bonus %]]*TBL_Employees[[#This Row],[Annual Salary]]</f>
        <v>174786.7</v>
      </c>
      <c r="P614" t="str">
        <f>IF(AND(TBL_Employees[[#This Row],[Department]]="IT",TBL_Employees[[#This Row],[Gender]]="Female"),"Yes","No")</f>
        <v>No</v>
      </c>
    </row>
    <row r="615" spans="1:16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  <c r="O615" s="1">
        <f>TBL_Employees[[#This Row],[Annual Salary]]+TBL_Employees[[#This Row],[Bonus %]]*TBL_Employees[[#This Row],[Annual Salary]]</f>
        <v>71695</v>
      </c>
      <c r="P615" t="str">
        <f>IF(AND(TBL_Employees[[#This Row],[Department]]="IT",TBL_Employees[[#This Row],[Gender]]="Female"),"Yes","No")</f>
        <v>No</v>
      </c>
    </row>
    <row r="616" spans="1:16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  <c r="O616" s="1">
        <f>TBL_Employees[[#This Row],[Annual Salary]]+TBL_Employees[[#This Row],[Bonus %]]*TBL_Employees[[#This Row],[Annual Salary]]</f>
        <v>73779</v>
      </c>
      <c r="P616" t="str">
        <f>IF(AND(TBL_Employees[[#This Row],[Department]]="IT",TBL_Employees[[#This Row],[Gender]]="Female"),"Yes","No")</f>
        <v>No</v>
      </c>
    </row>
    <row r="617" spans="1:16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  <c r="O617" s="1">
        <f>TBL_Employees[[#This Row],[Annual Salary]]+TBL_Employees[[#This Row],[Bonus %]]*TBL_Employees[[#This Row],[Annual Salary]]</f>
        <v>132294.79999999999</v>
      </c>
      <c r="P617" t="str">
        <f>IF(AND(TBL_Employees[[#This Row],[Department]]="IT",TBL_Employees[[#This Row],[Gender]]="Female"),"Yes","No")</f>
        <v>No</v>
      </c>
    </row>
    <row r="618" spans="1:16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  <c r="O618" s="1">
        <f>TBL_Employees[[#This Row],[Annual Salary]]+TBL_Employees[[#This Row],[Bonus %]]*TBL_Employees[[#This Row],[Annual Salary]]</f>
        <v>46878</v>
      </c>
      <c r="P618" t="str">
        <f>IF(AND(TBL_Employees[[#This Row],[Department]]="IT",TBL_Employees[[#This Row],[Gender]]="Female"),"Yes","No")</f>
        <v>No</v>
      </c>
    </row>
    <row r="619" spans="1:16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  <c r="O619" s="1">
        <f>TBL_Employees[[#This Row],[Annual Salary]]+TBL_Employees[[#This Row],[Bonus %]]*TBL_Employees[[#This Row],[Annual Salary]]</f>
        <v>57032</v>
      </c>
      <c r="P619" t="str">
        <f>IF(AND(TBL_Employees[[#This Row],[Department]]="IT",TBL_Employees[[#This Row],[Gender]]="Female"),"Yes","No")</f>
        <v>No</v>
      </c>
    </row>
    <row r="620" spans="1:16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  <c r="O620" s="1">
        <f>TBL_Employees[[#This Row],[Annual Salary]]+TBL_Employees[[#This Row],[Bonus %]]*TBL_Employees[[#This Row],[Annual Salary]]</f>
        <v>98150</v>
      </c>
      <c r="P620" t="str">
        <f>IF(AND(TBL_Employees[[#This Row],[Department]]="IT",TBL_Employees[[#This Row],[Gender]]="Female"),"Yes","No")</f>
        <v>No</v>
      </c>
    </row>
    <row r="621" spans="1:16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  <c r="O621" s="1">
        <f>TBL_Employees[[#This Row],[Annual Salary]]+TBL_Employees[[#This Row],[Bonus %]]*TBL_Employees[[#This Row],[Annual Salary]]</f>
        <v>197139.9</v>
      </c>
      <c r="P621" t="str">
        <f>IF(AND(TBL_Employees[[#This Row],[Department]]="IT",TBL_Employees[[#This Row],[Gender]]="Female"),"Yes","No")</f>
        <v>No</v>
      </c>
    </row>
    <row r="622" spans="1:16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  <c r="O622" s="1">
        <f>TBL_Employees[[#This Row],[Annual Salary]]+TBL_Employees[[#This Row],[Bonus %]]*TBL_Employees[[#This Row],[Annual Salary]]</f>
        <v>48266</v>
      </c>
      <c r="P622" t="str">
        <f>IF(AND(TBL_Employees[[#This Row],[Department]]="IT",TBL_Employees[[#This Row],[Gender]]="Female"),"Yes","No")</f>
        <v>No</v>
      </c>
    </row>
    <row r="623" spans="1:16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  <c r="O623" s="1">
        <f>TBL_Employees[[#This Row],[Annual Salary]]+TBL_Employees[[#This Row],[Bonus %]]*TBL_Employees[[#This Row],[Annual Salary]]</f>
        <v>294893.28000000003</v>
      </c>
      <c r="P623" t="str">
        <f>IF(AND(TBL_Employees[[#This Row],[Department]]="IT",TBL_Employees[[#This Row],[Gender]]="Female"),"Yes","No")</f>
        <v>No</v>
      </c>
    </row>
    <row r="624" spans="1:16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  <c r="O624" s="1">
        <f>TBL_Employees[[#This Row],[Annual Salary]]+TBL_Employees[[#This Row],[Bonus %]]*TBL_Employees[[#This Row],[Annual Salary]]</f>
        <v>74854</v>
      </c>
      <c r="P624" t="str">
        <f>IF(AND(TBL_Employees[[#This Row],[Department]]="IT",TBL_Employees[[#This Row],[Gender]]="Female"),"Yes","No")</f>
        <v>Yes</v>
      </c>
    </row>
    <row r="625" spans="1:16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  <c r="O625" s="1">
        <f>TBL_Employees[[#This Row],[Annual Salary]]+TBL_Employees[[#This Row],[Bonus %]]*TBL_Employees[[#This Row],[Annual Salary]]</f>
        <v>296184.88</v>
      </c>
      <c r="P625" t="str">
        <f>IF(AND(TBL_Employees[[#This Row],[Department]]="IT",TBL_Employees[[#This Row],[Gender]]="Female"),"Yes","No")</f>
        <v>No</v>
      </c>
    </row>
    <row r="626" spans="1:16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  <c r="O626" s="1">
        <f>TBL_Employees[[#This Row],[Annual Salary]]+TBL_Employees[[#This Row],[Bonus %]]*TBL_Employees[[#This Row],[Annual Salary]]</f>
        <v>44735</v>
      </c>
      <c r="P626" t="str">
        <f>IF(AND(TBL_Employees[[#This Row],[Department]]="IT",TBL_Employees[[#This Row],[Gender]]="Female"),"Yes","No")</f>
        <v>Yes</v>
      </c>
    </row>
    <row r="627" spans="1:16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  <c r="O627" s="1">
        <f>TBL_Employees[[#This Row],[Annual Salary]]+TBL_Employees[[#This Row],[Bonus %]]*TBL_Employees[[#This Row],[Annual Salary]]</f>
        <v>50685</v>
      </c>
      <c r="P627" t="str">
        <f>IF(AND(TBL_Employees[[#This Row],[Department]]="IT",TBL_Employees[[#This Row],[Gender]]="Female"),"Yes","No")</f>
        <v>No</v>
      </c>
    </row>
    <row r="628" spans="1:16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  <c r="O628" s="1">
        <f>TBL_Employees[[#This Row],[Annual Salary]]+TBL_Employees[[#This Row],[Bonus %]]*TBL_Employees[[#This Row],[Annual Salary]]</f>
        <v>58993</v>
      </c>
      <c r="P628" t="str">
        <f>IF(AND(TBL_Employees[[#This Row],[Department]]="IT",TBL_Employees[[#This Row],[Gender]]="Female"),"Yes","No")</f>
        <v>No</v>
      </c>
    </row>
    <row r="629" spans="1:16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  <c r="O629" s="1">
        <f>TBL_Employees[[#This Row],[Annual Salary]]+TBL_Employees[[#This Row],[Bonus %]]*TBL_Employees[[#This Row],[Annual Salary]]</f>
        <v>115765</v>
      </c>
      <c r="P629" t="str">
        <f>IF(AND(TBL_Employees[[#This Row],[Department]]="IT",TBL_Employees[[#This Row],[Gender]]="Female"),"Yes","No")</f>
        <v>No</v>
      </c>
    </row>
    <row r="630" spans="1:16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  <c r="O630" s="1">
        <f>TBL_Employees[[#This Row],[Annual Salary]]+TBL_Employees[[#This Row],[Bonus %]]*TBL_Employees[[#This Row],[Annual Salary]]</f>
        <v>222000.6</v>
      </c>
      <c r="P630" t="str">
        <f>IF(AND(TBL_Employees[[#This Row],[Department]]="IT",TBL_Employees[[#This Row],[Gender]]="Female"),"Yes","No")</f>
        <v>No</v>
      </c>
    </row>
    <row r="631" spans="1:16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  <c r="O631" s="1">
        <f>TBL_Employees[[#This Row],[Annual Salary]]+TBL_Employees[[#This Row],[Bonus %]]*TBL_Employees[[#This Row],[Annual Salary]]</f>
        <v>56686</v>
      </c>
      <c r="P631" t="str">
        <f>IF(AND(TBL_Employees[[#This Row],[Department]]="IT",TBL_Employees[[#This Row],[Gender]]="Female"),"Yes","No")</f>
        <v>No</v>
      </c>
    </row>
    <row r="632" spans="1:16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  <c r="O632" s="1">
        <f>TBL_Employees[[#This Row],[Annual Salary]]+TBL_Employees[[#This Row],[Bonus %]]*TBL_Employees[[#This Row],[Annual Salary]]</f>
        <v>146133.72</v>
      </c>
      <c r="P632" t="str">
        <f>IF(AND(TBL_Employees[[#This Row],[Department]]="IT",TBL_Employees[[#This Row],[Gender]]="Female"),"Yes","No")</f>
        <v>No</v>
      </c>
    </row>
    <row r="633" spans="1:16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  <c r="O633" s="1">
        <f>TBL_Employees[[#This Row],[Annual Salary]]+TBL_Employees[[#This Row],[Bonus %]]*TBL_Employees[[#This Row],[Annual Salary]]</f>
        <v>188221.25</v>
      </c>
      <c r="P633" t="str">
        <f>IF(AND(TBL_Employees[[#This Row],[Department]]="IT",TBL_Employees[[#This Row],[Gender]]="Female"),"Yes","No")</f>
        <v>No</v>
      </c>
    </row>
    <row r="634" spans="1:16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  <c r="O634" s="1">
        <f>TBL_Employees[[#This Row],[Annual Salary]]+TBL_Employees[[#This Row],[Bonus %]]*TBL_Employees[[#This Row],[Annual Salary]]</f>
        <v>96968.49</v>
      </c>
      <c r="P634" t="str">
        <f>IF(AND(TBL_Employees[[#This Row],[Department]]="IT",TBL_Employees[[#This Row],[Gender]]="Female"),"Yes","No")</f>
        <v>No</v>
      </c>
    </row>
    <row r="635" spans="1:16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  <c r="O635" s="1">
        <f>TBL_Employees[[#This Row],[Annual Salary]]+TBL_Employees[[#This Row],[Bonus %]]*TBL_Employees[[#This Row],[Annual Salary]]</f>
        <v>51877</v>
      </c>
      <c r="P635" t="str">
        <f>IF(AND(TBL_Employees[[#This Row],[Department]]="IT",TBL_Employees[[#This Row],[Gender]]="Female"),"Yes","No")</f>
        <v>No</v>
      </c>
    </row>
    <row r="636" spans="1:16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  <c r="O636" s="1">
        <f>TBL_Employees[[#This Row],[Annual Salary]]+TBL_Employees[[#This Row],[Bonus %]]*TBL_Employees[[#This Row],[Annual Salary]]</f>
        <v>86417</v>
      </c>
      <c r="P636" t="str">
        <f>IF(AND(TBL_Employees[[#This Row],[Department]]="IT",TBL_Employees[[#This Row],[Gender]]="Female"),"Yes","No")</f>
        <v>No</v>
      </c>
    </row>
    <row r="637" spans="1:16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  <c r="O637" s="1">
        <f>TBL_Employees[[#This Row],[Annual Salary]]+TBL_Employees[[#This Row],[Bonus %]]*TBL_Employees[[#This Row],[Annual Salary]]</f>
        <v>96548</v>
      </c>
      <c r="P637" t="str">
        <f>IF(AND(TBL_Employees[[#This Row],[Department]]="IT",TBL_Employees[[#This Row],[Gender]]="Female"),"Yes","No")</f>
        <v>Yes</v>
      </c>
    </row>
    <row r="638" spans="1:16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  <c r="O638" s="1">
        <f>TBL_Employees[[#This Row],[Annual Salary]]+TBL_Employees[[#This Row],[Bonus %]]*TBL_Employees[[#This Row],[Annual Salary]]</f>
        <v>92940</v>
      </c>
      <c r="P638" t="str">
        <f>IF(AND(TBL_Employees[[#This Row],[Department]]="IT",TBL_Employees[[#This Row],[Gender]]="Female"),"Yes","No")</f>
        <v>No</v>
      </c>
    </row>
    <row r="639" spans="1:16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  <c r="O639" s="1">
        <f>TBL_Employees[[#This Row],[Annual Salary]]+TBL_Employees[[#This Row],[Bonus %]]*TBL_Employees[[#This Row],[Annual Salary]]</f>
        <v>61410</v>
      </c>
      <c r="P639" t="str">
        <f>IF(AND(TBL_Employees[[#This Row],[Department]]="IT",TBL_Employees[[#This Row],[Gender]]="Female"),"Yes","No")</f>
        <v>No</v>
      </c>
    </row>
    <row r="640" spans="1:16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  <c r="O640" s="1">
        <f>TBL_Employees[[#This Row],[Annual Salary]]+TBL_Employees[[#This Row],[Bonus %]]*TBL_Employees[[#This Row],[Annual Salary]]</f>
        <v>116920.12</v>
      </c>
      <c r="P640" t="str">
        <f>IF(AND(TBL_Employees[[#This Row],[Department]]="IT",TBL_Employees[[#This Row],[Gender]]="Female"),"Yes","No")</f>
        <v>No</v>
      </c>
    </row>
    <row r="641" spans="1:16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  <c r="O641" s="1">
        <f>TBL_Employees[[#This Row],[Annual Salary]]+TBL_Employees[[#This Row],[Bonus %]]*TBL_Employees[[#This Row],[Annual Salary]]</f>
        <v>232134.2</v>
      </c>
      <c r="P641" t="str">
        <f>IF(AND(TBL_Employees[[#This Row],[Department]]="IT",TBL_Employees[[#This Row],[Gender]]="Female"),"Yes","No")</f>
        <v>No</v>
      </c>
    </row>
    <row r="642" spans="1:16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  <c r="O642" s="1">
        <f>TBL_Employees[[#This Row],[Annual Salary]]+TBL_Employees[[#This Row],[Bonus %]]*TBL_Employees[[#This Row],[Annual Salary]]</f>
        <v>81687</v>
      </c>
      <c r="P642" t="str">
        <f>IF(AND(TBL_Employees[[#This Row],[Department]]="IT",TBL_Employees[[#This Row],[Gender]]="Female"),"Yes","No")</f>
        <v>No</v>
      </c>
    </row>
    <row r="643" spans="1:16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  <c r="O643" s="1">
        <f>TBL_Employees[[#This Row],[Annual Salary]]+TBL_Employees[[#This Row],[Bonus %]]*TBL_Employees[[#This Row],[Annual Salary]]</f>
        <v>335105.37</v>
      </c>
      <c r="P643" t="str">
        <f>IF(AND(TBL_Employees[[#This Row],[Department]]="IT",TBL_Employees[[#This Row],[Gender]]="Female"),"Yes","No")</f>
        <v>No</v>
      </c>
    </row>
    <row r="644" spans="1:16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  <c r="O644" s="1">
        <f>TBL_Employees[[#This Row],[Annual Salary]]+TBL_Employees[[#This Row],[Bonus %]]*TBL_Employees[[#This Row],[Annual Salary]]</f>
        <v>304374.8</v>
      </c>
      <c r="P644" t="str">
        <f>IF(AND(TBL_Employees[[#This Row],[Department]]="IT",TBL_Employees[[#This Row],[Gender]]="Female"),"Yes","No")</f>
        <v>No</v>
      </c>
    </row>
    <row r="645" spans="1:16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  <c r="O645" s="1">
        <f>TBL_Employees[[#This Row],[Annual Salary]]+TBL_Employees[[#This Row],[Bonus %]]*TBL_Employees[[#This Row],[Annual Salary]]</f>
        <v>187640.44</v>
      </c>
      <c r="P645" t="str">
        <f>IF(AND(TBL_Employees[[#This Row],[Department]]="IT",TBL_Employees[[#This Row],[Gender]]="Female"),"Yes","No")</f>
        <v>No</v>
      </c>
    </row>
    <row r="646" spans="1:16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  <c r="O646" s="1">
        <f>TBL_Employees[[#This Row],[Annual Salary]]+TBL_Employees[[#This Row],[Bonus %]]*TBL_Employees[[#This Row],[Annual Salary]]</f>
        <v>105488.9</v>
      </c>
      <c r="P646" t="str">
        <f>IF(AND(TBL_Employees[[#This Row],[Department]]="IT",TBL_Employees[[#This Row],[Gender]]="Female"),"Yes","No")</f>
        <v>No</v>
      </c>
    </row>
    <row r="647" spans="1:16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  <c r="O647" s="1">
        <f>TBL_Employees[[#This Row],[Annual Salary]]+TBL_Employees[[#This Row],[Bonus %]]*TBL_Employees[[#This Row],[Annual Salary]]</f>
        <v>80700</v>
      </c>
      <c r="P647" t="str">
        <f>IF(AND(TBL_Employees[[#This Row],[Department]]="IT",TBL_Employees[[#This Row],[Gender]]="Female"),"Yes","No")</f>
        <v>No</v>
      </c>
    </row>
    <row r="648" spans="1:16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  <c r="O648" s="1">
        <f>TBL_Employees[[#This Row],[Annual Salary]]+TBL_Employees[[#This Row],[Bonus %]]*TBL_Employees[[#This Row],[Annual Salary]]</f>
        <v>134542.79999999999</v>
      </c>
      <c r="P648" t="str">
        <f>IF(AND(TBL_Employees[[#This Row],[Department]]="IT",TBL_Employees[[#This Row],[Gender]]="Female"),"Yes","No")</f>
        <v>No</v>
      </c>
    </row>
    <row r="649" spans="1:16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  <c r="O649" s="1">
        <f>TBL_Employees[[#This Row],[Annual Salary]]+TBL_Employees[[#This Row],[Bonus %]]*TBL_Employees[[#This Row],[Annual Salary]]</f>
        <v>58745</v>
      </c>
      <c r="P649" t="str">
        <f>IF(AND(TBL_Employees[[#This Row],[Department]]="IT",TBL_Employees[[#This Row],[Gender]]="Female"),"Yes","No")</f>
        <v>No</v>
      </c>
    </row>
    <row r="650" spans="1:16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  <c r="O650" s="1">
        <f>TBL_Employees[[#This Row],[Annual Salary]]+TBL_Employees[[#This Row],[Bonus %]]*TBL_Employees[[#This Row],[Annual Salary]]</f>
        <v>76202</v>
      </c>
      <c r="P650" t="str">
        <f>IF(AND(TBL_Employees[[#This Row],[Department]]="IT",TBL_Employees[[#This Row],[Gender]]="Female"),"Yes","No")</f>
        <v>Yes</v>
      </c>
    </row>
    <row r="651" spans="1:16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  <c r="O651" s="1">
        <f>TBL_Employees[[#This Row],[Annual Salary]]+TBL_Employees[[#This Row],[Bonus %]]*TBL_Employees[[#This Row],[Annual Salary]]</f>
        <v>265472</v>
      </c>
      <c r="P651" t="str">
        <f>IF(AND(TBL_Employees[[#This Row],[Department]]="IT",TBL_Employees[[#This Row],[Gender]]="Female"),"Yes","No")</f>
        <v>No</v>
      </c>
    </row>
    <row r="652" spans="1:16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  <c r="O652" s="1">
        <f>TBL_Employees[[#This Row],[Annual Salary]]+TBL_Employees[[#This Row],[Bonus %]]*TBL_Employees[[#This Row],[Annual Salary]]</f>
        <v>71454</v>
      </c>
      <c r="P652" t="str">
        <f>IF(AND(TBL_Employees[[#This Row],[Department]]="IT",TBL_Employees[[#This Row],[Gender]]="Female"),"Yes","No")</f>
        <v>No</v>
      </c>
    </row>
    <row r="653" spans="1:16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  <c r="O653" s="1">
        <f>TBL_Employees[[#This Row],[Annual Salary]]+TBL_Employees[[#This Row],[Bonus %]]*TBL_Employees[[#This Row],[Annual Salary]]</f>
        <v>94652</v>
      </c>
      <c r="P653" t="str">
        <f>IF(AND(TBL_Employees[[#This Row],[Department]]="IT",TBL_Employees[[#This Row],[Gender]]="Female"),"Yes","No")</f>
        <v>Yes</v>
      </c>
    </row>
    <row r="654" spans="1:16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  <c r="O654" s="1">
        <f>TBL_Employees[[#This Row],[Annual Salary]]+TBL_Employees[[#This Row],[Bonus %]]*TBL_Employees[[#This Row],[Annual Salary]]</f>
        <v>63411</v>
      </c>
      <c r="P654" t="str">
        <f>IF(AND(TBL_Employees[[#This Row],[Department]]="IT",TBL_Employees[[#This Row],[Gender]]="Female"),"Yes","No")</f>
        <v>No</v>
      </c>
    </row>
    <row r="655" spans="1:16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  <c r="O655" s="1">
        <f>TBL_Employees[[#This Row],[Annual Salary]]+TBL_Employees[[#This Row],[Bonus %]]*TBL_Employees[[#This Row],[Annual Salary]]</f>
        <v>67171</v>
      </c>
      <c r="P655" t="str">
        <f>IF(AND(TBL_Employees[[#This Row],[Department]]="IT",TBL_Employees[[#This Row],[Gender]]="Female"),"Yes","No")</f>
        <v>No</v>
      </c>
    </row>
    <row r="656" spans="1:16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  <c r="O656" s="1">
        <f>TBL_Employees[[#This Row],[Annual Salary]]+TBL_Employees[[#This Row],[Bonus %]]*TBL_Employees[[#This Row],[Annual Salary]]</f>
        <v>174841.4</v>
      </c>
      <c r="P656" t="str">
        <f>IF(AND(TBL_Employees[[#This Row],[Department]]="IT",TBL_Employees[[#This Row],[Gender]]="Female"),"Yes","No")</f>
        <v>No</v>
      </c>
    </row>
    <row r="657" spans="1:16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  <c r="O657" s="1">
        <f>TBL_Employees[[#This Row],[Annual Salary]]+TBL_Employees[[#This Row],[Bonus %]]*TBL_Employees[[#This Row],[Annual Salary]]</f>
        <v>95562</v>
      </c>
      <c r="P657" t="str">
        <f>IF(AND(TBL_Employees[[#This Row],[Department]]="IT",TBL_Employees[[#This Row],[Gender]]="Female"),"Yes","No")</f>
        <v>No</v>
      </c>
    </row>
    <row r="658" spans="1:16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  <c r="O658" s="1">
        <f>TBL_Employees[[#This Row],[Annual Salary]]+TBL_Employees[[#This Row],[Bonus %]]*TBL_Employees[[#This Row],[Annual Salary]]</f>
        <v>96092</v>
      </c>
      <c r="P658" t="str">
        <f>IF(AND(TBL_Employees[[#This Row],[Department]]="IT",TBL_Employees[[#This Row],[Gender]]="Female"),"Yes","No")</f>
        <v>No</v>
      </c>
    </row>
    <row r="659" spans="1:16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  <c r="O659" s="1">
        <f>TBL_Employees[[#This Row],[Annual Salary]]+TBL_Employees[[#This Row],[Bonus %]]*TBL_Employees[[#This Row],[Annual Salary]]</f>
        <v>353461.71</v>
      </c>
      <c r="P659" t="str">
        <f>IF(AND(TBL_Employees[[#This Row],[Department]]="IT",TBL_Employees[[#This Row],[Gender]]="Female"),"Yes","No")</f>
        <v>No</v>
      </c>
    </row>
    <row r="660" spans="1:16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  <c r="O660" s="1">
        <f>TBL_Employees[[#This Row],[Annual Salary]]+TBL_Employees[[#This Row],[Bonus %]]*TBL_Employees[[#This Row],[Annual Salary]]</f>
        <v>72565.5</v>
      </c>
      <c r="P660" t="str">
        <f>IF(AND(TBL_Employees[[#This Row],[Department]]="IT",TBL_Employees[[#This Row],[Gender]]="Female"),"Yes","No")</f>
        <v>No</v>
      </c>
    </row>
    <row r="661" spans="1:16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  <c r="O661" s="1">
        <f>TBL_Employees[[#This Row],[Annual Salary]]+TBL_Employees[[#This Row],[Bonus %]]*TBL_Employees[[#This Row],[Annual Salary]]</f>
        <v>316660.76</v>
      </c>
      <c r="P661" t="str">
        <f>IF(AND(TBL_Employees[[#This Row],[Department]]="IT",TBL_Employees[[#This Row],[Gender]]="Female"),"Yes","No")</f>
        <v>No</v>
      </c>
    </row>
    <row r="662" spans="1:16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  <c r="O662" s="1">
        <f>TBL_Employees[[#This Row],[Annual Salary]]+TBL_Employees[[#This Row],[Bonus %]]*TBL_Employees[[#This Row],[Annual Salary]]</f>
        <v>45206</v>
      </c>
      <c r="P662" t="str">
        <f>IF(AND(TBL_Employees[[#This Row],[Department]]="IT",TBL_Employees[[#This Row],[Gender]]="Female"),"Yes","No")</f>
        <v>No</v>
      </c>
    </row>
    <row r="663" spans="1:16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  <c r="O663" s="1">
        <f>TBL_Employees[[#This Row],[Annual Salary]]+TBL_Employees[[#This Row],[Bonus %]]*TBL_Employees[[#This Row],[Annual Salary]]</f>
        <v>280241.64</v>
      </c>
      <c r="P663" t="str">
        <f>IF(AND(TBL_Employees[[#This Row],[Department]]="IT",TBL_Employees[[#This Row],[Gender]]="Female"),"Yes","No")</f>
        <v>No</v>
      </c>
    </row>
    <row r="664" spans="1:16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  <c r="O664" s="1">
        <f>TBL_Employees[[#This Row],[Annual Salary]]+TBL_Employees[[#This Row],[Bonus %]]*TBL_Employees[[#This Row],[Annual Salary]]</f>
        <v>87770</v>
      </c>
      <c r="P664" t="str">
        <f>IF(AND(TBL_Employees[[#This Row],[Department]]="IT",TBL_Employees[[#This Row],[Gender]]="Female"),"Yes","No")</f>
        <v>No</v>
      </c>
    </row>
    <row r="665" spans="1:16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  <c r="O665" s="1">
        <f>TBL_Employees[[#This Row],[Annual Salary]]+TBL_Employees[[#This Row],[Bonus %]]*TBL_Employees[[#This Row],[Annual Salary]]</f>
        <v>112200.9</v>
      </c>
      <c r="P665" t="str">
        <f>IF(AND(TBL_Employees[[#This Row],[Department]]="IT",TBL_Employees[[#This Row],[Gender]]="Female"),"Yes","No")</f>
        <v>No</v>
      </c>
    </row>
    <row r="666" spans="1:16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  <c r="O666" s="1">
        <f>TBL_Employees[[#This Row],[Annual Salary]]+TBL_Employees[[#This Row],[Bonus %]]*TBL_Employees[[#This Row],[Annual Salary]]</f>
        <v>182271.96</v>
      </c>
      <c r="P666" t="str">
        <f>IF(AND(TBL_Employees[[#This Row],[Department]]="IT",TBL_Employees[[#This Row],[Gender]]="Female"),"Yes","No")</f>
        <v>No</v>
      </c>
    </row>
    <row r="667" spans="1:16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  <c r="O667" s="1">
        <f>TBL_Employees[[#This Row],[Annual Salary]]+TBL_Employees[[#This Row],[Bonus %]]*TBL_Employees[[#This Row],[Annual Salary]]</f>
        <v>74891</v>
      </c>
      <c r="P667" t="str">
        <f>IF(AND(TBL_Employees[[#This Row],[Department]]="IT",TBL_Employees[[#This Row],[Gender]]="Female"),"Yes","No")</f>
        <v>No</v>
      </c>
    </row>
    <row r="668" spans="1:16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  <c r="O668" s="1">
        <f>TBL_Employees[[#This Row],[Annual Salary]]+TBL_Employees[[#This Row],[Bonus %]]*TBL_Employees[[#This Row],[Annual Salary]]</f>
        <v>95670</v>
      </c>
      <c r="P668" t="str">
        <f>IF(AND(TBL_Employees[[#This Row],[Department]]="IT",TBL_Employees[[#This Row],[Gender]]="Female"),"Yes","No")</f>
        <v>No</v>
      </c>
    </row>
    <row r="669" spans="1:16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  <c r="O669" s="1">
        <f>TBL_Employees[[#This Row],[Annual Salary]]+TBL_Employees[[#This Row],[Bonus %]]*TBL_Employees[[#This Row],[Annual Salary]]</f>
        <v>67837</v>
      </c>
      <c r="P669" t="str">
        <f>IF(AND(TBL_Employees[[#This Row],[Department]]="IT",TBL_Employees[[#This Row],[Gender]]="Female"),"Yes","No")</f>
        <v>No</v>
      </c>
    </row>
    <row r="670" spans="1:16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  <c r="O670" s="1">
        <f>TBL_Employees[[#This Row],[Annual Salary]]+TBL_Employees[[#This Row],[Bonus %]]*TBL_Employees[[#This Row],[Annual Salary]]</f>
        <v>72425</v>
      </c>
      <c r="P670" t="str">
        <f>IF(AND(TBL_Employees[[#This Row],[Department]]="IT",TBL_Employees[[#This Row],[Gender]]="Female"),"Yes","No")</f>
        <v>No</v>
      </c>
    </row>
    <row r="671" spans="1:16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  <c r="O671" s="1">
        <f>TBL_Employees[[#This Row],[Annual Salary]]+TBL_Employees[[#This Row],[Bonus %]]*TBL_Employees[[#This Row],[Annual Salary]]</f>
        <v>93103</v>
      </c>
      <c r="P671" t="str">
        <f>IF(AND(TBL_Employees[[#This Row],[Department]]="IT",TBL_Employees[[#This Row],[Gender]]="Female"),"Yes","No")</f>
        <v>No</v>
      </c>
    </row>
    <row r="672" spans="1:16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  <c r="O672" s="1">
        <f>TBL_Employees[[#This Row],[Annual Salary]]+TBL_Employees[[#This Row],[Bonus %]]*TBL_Employees[[#This Row],[Annual Salary]]</f>
        <v>76272</v>
      </c>
      <c r="P672" t="str">
        <f>IF(AND(TBL_Employees[[#This Row],[Department]]="IT",TBL_Employees[[#This Row],[Gender]]="Female"),"Yes","No")</f>
        <v>No</v>
      </c>
    </row>
    <row r="673" spans="1:16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  <c r="O673" s="1">
        <f>TBL_Employees[[#This Row],[Annual Salary]]+TBL_Employees[[#This Row],[Bonus %]]*TBL_Employees[[#This Row],[Annual Salary]]</f>
        <v>55760</v>
      </c>
      <c r="P673" t="str">
        <f>IF(AND(TBL_Employees[[#This Row],[Department]]="IT",TBL_Employees[[#This Row],[Gender]]="Female"),"Yes","No")</f>
        <v>No</v>
      </c>
    </row>
    <row r="674" spans="1:16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  <c r="O674" s="1">
        <f>TBL_Employees[[#This Row],[Annual Salary]]+TBL_Employees[[#This Row],[Bonus %]]*TBL_Employees[[#This Row],[Annual Salary]]</f>
        <v>354611.6</v>
      </c>
      <c r="P674" t="str">
        <f>IF(AND(TBL_Employees[[#This Row],[Department]]="IT",TBL_Employees[[#This Row],[Gender]]="Female"),"Yes","No")</f>
        <v>No</v>
      </c>
    </row>
    <row r="675" spans="1:16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  <c r="O675" s="1">
        <f>TBL_Employees[[#This Row],[Annual Salary]]+TBL_Employees[[#This Row],[Bonus %]]*TBL_Employees[[#This Row],[Annual Salary]]</f>
        <v>58671</v>
      </c>
      <c r="P675" t="str">
        <f>IF(AND(TBL_Employees[[#This Row],[Department]]="IT",TBL_Employees[[#This Row],[Gender]]="Female"),"Yes","No")</f>
        <v>No</v>
      </c>
    </row>
    <row r="676" spans="1:16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  <c r="O676" s="1">
        <f>TBL_Employees[[#This Row],[Annual Salary]]+TBL_Employees[[#This Row],[Bonus %]]*TBL_Employees[[#This Row],[Annual Salary]]</f>
        <v>55457</v>
      </c>
      <c r="P676" t="str">
        <f>IF(AND(TBL_Employees[[#This Row],[Department]]="IT",TBL_Employees[[#This Row],[Gender]]="Female"),"Yes","No")</f>
        <v>No</v>
      </c>
    </row>
    <row r="677" spans="1:16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  <c r="O677" s="1">
        <f>TBL_Employees[[#This Row],[Annual Salary]]+TBL_Employees[[#This Row],[Bonus %]]*TBL_Employees[[#This Row],[Annual Salary]]</f>
        <v>72340</v>
      </c>
      <c r="P677" t="str">
        <f>IF(AND(TBL_Employees[[#This Row],[Department]]="IT",TBL_Employees[[#This Row],[Gender]]="Female"),"Yes","No")</f>
        <v>No</v>
      </c>
    </row>
    <row r="678" spans="1:16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  <c r="O678" s="1">
        <f>TBL_Employees[[#This Row],[Annual Salary]]+TBL_Employees[[#This Row],[Bonus %]]*TBL_Employees[[#This Row],[Annual Salary]]</f>
        <v>129377.24</v>
      </c>
      <c r="P678" t="str">
        <f>IF(AND(TBL_Employees[[#This Row],[Department]]="IT",TBL_Employees[[#This Row],[Gender]]="Female"),"Yes","No")</f>
        <v>No</v>
      </c>
    </row>
    <row r="679" spans="1:16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  <c r="O679" s="1">
        <f>TBL_Employees[[#This Row],[Annual Salary]]+TBL_Employees[[#This Row],[Bonus %]]*TBL_Employees[[#This Row],[Annual Salary]]</f>
        <v>200520</v>
      </c>
      <c r="P679" t="str">
        <f>IF(AND(TBL_Employees[[#This Row],[Department]]="IT",TBL_Employees[[#This Row],[Gender]]="Female"),"Yes","No")</f>
        <v>Yes</v>
      </c>
    </row>
    <row r="680" spans="1:16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  <c r="O680" s="1">
        <f>TBL_Employees[[#This Row],[Annual Salary]]+TBL_Employees[[#This Row],[Bonus %]]*TBL_Employees[[#This Row],[Annual Salary]]</f>
        <v>78153</v>
      </c>
      <c r="P680" t="str">
        <f>IF(AND(TBL_Employees[[#This Row],[Department]]="IT",TBL_Employees[[#This Row],[Gender]]="Female"),"Yes","No")</f>
        <v>Yes</v>
      </c>
    </row>
    <row r="681" spans="1:16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  <c r="O681" s="1">
        <f>TBL_Employees[[#This Row],[Annual Salary]]+TBL_Employees[[#This Row],[Bonus %]]*TBL_Employees[[#This Row],[Annual Salary]]</f>
        <v>112841.16</v>
      </c>
      <c r="P681" t="str">
        <f>IF(AND(TBL_Employees[[#This Row],[Department]]="IT",TBL_Employees[[#This Row],[Gender]]="Female"),"Yes","No")</f>
        <v>No</v>
      </c>
    </row>
    <row r="682" spans="1:16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  <c r="O682" s="1">
        <f>TBL_Employees[[#This Row],[Annual Salary]]+TBL_Employees[[#This Row],[Bonus %]]*TBL_Employees[[#This Row],[Annual Salary]]</f>
        <v>125901.3</v>
      </c>
      <c r="P682" t="str">
        <f>IF(AND(TBL_Employees[[#This Row],[Department]]="IT",TBL_Employees[[#This Row],[Gender]]="Female"),"Yes","No")</f>
        <v>No</v>
      </c>
    </row>
    <row r="683" spans="1:16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  <c r="O683" s="1">
        <f>TBL_Employees[[#This Row],[Annual Salary]]+TBL_Employees[[#This Row],[Bonus %]]*TBL_Employees[[#This Row],[Annual Salary]]</f>
        <v>45061</v>
      </c>
      <c r="P683" t="str">
        <f>IF(AND(TBL_Employees[[#This Row],[Department]]="IT",TBL_Employees[[#This Row],[Gender]]="Female"),"Yes","No")</f>
        <v>No</v>
      </c>
    </row>
    <row r="684" spans="1:16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  <c r="O684" s="1">
        <f>TBL_Employees[[#This Row],[Annual Salary]]+TBL_Employees[[#This Row],[Bonus %]]*TBL_Employees[[#This Row],[Annual Salary]]</f>
        <v>91399</v>
      </c>
      <c r="P684" t="str">
        <f>IF(AND(TBL_Employees[[#This Row],[Department]]="IT",TBL_Employees[[#This Row],[Gender]]="Female"),"Yes","No")</f>
        <v>No</v>
      </c>
    </row>
    <row r="685" spans="1:16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  <c r="O685" s="1">
        <f>TBL_Employees[[#This Row],[Annual Salary]]+TBL_Employees[[#This Row],[Bonus %]]*TBL_Employees[[#This Row],[Annual Salary]]</f>
        <v>97336</v>
      </c>
      <c r="P685" t="str">
        <f>IF(AND(TBL_Employees[[#This Row],[Department]]="IT",TBL_Employees[[#This Row],[Gender]]="Female"),"Yes","No")</f>
        <v>No</v>
      </c>
    </row>
    <row r="686" spans="1:16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  <c r="O686" s="1">
        <f>TBL_Employees[[#This Row],[Annual Salary]]+TBL_Employees[[#This Row],[Bonus %]]*TBL_Employees[[#This Row],[Annual Salary]]</f>
        <v>137091.9</v>
      </c>
      <c r="P686" t="str">
        <f>IF(AND(TBL_Employees[[#This Row],[Department]]="IT",TBL_Employees[[#This Row],[Gender]]="Female"),"Yes","No")</f>
        <v>No</v>
      </c>
    </row>
    <row r="687" spans="1:16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  <c r="O687" s="1">
        <f>TBL_Employees[[#This Row],[Annual Salary]]+TBL_Employees[[#This Row],[Bonus %]]*TBL_Employees[[#This Row],[Annual Salary]]</f>
        <v>322271.5</v>
      </c>
      <c r="P687" t="str">
        <f>IF(AND(TBL_Employees[[#This Row],[Department]]="IT",TBL_Employees[[#This Row],[Gender]]="Female"),"Yes","No")</f>
        <v>No</v>
      </c>
    </row>
    <row r="688" spans="1:16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  <c r="O688" s="1">
        <f>TBL_Employees[[#This Row],[Annual Salary]]+TBL_Employees[[#This Row],[Bonus %]]*TBL_Employees[[#This Row],[Annual Salary]]</f>
        <v>138595.32</v>
      </c>
      <c r="P688" t="str">
        <f>IF(AND(TBL_Employees[[#This Row],[Department]]="IT",TBL_Employees[[#This Row],[Gender]]="Female"),"Yes","No")</f>
        <v>No</v>
      </c>
    </row>
    <row r="689" spans="1:16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  <c r="O689" s="1">
        <f>TBL_Employees[[#This Row],[Annual Salary]]+TBL_Employees[[#This Row],[Bonus %]]*TBL_Employees[[#This Row],[Annual Salary]]</f>
        <v>249284.22</v>
      </c>
      <c r="P689" t="str">
        <f>IF(AND(TBL_Employees[[#This Row],[Department]]="IT",TBL_Employees[[#This Row],[Gender]]="Female"),"Yes","No")</f>
        <v>No</v>
      </c>
    </row>
    <row r="690" spans="1:16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  <c r="O690" s="1">
        <f>TBL_Employees[[#This Row],[Annual Salary]]+TBL_Employees[[#This Row],[Bonus %]]*TBL_Employees[[#This Row],[Annual Salary]]</f>
        <v>138487.20000000001</v>
      </c>
      <c r="P690" t="str">
        <f>IF(AND(TBL_Employees[[#This Row],[Department]]="IT",TBL_Employees[[#This Row],[Gender]]="Female"),"Yes","No")</f>
        <v>No</v>
      </c>
    </row>
    <row r="691" spans="1:16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  <c r="O691" s="1">
        <f>TBL_Employees[[#This Row],[Annual Salary]]+TBL_Employees[[#This Row],[Bonus %]]*TBL_Employees[[#This Row],[Annual Salary]]</f>
        <v>190061</v>
      </c>
      <c r="P691" t="str">
        <f>IF(AND(TBL_Employees[[#This Row],[Department]]="IT",TBL_Employees[[#This Row],[Gender]]="Female"),"Yes","No")</f>
        <v>No</v>
      </c>
    </row>
    <row r="692" spans="1:16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  <c r="O692" s="1">
        <f>TBL_Employees[[#This Row],[Annual Salary]]+TBL_Employees[[#This Row],[Bonus %]]*TBL_Employees[[#This Row],[Annual Salary]]</f>
        <v>97830</v>
      </c>
      <c r="P692" t="str">
        <f>IF(AND(TBL_Employees[[#This Row],[Department]]="IT",TBL_Employees[[#This Row],[Gender]]="Female"),"Yes","No")</f>
        <v>No</v>
      </c>
    </row>
    <row r="693" spans="1:16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  <c r="O693" s="1">
        <f>TBL_Employees[[#This Row],[Annual Salary]]+TBL_Employees[[#This Row],[Bonus %]]*TBL_Employees[[#This Row],[Annual Salary]]</f>
        <v>316000.08</v>
      </c>
      <c r="P693" t="str">
        <f>IF(AND(TBL_Employees[[#This Row],[Department]]="IT",TBL_Employees[[#This Row],[Gender]]="Female"),"Yes","No")</f>
        <v>No</v>
      </c>
    </row>
    <row r="694" spans="1:16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  <c r="O694" s="1">
        <f>TBL_Employees[[#This Row],[Annual Salary]]+TBL_Employees[[#This Row],[Bonus %]]*TBL_Employees[[#This Row],[Annual Salary]]</f>
        <v>49738</v>
      </c>
      <c r="P694" t="str">
        <f>IF(AND(TBL_Employees[[#This Row],[Department]]="IT",TBL_Employees[[#This Row],[Gender]]="Female"),"Yes","No")</f>
        <v>No</v>
      </c>
    </row>
    <row r="695" spans="1:16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  <c r="O695" s="1">
        <f>TBL_Employees[[#This Row],[Annual Salary]]+TBL_Employees[[#This Row],[Bonus %]]*TBL_Employees[[#This Row],[Annual Salary]]</f>
        <v>45049</v>
      </c>
      <c r="P695" t="str">
        <f>IF(AND(TBL_Employees[[#This Row],[Department]]="IT",TBL_Employees[[#This Row],[Gender]]="Female"),"Yes","No")</f>
        <v>No</v>
      </c>
    </row>
    <row r="696" spans="1:16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  <c r="O696" s="1">
        <f>TBL_Employees[[#This Row],[Annual Salary]]+TBL_Employees[[#This Row],[Bonus %]]*TBL_Employees[[#This Row],[Annual Salary]]</f>
        <v>198180.12</v>
      </c>
      <c r="P696" t="str">
        <f>IF(AND(TBL_Employees[[#This Row],[Department]]="IT",TBL_Employees[[#This Row],[Gender]]="Female"),"Yes","No")</f>
        <v>No</v>
      </c>
    </row>
    <row r="697" spans="1:16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  <c r="O697" s="1">
        <f>TBL_Employees[[#This Row],[Annual Salary]]+TBL_Employees[[#This Row],[Bonus %]]*TBL_Employees[[#This Row],[Annual Salary]]</f>
        <v>158431.41</v>
      </c>
      <c r="P697" t="str">
        <f>IF(AND(TBL_Employees[[#This Row],[Department]]="IT",TBL_Employees[[#This Row],[Gender]]="Female"),"Yes","No")</f>
        <v>No</v>
      </c>
    </row>
    <row r="698" spans="1:16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  <c r="O698" s="1">
        <f>TBL_Employees[[#This Row],[Annual Salary]]+TBL_Employees[[#This Row],[Bonus %]]*TBL_Employees[[#This Row],[Annual Salary]]</f>
        <v>153558.72</v>
      </c>
      <c r="P698" t="str">
        <f>IF(AND(TBL_Employees[[#This Row],[Department]]="IT",TBL_Employees[[#This Row],[Gender]]="Female"),"Yes","No")</f>
        <v>No</v>
      </c>
    </row>
    <row r="699" spans="1:16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  <c r="O699" s="1">
        <f>TBL_Employees[[#This Row],[Annual Salary]]+TBL_Employees[[#This Row],[Bonus %]]*TBL_Employees[[#This Row],[Annual Salary]]</f>
        <v>241875.48</v>
      </c>
      <c r="P699" t="str">
        <f>IF(AND(TBL_Employees[[#This Row],[Department]]="IT",TBL_Employees[[#This Row],[Gender]]="Female"),"Yes","No")</f>
        <v>No</v>
      </c>
    </row>
    <row r="700" spans="1:16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  <c r="O700" s="1">
        <f>TBL_Employees[[#This Row],[Annual Salary]]+TBL_Employees[[#This Row],[Bonus %]]*TBL_Employees[[#This Row],[Annual Salary]]</f>
        <v>45819</v>
      </c>
      <c r="P700" t="str">
        <f>IF(AND(TBL_Employees[[#This Row],[Department]]="IT",TBL_Employees[[#This Row],[Gender]]="Female"),"Yes","No")</f>
        <v>No</v>
      </c>
    </row>
    <row r="701" spans="1:16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  <c r="O701" s="1">
        <f>TBL_Employees[[#This Row],[Annual Salary]]+TBL_Employees[[#This Row],[Bonus %]]*TBL_Employees[[#This Row],[Annual Salary]]</f>
        <v>55518</v>
      </c>
      <c r="P701" t="str">
        <f>IF(AND(TBL_Employees[[#This Row],[Department]]="IT",TBL_Employees[[#This Row],[Gender]]="Female"),"Yes","No")</f>
        <v>No</v>
      </c>
    </row>
    <row r="702" spans="1:16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  <c r="O702" s="1">
        <f>TBL_Employees[[#This Row],[Annual Salary]]+TBL_Employees[[#This Row],[Bonus %]]*TBL_Employees[[#This Row],[Annual Salary]]</f>
        <v>118947.4</v>
      </c>
      <c r="P702" t="str">
        <f>IF(AND(TBL_Employees[[#This Row],[Department]]="IT",TBL_Employees[[#This Row],[Gender]]="Female"),"Yes","No")</f>
        <v>No</v>
      </c>
    </row>
    <row r="703" spans="1:16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  <c r="O703" s="1">
        <f>TBL_Employees[[#This Row],[Annual Salary]]+TBL_Employees[[#This Row],[Bonus %]]*TBL_Employees[[#This Row],[Annual Salary]]</f>
        <v>124205.5</v>
      </c>
      <c r="P703" t="str">
        <f>IF(AND(TBL_Employees[[#This Row],[Department]]="IT",TBL_Employees[[#This Row],[Gender]]="Female"),"Yes","No")</f>
        <v>No</v>
      </c>
    </row>
    <row r="704" spans="1:16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  <c r="O704" s="1">
        <f>TBL_Employees[[#This Row],[Annual Salary]]+TBL_Employees[[#This Row],[Bonus %]]*TBL_Employees[[#This Row],[Annual Salary]]</f>
        <v>236645.5</v>
      </c>
      <c r="P704" t="str">
        <f>IF(AND(TBL_Employees[[#This Row],[Department]]="IT",TBL_Employees[[#This Row],[Gender]]="Female"),"Yes","No")</f>
        <v>No</v>
      </c>
    </row>
    <row r="705" spans="1:16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  <c r="O705" s="1">
        <f>TBL_Employees[[#This Row],[Annual Salary]]+TBL_Employees[[#This Row],[Bonus %]]*TBL_Employees[[#This Row],[Annual Salary]]</f>
        <v>223067.88</v>
      </c>
      <c r="P705" t="str">
        <f>IF(AND(TBL_Employees[[#This Row],[Department]]="IT",TBL_Employees[[#This Row],[Gender]]="Female"),"Yes","No")</f>
        <v>No</v>
      </c>
    </row>
    <row r="706" spans="1:16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  <c r="O706" s="1">
        <f>TBL_Employees[[#This Row],[Annual Salary]]+TBL_Employees[[#This Row],[Bonus %]]*TBL_Employees[[#This Row],[Annual Salary]]</f>
        <v>66084</v>
      </c>
      <c r="P706" t="str">
        <f>IF(AND(TBL_Employees[[#This Row],[Department]]="IT",TBL_Employees[[#This Row],[Gender]]="Female"),"Yes","No")</f>
        <v>No</v>
      </c>
    </row>
    <row r="707" spans="1:16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  <c r="O707" s="1">
        <f>TBL_Employees[[#This Row],[Annual Salary]]+TBL_Employees[[#This Row],[Bonus %]]*TBL_Employees[[#This Row],[Annual Salary]]</f>
        <v>76912</v>
      </c>
      <c r="P707" t="str">
        <f>IF(AND(TBL_Employees[[#This Row],[Department]]="IT",TBL_Employees[[#This Row],[Gender]]="Female"),"Yes","No")</f>
        <v>Yes</v>
      </c>
    </row>
    <row r="708" spans="1:16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  <c r="O708" s="1">
        <f>TBL_Employees[[#This Row],[Annual Salary]]+TBL_Employees[[#This Row],[Bonus %]]*TBL_Employees[[#This Row],[Annual Salary]]</f>
        <v>67987</v>
      </c>
      <c r="P708" t="str">
        <f>IF(AND(TBL_Employees[[#This Row],[Department]]="IT",TBL_Employees[[#This Row],[Gender]]="Female"),"Yes","No")</f>
        <v>No</v>
      </c>
    </row>
    <row r="709" spans="1:16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  <c r="O709" s="1">
        <f>TBL_Employees[[#This Row],[Annual Salary]]+TBL_Employees[[#This Row],[Bonus %]]*TBL_Employees[[#This Row],[Annual Salary]]</f>
        <v>59833</v>
      </c>
      <c r="P709" t="str">
        <f>IF(AND(TBL_Employees[[#This Row],[Department]]="IT",TBL_Employees[[#This Row],[Gender]]="Female"),"Yes","No")</f>
        <v>No</v>
      </c>
    </row>
    <row r="710" spans="1:16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  <c r="O710" s="1">
        <f>TBL_Employees[[#This Row],[Annual Salary]]+TBL_Employees[[#This Row],[Bonus %]]*TBL_Employees[[#This Row],[Annual Salary]]</f>
        <v>142599.48000000001</v>
      </c>
      <c r="P710" t="str">
        <f>IF(AND(TBL_Employees[[#This Row],[Department]]="IT",TBL_Employees[[#This Row],[Gender]]="Female"),"Yes","No")</f>
        <v>No</v>
      </c>
    </row>
    <row r="711" spans="1:16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  <c r="O711" s="1">
        <f>TBL_Employees[[#This Row],[Annual Salary]]+TBL_Employees[[#This Row],[Bonus %]]*TBL_Employees[[#This Row],[Annual Salary]]</f>
        <v>108586.4</v>
      </c>
      <c r="P711" t="str">
        <f>IF(AND(TBL_Employees[[#This Row],[Department]]="IT",TBL_Employees[[#This Row],[Gender]]="Female"),"Yes","No")</f>
        <v>No</v>
      </c>
    </row>
    <row r="712" spans="1:16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  <c r="O712" s="1">
        <f>TBL_Employees[[#This Row],[Annual Salary]]+TBL_Employees[[#This Row],[Bonus %]]*TBL_Employees[[#This Row],[Annual Salary]]</f>
        <v>335401.83999999997</v>
      </c>
      <c r="P712" t="str">
        <f>IF(AND(TBL_Employees[[#This Row],[Department]]="IT",TBL_Employees[[#This Row],[Gender]]="Female"),"Yes","No")</f>
        <v>No</v>
      </c>
    </row>
    <row r="713" spans="1:16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  <c r="O713" s="1">
        <f>TBL_Employees[[#This Row],[Annual Salary]]+TBL_Employees[[#This Row],[Bonus %]]*TBL_Employees[[#This Row],[Annual Salary]]</f>
        <v>107211.58</v>
      </c>
      <c r="P713" t="str">
        <f>IF(AND(TBL_Employees[[#This Row],[Department]]="IT",TBL_Employees[[#This Row],[Gender]]="Female"),"Yes","No")</f>
        <v>No</v>
      </c>
    </row>
    <row r="714" spans="1:16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  <c r="O714" s="1">
        <f>TBL_Employees[[#This Row],[Annual Salary]]+TBL_Employees[[#This Row],[Bonus %]]*TBL_Employees[[#This Row],[Annual Salary]]</f>
        <v>51404</v>
      </c>
      <c r="P714" t="str">
        <f>IF(AND(TBL_Employees[[#This Row],[Department]]="IT",TBL_Employees[[#This Row],[Gender]]="Female"),"Yes","No")</f>
        <v>No</v>
      </c>
    </row>
    <row r="715" spans="1:16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  <c r="O715" s="1">
        <f>TBL_Employees[[#This Row],[Annual Salary]]+TBL_Employees[[#This Row],[Bonus %]]*TBL_Employees[[#This Row],[Annual Salary]]</f>
        <v>87292</v>
      </c>
      <c r="P715" t="str">
        <f>IF(AND(TBL_Employees[[#This Row],[Department]]="IT",TBL_Employees[[#This Row],[Gender]]="Female"),"Yes","No")</f>
        <v>No</v>
      </c>
    </row>
    <row r="716" spans="1:16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  <c r="O716" s="1">
        <f>TBL_Employees[[#This Row],[Annual Salary]]+TBL_Employees[[#This Row],[Bonus %]]*TBL_Employees[[#This Row],[Annual Salary]]</f>
        <v>233370.88</v>
      </c>
      <c r="P716" t="str">
        <f>IF(AND(TBL_Employees[[#This Row],[Department]]="IT",TBL_Employees[[#This Row],[Gender]]="Female"),"Yes","No")</f>
        <v>No</v>
      </c>
    </row>
    <row r="717" spans="1:16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  <c r="O717" s="1">
        <f>TBL_Employees[[#This Row],[Annual Salary]]+TBL_Employees[[#This Row],[Bonus %]]*TBL_Employees[[#This Row],[Annual Salary]]</f>
        <v>53929</v>
      </c>
      <c r="P717" t="str">
        <f>IF(AND(TBL_Employees[[#This Row],[Department]]="IT",TBL_Employees[[#This Row],[Gender]]="Female"),"Yes","No")</f>
        <v>No</v>
      </c>
    </row>
    <row r="718" spans="1:16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  <c r="O718" s="1">
        <f>TBL_Employees[[#This Row],[Annual Salary]]+TBL_Employees[[#This Row],[Bonus %]]*TBL_Employees[[#This Row],[Annual Salary]]</f>
        <v>252873.72</v>
      </c>
      <c r="P718" t="str">
        <f>IF(AND(TBL_Employees[[#This Row],[Department]]="IT",TBL_Employees[[#This Row],[Gender]]="Female"),"Yes","No")</f>
        <v>No</v>
      </c>
    </row>
    <row r="719" spans="1:16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  <c r="O719" s="1">
        <f>TBL_Employees[[#This Row],[Annual Salary]]+TBL_Employees[[#This Row],[Bonus %]]*TBL_Employees[[#This Row],[Annual Salary]]</f>
        <v>170127.15</v>
      </c>
      <c r="P719" t="str">
        <f>IF(AND(TBL_Employees[[#This Row],[Department]]="IT",TBL_Employees[[#This Row],[Gender]]="Female"),"Yes","No")</f>
        <v>No</v>
      </c>
    </row>
    <row r="720" spans="1:16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  <c r="O720" s="1">
        <f>TBL_Employees[[#This Row],[Annual Salary]]+TBL_Employees[[#This Row],[Bonus %]]*TBL_Employees[[#This Row],[Annual Salary]]</f>
        <v>131492.29999999999</v>
      </c>
      <c r="P720" t="str">
        <f>IF(AND(TBL_Employees[[#This Row],[Department]]="IT",TBL_Employees[[#This Row],[Gender]]="Female"),"Yes","No")</f>
        <v>No</v>
      </c>
    </row>
    <row r="721" spans="1:16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  <c r="O721" s="1">
        <f>TBL_Employees[[#This Row],[Annual Salary]]+TBL_Employees[[#This Row],[Bonus %]]*TBL_Employees[[#This Row],[Annual Salary]]</f>
        <v>297288.63</v>
      </c>
      <c r="P721" t="str">
        <f>IF(AND(TBL_Employees[[#This Row],[Department]]="IT",TBL_Employees[[#This Row],[Gender]]="Female"),"Yes","No")</f>
        <v>No</v>
      </c>
    </row>
    <row r="722" spans="1:16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  <c r="O722" s="1">
        <f>TBL_Employees[[#This Row],[Annual Salary]]+TBL_Employees[[#This Row],[Bonus %]]*TBL_Employees[[#This Row],[Annual Salary]]</f>
        <v>120515.85</v>
      </c>
      <c r="P722" t="str">
        <f>IF(AND(TBL_Employees[[#This Row],[Department]]="IT",TBL_Employees[[#This Row],[Gender]]="Female"),"Yes","No")</f>
        <v>No</v>
      </c>
    </row>
    <row r="723" spans="1:16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  <c r="O723" s="1">
        <f>TBL_Employees[[#This Row],[Annual Salary]]+TBL_Employees[[#This Row],[Bonus %]]*TBL_Employees[[#This Row],[Annual Salary]]</f>
        <v>48762</v>
      </c>
      <c r="P723" t="str">
        <f>IF(AND(TBL_Employees[[#This Row],[Department]]="IT",TBL_Employees[[#This Row],[Gender]]="Female"),"Yes","No")</f>
        <v>No</v>
      </c>
    </row>
    <row r="724" spans="1:16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  <c r="O724" s="1">
        <f>TBL_Employees[[#This Row],[Annual Salary]]+TBL_Employees[[#This Row],[Bonus %]]*TBL_Employees[[#This Row],[Annual Salary]]</f>
        <v>87036</v>
      </c>
      <c r="P724" t="str">
        <f>IF(AND(TBL_Employees[[#This Row],[Department]]="IT",TBL_Employees[[#This Row],[Gender]]="Female"),"Yes","No")</f>
        <v>No</v>
      </c>
    </row>
    <row r="725" spans="1:16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  <c r="O725" s="1">
        <f>TBL_Employees[[#This Row],[Annual Salary]]+TBL_Employees[[#This Row],[Bonus %]]*TBL_Employees[[#This Row],[Annual Salary]]</f>
        <v>205833.88</v>
      </c>
      <c r="P725" t="str">
        <f>IF(AND(TBL_Employees[[#This Row],[Department]]="IT",TBL_Employees[[#This Row],[Gender]]="Female"),"Yes","No")</f>
        <v>No</v>
      </c>
    </row>
    <row r="726" spans="1:16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  <c r="O726" s="1">
        <f>TBL_Employees[[#This Row],[Annual Salary]]+TBL_Employees[[#This Row],[Bonus %]]*TBL_Employees[[#This Row],[Annual Salary]]</f>
        <v>75862</v>
      </c>
      <c r="P726" t="str">
        <f>IF(AND(TBL_Employees[[#This Row],[Department]]="IT",TBL_Employees[[#This Row],[Gender]]="Female"),"Yes","No")</f>
        <v>Yes</v>
      </c>
    </row>
    <row r="727" spans="1:16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  <c r="O727" s="1">
        <f>TBL_Employees[[#This Row],[Annual Salary]]+TBL_Employees[[#This Row],[Bonus %]]*TBL_Employees[[#This Row],[Annual Salary]]</f>
        <v>90870</v>
      </c>
      <c r="P727" t="str">
        <f>IF(AND(TBL_Employees[[#This Row],[Department]]="IT",TBL_Employees[[#This Row],[Gender]]="Female"),"Yes","No")</f>
        <v>No</v>
      </c>
    </row>
    <row r="728" spans="1:16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  <c r="O728" s="1">
        <f>TBL_Employees[[#This Row],[Annual Salary]]+TBL_Employees[[#This Row],[Bonus %]]*TBL_Employees[[#This Row],[Annual Salary]]</f>
        <v>110114.22</v>
      </c>
      <c r="P728" t="str">
        <f>IF(AND(TBL_Employees[[#This Row],[Department]]="IT",TBL_Employees[[#This Row],[Gender]]="Female"),"Yes","No")</f>
        <v>No</v>
      </c>
    </row>
    <row r="729" spans="1:16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  <c r="O729" s="1">
        <f>TBL_Employees[[#This Row],[Annual Salary]]+TBL_Employees[[#This Row],[Bonus %]]*TBL_Employees[[#This Row],[Annual Salary]]</f>
        <v>92293</v>
      </c>
      <c r="P729" t="str">
        <f>IF(AND(TBL_Employees[[#This Row],[Department]]="IT",TBL_Employees[[#This Row],[Gender]]="Female"),"Yes","No")</f>
        <v>No</v>
      </c>
    </row>
    <row r="730" spans="1:16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  <c r="O730" s="1">
        <f>TBL_Employees[[#This Row],[Annual Salary]]+TBL_Employees[[#This Row],[Bonus %]]*TBL_Employees[[#This Row],[Annual Salary]]</f>
        <v>63196</v>
      </c>
      <c r="P730" t="str">
        <f>IF(AND(TBL_Employees[[#This Row],[Department]]="IT",TBL_Employees[[#This Row],[Gender]]="Female"),"Yes","No")</f>
        <v>No</v>
      </c>
    </row>
    <row r="731" spans="1:16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  <c r="O731" s="1">
        <f>TBL_Employees[[#This Row],[Annual Salary]]+TBL_Employees[[#This Row],[Bonus %]]*TBL_Employees[[#This Row],[Annual Salary]]</f>
        <v>65340</v>
      </c>
      <c r="P731" t="str">
        <f>IF(AND(TBL_Employees[[#This Row],[Department]]="IT",TBL_Employees[[#This Row],[Gender]]="Female"),"Yes","No")</f>
        <v>No</v>
      </c>
    </row>
    <row r="732" spans="1:16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  <c r="O732" s="1">
        <f>TBL_Employees[[#This Row],[Annual Salary]]+TBL_Employees[[#This Row],[Bonus %]]*TBL_Employees[[#This Row],[Annual Salary]]</f>
        <v>267537.59999999998</v>
      </c>
      <c r="P732" t="str">
        <f>IF(AND(TBL_Employees[[#This Row],[Department]]="IT",TBL_Employees[[#This Row],[Gender]]="Female"),"Yes","No")</f>
        <v>No</v>
      </c>
    </row>
    <row r="733" spans="1:16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  <c r="O733" s="1">
        <f>TBL_Employees[[#This Row],[Annual Salary]]+TBL_Employees[[#This Row],[Bonus %]]*TBL_Employees[[#This Row],[Annual Salary]]</f>
        <v>84432.49</v>
      </c>
      <c r="P733" t="str">
        <f>IF(AND(TBL_Employees[[#This Row],[Department]]="IT",TBL_Employees[[#This Row],[Gender]]="Female"),"Yes","No")</f>
        <v>Yes</v>
      </c>
    </row>
    <row r="734" spans="1:16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  <c r="O734" s="1">
        <f>TBL_Employees[[#This Row],[Annual Salary]]+TBL_Employees[[#This Row],[Bonus %]]*TBL_Employees[[#This Row],[Annual Salary]]</f>
        <v>109680</v>
      </c>
      <c r="P734" t="str">
        <f>IF(AND(TBL_Employees[[#This Row],[Department]]="IT",TBL_Employees[[#This Row],[Gender]]="Female"),"Yes","No")</f>
        <v>No</v>
      </c>
    </row>
    <row r="735" spans="1:16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  <c r="O735" s="1">
        <f>TBL_Employees[[#This Row],[Annual Salary]]+TBL_Employees[[#This Row],[Bonus %]]*TBL_Employees[[#This Row],[Annual Salary]]</f>
        <v>204245.76000000001</v>
      </c>
      <c r="P735" t="str">
        <f>IF(AND(TBL_Employees[[#This Row],[Department]]="IT",TBL_Employees[[#This Row],[Gender]]="Female"),"Yes","No")</f>
        <v>No</v>
      </c>
    </row>
    <row r="736" spans="1:16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  <c r="O736" s="1">
        <f>TBL_Employees[[#This Row],[Annual Salary]]+TBL_Employees[[#This Row],[Bonus %]]*TBL_Employees[[#This Row],[Annual Salary]]</f>
        <v>94407</v>
      </c>
      <c r="P736" t="str">
        <f>IF(AND(TBL_Employees[[#This Row],[Department]]="IT",TBL_Employees[[#This Row],[Gender]]="Female"),"Yes","No")</f>
        <v>No</v>
      </c>
    </row>
    <row r="737" spans="1:16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  <c r="O737" s="1">
        <f>TBL_Employees[[#This Row],[Annual Salary]]+TBL_Employees[[#This Row],[Bonus %]]*TBL_Employees[[#This Row],[Annual Salary]]</f>
        <v>312010.02</v>
      </c>
      <c r="P737" t="str">
        <f>IF(AND(TBL_Employees[[#This Row],[Department]]="IT",TBL_Employees[[#This Row],[Gender]]="Female"),"Yes","No")</f>
        <v>No</v>
      </c>
    </row>
    <row r="738" spans="1:16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  <c r="O738" s="1">
        <f>TBL_Employees[[#This Row],[Annual Salary]]+TBL_Employees[[#This Row],[Bonus %]]*TBL_Employees[[#This Row],[Annual Salary]]</f>
        <v>43080</v>
      </c>
      <c r="P738" t="str">
        <f>IF(AND(TBL_Employees[[#This Row],[Department]]="IT",TBL_Employees[[#This Row],[Gender]]="Female"),"Yes","No")</f>
        <v>No</v>
      </c>
    </row>
    <row r="739" spans="1:16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  <c r="O739" s="1">
        <f>TBL_Employees[[#This Row],[Annual Salary]]+TBL_Employees[[#This Row],[Bonus %]]*TBL_Employees[[#This Row],[Annual Salary]]</f>
        <v>139904.28</v>
      </c>
      <c r="P739" t="str">
        <f>IF(AND(TBL_Employees[[#This Row],[Department]]="IT",TBL_Employees[[#This Row],[Gender]]="Female"),"Yes","No")</f>
        <v>No</v>
      </c>
    </row>
    <row r="740" spans="1:16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  <c r="O740" s="1">
        <f>TBL_Employees[[#This Row],[Annual Salary]]+TBL_Employees[[#This Row],[Bonus %]]*TBL_Employees[[#This Row],[Annual Salary]]</f>
        <v>212167.67999999999</v>
      </c>
      <c r="P740" t="str">
        <f>IF(AND(TBL_Employees[[#This Row],[Department]]="IT",TBL_Employees[[#This Row],[Gender]]="Female"),"Yes","No")</f>
        <v>No</v>
      </c>
    </row>
    <row r="741" spans="1:16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  <c r="O741" s="1">
        <f>TBL_Employees[[#This Row],[Annual Salary]]+TBL_Employees[[#This Row],[Bonus %]]*TBL_Employees[[#This Row],[Annual Salary]]</f>
        <v>160023.35999999999</v>
      </c>
      <c r="P741" t="str">
        <f>IF(AND(TBL_Employees[[#This Row],[Department]]="IT",TBL_Employees[[#This Row],[Gender]]="Female"),"Yes","No")</f>
        <v>No</v>
      </c>
    </row>
    <row r="742" spans="1:16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  <c r="O742" s="1">
        <f>TBL_Employees[[#This Row],[Annual Salary]]+TBL_Employees[[#This Row],[Bonus %]]*TBL_Employees[[#This Row],[Annual Salary]]</f>
        <v>240629.76000000001</v>
      </c>
      <c r="P742" t="str">
        <f>IF(AND(TBL_Employees[[#This Row],[Department]]="IT",TBL_Employees[[#This Row],[Gender]]="Female"),"Yes","No")</f>
        <v>No</v>
      </c>
    </row>
    <row r="743" spans="1:16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  <c r="O743" s="1">
        <f>TBL_Employees[[#This Row],[Annual Salary]]+TBL_Employees[[#This Row],[Bonus %]]*TBL_Employees[[#This Row],[Annual Salary]]</f>
        <v>347223.39</v>
      </c>
      <c r="P743" t="str">
        <f>IF(AND(TBL_Employees[[#This Row],[Department]]="IT",TBL_Employees[[#This Row],[Gender]]="Female"),"Yes","No")</f>
        <v>No</v>
      </c>
    </row>
    <row r="744" spans="1:16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  <c r="O744" s="1">
        <f>TBL_Employees[[#This Row],[Annual Salary]]+TBL_Employees[[#This Row],[Bonus %]]*TBL_Employees[[#This Row],[Annual Salary]]</f>
        <v>76505</v>
      </c>
      <c r="P744" t="str">
        <f>IF(AND(TBL_Employees[[#This Row],[Department]]="IT",TBL_Employees[[#This Row],[Gender]]="Female"),"Yes","No")</f>
        <v>No</v>
      </c>
    </row>
    <row r="745" spans="1:16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  <c r="O745" s="1">
        <f>TBL_Employees[[#This Row],[Annual Salary]]+TBL_Employees[[#This Row],[Bonus %]]*TBL_Employees[[#This Row],[Annual Salary]]</f>
        <v>84297</v>
      </c>
      <c r="P745" t="str">
        <f>IF(AND(TBL_Employees[[#This Row],[Department]]="IT",TBL_Employees[[#This Row],[Gender]]="Female"),"Yes","No")</f>
        <v>No</v>
      </c>
    </row>
    <row r="746" spans="1:16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  <c r="O746" s="1">
        <f>TBL_Employees[[#This Row],[Annual Salary]]+TBL_Employees[[#This Row],[Bonus %]]*TBL_Employees[[#This Row],[Annual Salary]]</f>
        <v>75769</v>
      </c>
      <c r="P746" t="str">
        <f>IF(AND(TBL_Employees[[#This Row],[Department]]="IT",TBL_Employees[[#This Row],[Gender]]="Female"),"Yes","No")</f>
        <v>No</v>
      </c>
    </row>
    <row r="747" spans="1:16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  <c r="O747" s="1">
        <f>TBL_Employees[[#This Row],[Annual Salary]]+TBL_Employees[[#This Row],[Bonus %]]*TBL_Employees[[#This Row],[Annual Salary]]</f>
        <v>306304.7</v>
      </c>
      <c r="P747" t="str">
        <f>IF(AND(TBL_Employees[[#This Row],[Department]]="IT",TBL_Employees[[#This Row],[Gender]]="Female"),"Yes","No")</f>
        <v>No</v>
      </c>
    </row>
    <row r="748" spans="1:16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  <c r="O748" s="1">
        <f>TBL_Employees[[#This Row],[Annual Salary]]+TBL_Employees[[#This Row],[Bonus %]]*TBL_Employees[[#This Row],[Annual Salary]]</f>
        <v>220880.66</v>
      </c>
      <c r="P748" t="str">
        <f>IF(AND(TBL_Employees[[#This Row],[Department]]="IT",TBL_Employees[[#This Row],[Gender]]="Female"),"Yes","No")</f>
        <v>No</v>
      </c>
    </row>
    <row r="749" spans="1:16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  <c r="O749" s="1">
        <f>TBL_Employees[[#This Row],[Annual Salary]]+TBL_Employees[[#This Row],[Bonus %]]*TBL_Employees[[#This Row],[Annual Salary]]</f>
        <v>68987</v>
      </c>
      <c r="P749" t="str">
        <f>IF(AND(TBL_Employees[[#This Row],[Department]]="IT",TBL_Employees[[#This Row],[Gender]]="Female"),"Yes","No")</f>
        <v>No</v>
      </c>
    </row>
    <row r="750" spans="1:16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  <c r="O750" s="1">
        <f>TBL_Employees[[#This Row],[Annual Salary]]+TBL_Employees[[#This Row],[Bonus %]]*TBL_Employees[[#This Row],[Annual Salary]]</f>
        <v>193348.24</v>
      </c>
      <c r="P750" t="str">
        <f>IF(AND(TBL_Employees[[#This Row],[Department]]="IT",TBL_Employees[[#This Row],[Gender]]="Female"),"Yes","No")</f>
        <v>No</v>
      </c>
    </row>
    <row r="751" spans="1:16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  <c r="O751" s="1">
        <f>TBL_Employees[[#This Row],[Annual Salary]]+TBL_Employees[[#This Row],[Bonus %]]*TBL_Employees[[#This Row],[Annual Salary]]</f>
        <v>93668</v>
      </c>
      <c r="P751" t="str">
        <f>IF(AND(TBL_Employees[[#This Row],[Department]]="IT",TBL_Employees[[#This Row],[Gender]]="Female"),"Yes","No")</f>
        <v>No</v>
      </c>
    </row>
    <row r="752" spans="1:16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  <c r="O752" s="1">
        <f>TBL_Employees[[#This Row],[Annual Salary]]+TBL_Employees[[#This Row],[Bonus %]]*TBL_Employees[[#This Row],[Annual Salary]]</f>
        <v>69647</v>
      </c>
      <c r="P752" t="str">
        <f>IF(AND(TBL_Employees[[#This Row],[Department]]="IT",TBL_Employees[[#This Row],[Gender]]="Female"),"Yes","No")</f>
        <v>No</v>
      </c>
    </row>
    <row r="753" spans="1:16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  <c r="O753" s="1">
        <f>TBL_Employees[[#This Row],[Annual Salary]]+TBL_Employees[[#This Row],[Bonus %]]*TBL_Employees[[#This Row],[Annual Salary]]</f>
        <v>63318</v>
      </c>
      <c r="P753" t="str">
        <f>IF(AND(TBL_Employees[[#This Row],[Department]]="IT",TBL_Employees[[#This Row],[Gender]]="Female"),"Yes","No")</f>
        <v>No</v>
      </c>
    </row>
    <row r="754" spans="1:16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  <c r="O754" s="1">
        <f>TBL_Employees[[#This Row],[Annual Salary]]+TBL_Employees[[#This Row],[Bonus %]]*TBL_Employees[[#This Row],[Annual Salary]]</f>
        <v>77629</v>
      </c>
      <c r="P754" t="str">
        <f>IF(AND(TBL_Employees[[#This Row],[Department]]="IT",TBL_Employees[[#This Row],[Gender]]="Female"),"Yes","No")</f>
        <v>No</v>
      </c>
    </row>
    <row r="755" spans="1:16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  <c r="O755" s="1">
        <f>TBL_Employees[[#This Row],[Annual Salary]]+TBL_Employees[[#This Row],[Bonus %]]*TBL_Employees[[#This Row],[Annual Salary]]</f>
        <v>159629.20000000001</v>
      </c>
      <c r="P755" t="str">
        <f>IF(AND(TBL_Employees[[#This Row],[Department]]="IT",TBL_Employees[[#This Row],[Gender]]="Female"),"Yes","No")</f>
        <v>No</v>
      </c>
    </row>
    <row r="756" spans="1:16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  <c r="O756" s="1">
        <f>TBL_Employees[[#This Row],[Annual Salary]]+TBL_Employees[[#This Row],[Bonus %]]*TBL_Employees[[#This Row],[Annual Salary]]</f>
        <v>88777</v>
      </c>
      <c r="P756" t="str">
        <f>IF(AND(TBL_Employees[[#This Row],[Department]]="IT",TBL_Employees[[#This Row],[Gender]]="Female"),"Yes","No")</f>
        <v>Yes</v>
      </c>
    </row>
    <row r="757" spans="1:16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  <c r="O757" s="1">
        <f>TBL_Employees[[#This Row],[Annual Salary]]+TBL_Employees[[#This Row],[Bonus %]]*TBL_Employees[[#This Row],[Annual Salary]]</f>
        <v>234836.28</v>
      </c>
      <c r="P757" t="str">
        <f>IF(AND(TBL_Employees[[#This Row],[Department]]="IT",TBL_Employees[[#This Row],[Gender]]="Female"),"Yes","No")</f>
        <v>No</v>
      </c>
    </row>
    <row r="758" spans="1:16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  <c r="O758" s="1">
        <f>TBL_Employees[[#This Row],[Annual Salary]]+TBL_Employees[[#This Row],[Bonus %]]*TBL_Employees[[#This Row],[Annual Salary]]</f>
        <v>60017</v>
      </c>
      <c r="P758" t="str">
        <f>IF(AND(TBL_Employees[[#This Row],[Department]]="IT",TBL_Employees[[#This Row],[Gender]]="Female"),"Yes","No")</f>
        <v>No</v>
      </c>
    </row>
    <row r="759" spans="1:16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  <c r="O759" s="1">
        <f>TBL_Employees[[#This Row],[Annual Salary]]+TBL_Employees[[#This Row],[Bonus %]]*TBL_Employees[[#This Row],[Annual Salary]]</f>
        <v>166869.91999999998</v>
      </c>
      <c r="P759" t="str">
        <f>IF(AND(TBL_Employees[[#This Row],[Department]]="IT",TBL_Employees[[#This Row],[Gender]]="Female"),"Yes","No")</f>
        <v>No</v>
      </c>
    </row>
    <row r="760" spans="1:16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  <c r="O760" s="1">
        <f>TBL_Employees[[#This Row],[Annual Salary]]+TBL_Employees[[#This Row],[Bonus %]]*TBL_Employees[[#This Row],[Annual Salary]]</f>
        <v>97398</v>
      </c>
      <c r="P760" t="str">
        <f>IF(AND(TBL_Employees[[#This Row],[Department]]="IT",TBL_Employees[[#This Row],[Gender]]="Female"),"Yes","No")</f>
        <v>No</v>
      </c>
    </row>
    <row r="761" spans="1:16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  <c r="O761" s="1">
        <f>TBL_Employees[[#This Row],[Annual Salary]]+TBL_Employees[[#This Row],[Bonus %]]*TBL_Employees[[#This Row],[Annual Salary]]</f>
        <v>72805</v>
      </c>
      <c r="P761" t="str">
        <f>IF(AND(TBL_Employees[[#This Row],[Department]]="IT",TBL_Employees[[#This Row],[Gender]]="Female"),"Yes","No")</f>
        <v>No</v>
      </c>
    </row>
    <row r="762" spans="1:16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  <c r="O762" s="1">
        <f>TBL_Employees[[#This Row],[Annual Salary]]+TBL_Employees[[#This Row],[Bonus %]]*TBL_Employees[[#This Row],[Annual Salary]]</f>
        <v>72131</v>
      </c>
      <c r="P762" t="str">
        <f>IF(AND(TBL_Employees[[#This Row],[Department]]="IT",TBL_Employees[[#This Row],[Gender]]="Female"),"Yes","No")</f>
        <v>No</v>
      </c>
    </row>
    <row r="763" spans="1:16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  <c r="O763" s="1">
        <f>TBL_Employees[[#This Row],[Annual Salary]]+TBL_Employees[[#This Row],[Bonus %]]*TBL_Employees[[#This Row],[Annual Salary]]</f>
        <v>113041.44</v>
      </c>
      <c r="P763" t="str">
        <f>IF(AND(TBL_Employees[[#This Row],[Department]]="IT",TBL_Employees[[#This Row],[Gender]]="Female"),"Yes","No")</f>
        <v>No</v>
      </c>
    </row>
    <row r="764" spans="1:16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  <c r="O764" s="1">
        <f>TBL_Employees[[#This Row],[Annual Salary]]+TBL_Employees[[#This Row],[Bonus %]]*TBL_Employees[[#This Row],[Annual Salary]]</f>
        <v>89769</v>
      </c>
      <c r="P764" t="str">
        <f>IF(AND(TBL_Employees[[#This Row],[Department]]="IT",TBL_Employees[[#This Row],[Gender]]="Female"),"Yes","No")</f>
        <v>No</v>
      </c>
    </row>
    <row r="765" spans="1:16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  <c r="O765" s="1">
        <f>TBL_Employees[[#This Row],[Annual Salary]]+TBL_Employees[[#This Row],[Bonus %]]*TBL_Employees[[#This Row],[Annual Salary]]</f>
        <v>136549.12</v>
      </c>
      <c r="P765" t="str">
        <f>IF(AND(TBL_Employees[[#This Row],[Department]]="IT",TBL_Employees[[#This Row],[Gender]]="Female"),"Yes","No")</f>
        <v>No</v>
      </c>
    </row>
    <row r="766" spans="1:16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  <c r="O766" s="1">
        <f>TBL_Employees[[#This Row],[Annual Salary]]+TBL_Employees[[#This Row],[Bonus %]]*TBL_Employees[[#This Row],[Annual Salary]]</f>
        <v>117574.81</v>
      </c>
      <c r="P766" t="str">
        <f>IF(AND(TBL_Employees[[#This Row],[Department]]="IT",TBL_Employees[[#This Row],[Gender]]="Female"),"Yes","No")</f>
        <v>No</v>
      </c>
    </row>
    <row r="767" spans="1:16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  <c r="O767" s="1">
        <f>TBL_Employees[[#This Row],[Annual Salary]]+TBL_Employees[[#This Row],[Bonus %]]*TBL_Employees[[#This Row],[Annual Salary]]</f>
        <v>47974</v>
      </c>
      <c r="P767" t="str">
        <f>IF(AND(TBL_Employees[[#This Row],[Department]]="IT",TBL_Employees[[#This Row],[Gender]]="Female"),"Yes","No")</f>
        <v>No</v>
      </c>
    </row>
    <row r="768" spans="1:16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  <c r="O768" s="1">
        <f>TBL_Employees[[#This Row],[Annual Salary]]+TBL_Employees[[#This Row],[Bonus %]]*TBL_Employees[[#This Row],[Annual Salary]]</f>
        <v>134759.51999999999</v>
      </c>
      <c r="P768" t="str">
        <f>IF(AND(TBL_Employees[[#This Row],[Department]]="IT",TBL_Employees[[#This Row],[Gender]]="Female"),"Yes","No")</f>
        <v>Yes</v>
      </c>
    </row>
    <row r="769" spans="1:16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  <c r="O769" s="1">
        <f>TBL_Employees[[#This Row],[Annual Salary]]+TBL_Employees[[#This Row],[Bonus %]]*TBL_Employees[[#This Row],[Annual Salary]]</f>
        <v>57446</v>
      </c>
      <c r="P769" t="str">
        <f>IF(AND(TBL_Employees[[#This Row],[Department]]="IT",TBL_Employees[[#This Row],[Gender]]="Female"),"Yes","No")</f>
        <v>Yes</v>
      </c>
    </row>
    <row r="770" spans="1:16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  <c r="O770" s="1">
        <f>TBL_Employees[[#This Row],[Annual Salary]]+TBL_Employees[[#This Row],[Bonus %]]*TBL_Employees[[#This Row],[Annual Salary]]</f>
        <v>219364.74</v>
      </c>
      <c r="P770" t="str">
        <f>IF(AND(TBL_Employees[[#This Row],[Department]]="IT",TBL_Employees[[#This Row],[Gender]]="Female"),"Yes","No")</f>
        <v>No</v>
      </c>
    </row>
    <row r="771" spans="1:16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  <c r="O771" s="1">
        <f>TBL_Employees[[#This Row],[Annual Salary]]+TBL_Employees[[#This Row],[Bonus %]]*TBL_Employees[[#This Row],[Annual Salary]]</f>
        <v>145434.39000000001</v>
      </c>
      <c r="P771" t="str">
        <f>IF(AND(TBL_Employees[[#This Row],[Department]]="IT",TBL_Employees[[#This Row],[Gender]]="Female"),"Yes","No")</f>
        <v>No</v>
      </c>
    </row>
    <row r="772" spans="1:16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  <c r="O772" s="1">
        <f>TBL_Employees[[#This Row],[Annual Salary]]+TBL_Employees[[#This Row],[Bonus %]]*TBL_Employees[[#This Row],[Annual Salary]]</f>
        <v>65247</v>
      </c>
      <c r="P772" t="str">
        <f>IF(AND(TBL_Employees[[#This Row],[Department]]="IT",TBL_Employees[[#This Row],[Gender]]="Female"),"Yes","No")</f>
        <v>No</v>
      </c>
    </row>
    <row r="773" spans="1:16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  <c r="O773" s="1">
        <f>TBL_Employees[[#This Row],[Annual Salary]]+TBL_Employees[[#This Row],[Bonus %]]*TBL_Employees[[#This Row],[Annual Salary]]</f>
        <v>64247</v>
      </c>
      <c r="P773" t="str">
        <f>IF(AND(TBL_Employees[[#This Row],[Department]]="IT",TBL_Employees[[#This Row],[Gender]]="Female"),"Yes","No")</f>
        <v>No</v>
      </c>
    </row>
    <row r="774" spans="1:16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  <c r="O774" s="1">
        <f>TBL_Employees[[#This Row],[Annual Salary]]+TBL_Employees[[#This Row],[Bonus %]]*TBL_Employees[[#This Row],[Annual Salary]]</f>
        <v>127713.24</v>
      </c>
      <c r="P774" t="str">
        <f>IF(AND(TBL_Employees[[#This Row],[Department]]="IT",TBL_Employees[[#This Row],[Gender]]="Female"),"Yes","No")</f>
        <v>No</v>
      </c>
    </row>
    <row r="775" spans="1:16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  <c r="O775" s="1">
        <f>TBL_Employees[[#This Row],[Annual Salary]]+TBL_Employees[[#This Row],[Bonus %]]*TBL_Employees[[#This Row],[Annual Salary]]</f>
        <v>109422</v>
      </c>
      <c r="P775" t="str">
        <f>IF(AND(TBL_Employees[[#This Row],[Department]]="IT",TBL_Employees[[#This Row],[Gender]]="Female"),"Yes","No")</f>
        <v>No</v>
      </c>
    </row>
    <row r="776" spans="1:16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  <c r="O776" s="1">
        <f>TBL_Employees[[#This Row],[Annual Salary]]+TBL_Employees[[#This Row],[Bonus %]]*TBL_Employees[[#This Row],[Annual Salary]]</f>
        <v>139645</v>
      </c>
      <c r="P776" t="str">
        <f>IF(AND(TBL_Employees[[#This Row],[Department]]="IT",TBL_Employees[[#This Row],[Gender]]="Female"),"Yes","No")</f>
        <v>No</v>
      </c>
    </row>
    <row r="777" spans="1:16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  <c r="O777" s="1">
        <f>TBL_Employees[[#This Row],[Annual Salary]]+TBL_Employees[[#This Row],[Bonus %]]*TBL_Employees[[#This Row],[Annual Salary]]</f>
        <v>97500</v>
      </c>
      <c r="P777" t="str">
        <f>IF(AND(TBL_Employees[[#This Row],[Department]]="IT",TBL_Employees[[#This Row],[Gender]]="Female"),"Yes","No")</f>
        <v>Yes</v>
      </c>
    </row>
    <row r="778" spans="1:16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  <c r="O778" s="1">
        <f>TBL_Employees[[#This Row],[Annual Salary]]+TBL_Employees[[#This Row],[Bonus %]]*TBL_Employees[[#This Row],[Annual Salary]]</f>
        <v>41844</v>
      </c>
      <c r="P778" t="str">
        <f>IF(AND(TBL_Employees[[#This Row],[Department]]="IT",TBL_Employees[[#This Row],[Gender]]="Female"),"Yes","No")</f>
        <v>No</v>
      </c>
    </row>
    <row r="779" spans="1:16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  <c r="O779" s="1">
        <f>TBL_Employees[[#This Row],[Annual Salary]]+TBL_Employees[[#This Row],[Bonus %]]*TBL_Employees[[#This Row],[Annual Salary]]</f>
        <v>58875</v>
      </c>
      <c r="P779" t="str">
        <f>IF(AND(TBL_Employees[[#This Row],[Department]]="IT",TBL_Employees[[#This Row],[Gender]]="Female"),"Yes","No")</f>
        <v>No</v>
      </c>
    </row>
    <row r="780" spans="1:16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  <c r="O780" s="1">
        <f>TBL_Employees[[#This Row],[Annual Salary]]+TBL_Employees[[#This Row],[Bonus %]]*TBL_Employees[[#This Row],[Annual Salary]]</f>
        <v>64204</v>
      </c>
      <c r="P780" t="str">
        <f>IF(AND(TBL_Employees[[#This Row],[Department]]="IT",TBL_Employees[[#This Row],[Gender]]="Female"),"Yes","No")</f>
        <v>No</v>
      </c>
    </row>
    <row r="781" spans="1:16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  <c r="O781" s="1">
        <f>TBL_Employees[[#This Row],[Annual Salary]]+TBL_Employees[[#This Row],[Bonus %]]*TBL_Employees[[#This Row],[Annual Salary]]</f>
        <v>67743</v>
      </c>
      <c r="P781" t="str">
        <f>IF(AND(TBL_Employees[[#This Row],[Department]]="IT",TBL_Employees[[#This Row],[Gender]]="Female"),"Yes","No")</f>
        <v>No</v>
      </c>
    </row>
    <row r="782" spans="1:16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  <c r="O782" s="1">
        <f>TBL_Employees[[#This Row],[Annual Salary]]+TBL_Employees[[#This Row],[Bonus %]]*TBL_Employees[[#This Row],[Annual Salary]]</f>
        <v>71677</v>
      </c>
      <c r="P782" t="str">
        <f>IF(AND(TBL_Employees[[#This Row],[Department]]="IT",TBL_Employees[[#This Row],[Gender]]="Female"),"Yes","No")</f>
        <v>No</v>
      </c>
    </row>
    <row r="783" spans="1:16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  <c r="O783" s="1">
        <f>TBL_Employees[[#This Row],[Annual Salary]]+TBL_Employees[[#This Row],[Bonus %]]*TBL_Employees[[#This Row],[Annual Salary]]</f>
        <v>40063</v>
      </c>
      <c r="P783" t="str">
        <f>IF(AND(TBL_Employees[[#This Row],[Department]]="IT",TBL_Employees[[#This Row],[Gender]]="Female"),"Yes","No")</f>
        <v>No</v>
      </c>
    </row>
    <row r="784" spans="1:16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  <c r="O784" s="1">
        <f>TBL_Employees[[#This Row],[Annual Salary]]+TBL_Employees[[#This Row],[Bonus %]]*TBL_Employees[[#This Row],[Annual Salary]]</f>
        <v>40124</v>
      </c>
      <c r="P784" t="str">
        <f>IF(AND(TBL_Employees[[#This Row],[Department]]="IT",TBL_Employees[[#This Row],[Gender]]="Female"),"Yes","No")</f>
        <v>Yes</v>
      </c>
    </row>
    <row r="785" spans="1:16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  <c r="O785" s="1">
        <f>TBL_Employees[[#This Row],[Annual Salary]]+TBL_Employees[[#This Row],[Bonus %]]*TBL_Employees[[#This Row],[Annual Salary]]</f>
        <v>103183</v>
      </c>
      <c r="P785" t="str">
        <f>IF(AND(TBL_Employees[[#This Row],[Department]]="IT",TBL_Employees[[#This Row],[Gender]]="Female"),"Yes","No")</f>
        <v>No</v>
      </c>
    </row>
    <row r="786" spans="1:16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  <c r="O786" s="1">
        <f>TBL_Employees[[#This Row],[Annual Salary]]+TBL_Employees[[#This Row],[Bonus %]]*TBL_Employees[[#This Row],[Annual Salary]]</f>
        <v>95239</v>
      </c>
      <c r="P786" t="str">
        <f>IF(AND(TBL_Employees[[#This Row],[Department]]="IT",TBL_Employees[[#This Row],[Gender]]="Female"),"Yes","No")</f>
        <v>No</v>
      </c>
    </row>
    <row r="787" spans="1:16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  <c r="O787" s="1">
        <f>TBL_Employees[[#This Row],[Annual Salary]]+TBL_Employees[[#This Row],[Bonus %]]*TBL_Employees[[#This Row],[Annual Salary]]</f>
        <v>75012</v>
      </c>
      <c r="P787" t="str">
        <f>IF(AND(TBL_Employees[[#This Row],[Department]]="IT",TBL_Employees[[#This Row],[Gender]]="Female"),"Yes","No")</f>
        <v>No</v>
      </c>
    </row>
    <row r="788" spans="1:16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  <c r="O788" s="1">
        <f>TBL_Employees[[#This Row],[Annual Salary]]+TBL_Employees[[#This Row],[Bonus %]]*TBL_Employees[[#This Row],[Annual Salary]]</f>
        <v>96366</v>
      </c>
      <c r="P788" t="str">
        <f>IF(AND(TBL_Employees[[#This Row],[Department]]="IT",TBL_Employees[[#This Row],[Gender]]="Female"),"Yes","No")</f>
        <v>Yes</v>
      </c>
    </row>
    <row r="789" spans="1:16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  <c r="O789" s="1">
        <f>TBL_Employees[[#This Row],[Annual Salary]]+TBL_Employees[[#This Row],[Bonus %]]*TBL_Employees[[#This Row],[Annual Salary]]</f>
        <v>40897</v>
      </c>
      <c r="P789" t="str">
        <f>IF(AND(TBL_Employees[[#This Row],[Department]]="IT",TBL_Employees[[#This Row],[Gender]]="Female"),"Yes","No")</f>
        <v>No</v>
      </c>
    </row>
    <row r="790" spans="1:16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  <c r="O790" s="1">
        <f>TBL_Employees[[#This Row],[Annual Salary]]+TBL_Employees[[#This Row],[Bonus %]]*TBL_Employees[[#This Row],[Annual Salary]]</f>
        <v>132423.67999999999</v>
      </c>
      <c r="P790" t="str">
        <f>IF(AND(TBL_Employees[[#This Row],[Department]]="IT",TBL_Employees[[#This Row],[Gender]]="Female"),"Yes","No")</f>
        <v>No</v>
      </c>
    </row>
    <row r="791" spans="1:16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  <c r="O791" s="1">
        <f>TBL_Employees[[#This Row],[Annual Salary]]+TBL_Employees[[#This Row],[Bonus %]]*TBL_Employees[[#This Row],[Annual Salary]]</f>
        <v>113632.05</v>
      </c>
      <c r="P791" t="str">
        <f>IF(AND(TBL_Employees[[#This Row],[Department]]="IT",TBL_Employees[[#This Row],[Gender]]="Female"),"Yes","No")</f>
        <v>No</v>
      </c>
    </row>
    <row r="792" spans="1:16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  <c r="O792" s="1">
        <f>TBL_Employees[[#This Row],[Annual Salary]]+TBL_Employees[[#This Row],[Bonus %]]*TBL_Employees[[#This Row],[Annual Salary]]</f>
        <v>75579</v>
      </c>
      <c r="P792" t="str">
        <f>IF(AND(TBL_Employees[[#This Row],[Department]]="IT",TBL_Employees[[#This Row],[Gender]]="Female"),"Yes","No")</f>
        <v>No</v>
      </c>
    </row>
    <row r="793" spans="1:16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  <c r="O793" s="1">
        <f>TBL_Employees[[#This Row],[Annual Salary]]+TBL_Employees[[#This Row],[Bonus %]]*TBL_Employees[[#This Row],[Annual Salary]]</f>
        <v>146790.39000000001</v>
      </c>
      <c r="P793" t="str">
        <f>IF(AND(TBL_Employees[[#This Row],[Department]]="IT",TBL_Employees[[#This Row],[Gender]]="Female"),"Yes","No")</f>
        <v>No</v>
      </c>
    </row>
    <row r="794" spans="1:16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  <c r="O794" s="1">
        <f>TBL_Employees[[#This Row],[Annual Salary]]+TBL_Employees[[#This Row],[Bonus %]]*TBL_Employees[[#This Row],[Annual Salary]]</f>
        <v>224244</v>
      </c>
      <c r="P794" t="str">
        <f>IF(AND(TBL_Employees[[#This Row],[Department]]="IT",TBL_Employees[[#This Row],[Gender]]="Female"),"Yes","No")</f>
        <v>No</v>
      </c>
    </row>
    <row r="795" spans="1:16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  <c r="O795" s="1">
        <f>TBL_Employees[[#This Row],[Annual Salary]]+TBL_Employees[[#This Row],[Bonus %]]*TBL_Employees[[#This Row],[Annual Salary]]</f>
        <v>57531</v>
      </c>
      <c r="P795" t="str">
        <f>IF(AND(TBL_Employees[[#This Row],[Department]]="IT",TBL_Employees[[#This Row],[Gender]]="Female"),"Yes","No")</f>
        <v>No</v>
      </c>
    </row>
    <row r="796" spans="1:16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  <c r="O796" s="1">
        <f>TBL_Employees[[#This Row],[Annual Salary]]+TBL_Employees[[#This Row],[Bonus %]]*TBL_Employees[[#This Row],[Annual Salary]]</f>
        <v>55894</v>
      </c>
      <c r="P796" t="str">
        <f>IF(AND(TBL_Employees[[#This Row],[Department]]="IT",TBL_Employees[[#This Row],[Gender]]="Female"),"Yes","No")</f>
        <v>No</v>
      </c>
    </row>
    <row r="797" spans="1:16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  <c r="O797" s="1">
        <f>TBL_Employees[[#This Row],[Annual Salary]]+TBL_Employees[[#This Row],[Bonus %]]*TBL_Employees[[#This Row],[Annual Salary]]</f>
        <v>72903</v>
      </c>
      <c r="P797" t="str">
        <f>IF(AND(TBL_Employees[[#This Row],[Department]]="IT",TBL_Employees[[#This Row],[Gender]]="Female"),"Yes","No")</f>
        <v>No</v>
      </c>
    </row>
    <row r="798" spans="1:16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  <c r="O798" s="1">
        <f>TBL_Employees[[#This Row],[Annual Salary]]+TBL_Employees[[#This Row],[Bonus %]]*TBL_Employees[[#This Row],[Annual Salary]]</f>
        <v>45369</v>
      </c>
      <c r="P798" t="str">
        <f>IF(AND(TBL_Employees[[#This Row],[Department]]="IT",TBL_Employees[[#This Row],[Gender]]="Female"),"Yes","No")</f>
        <v>No</v>
      </c>
    </row>
    <row r="799" spans="1:16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  <c r="O799" s="1">
        <f>TBL_Employees[[#This Row],[Annual Salary]]+TBL_Employees[[#This Row],[Bonus %]]*TBL_Employees[[#This Row],[Annual Salary]]</f>
        <v>116170.02</v>
      </c>
      <c r="P799" t="str">
        <f>IF(AND(TBL_Employees[[#This Row],[Department]]="IT",TBL_Employees[[#This Row],[Gender]]="Female"),"Yes","No")</f>
        <v>No</v>
      </c>
    </row>
    <row r="800" spans="1:16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  <c r="O800" s="1">
        <f>TBL_Employees[[#This Row],[Annual Salary]]+TBL_Employees[[#This Row],[Bonus %]]*TBL_Employees[[#This Row],[Annual Salary]]</f>
        <v>92994</v>
      </c>
      <c r="P800" t="str">
        <f>IF(AND(TBL_Employees[[#This Row],[Department]]="IT",TBL_Employees[[#This Row],[Gender]]="Female"),"Yes","No")</f>
        <v>No</v>
      </c>
    </row>
    <row r="801" spans="1:16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  <c r="O801" s="1">
        <f>TBL_Employees[[#This Row],[Annual Salary]]+TBL_Employees[[#This Row],[Bonus %]]*TBL_Employees[[#This Row],[Annual Salary]]</f>
        <v>83685</v>
      </c>
      <c r="P801" t="str">
        <f>IF(AND(TBL_Employees[[#This Row],[Department]]="IT",TBL_Employees[[#This Row],[Gender]]="Female"),"Yes","No")</f>
        <v>No</v>
      </c>
    </row>
    <row r="802" spans="1:16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  <c r="O802" s="1">
        <f>TBL_Employees[[#This Row],[Annual Salary]]+TBL_Employees[[#This Row],[Bonus %]]*TBL_Employees[[#This Row],[Annual Salary]]</f>
        <v>99335</v>
      </c>
      <c r="P802" t="str">
        <f>IF(AND(TBL_Employees[[#This Row],[Department]]="IT",TBL_Employees[[#This Row],[Gender]]="Female"),"Yes","No")</f>
        <v>No</v>
      </c>
    </row>
    <row r="803" spans="1:16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  <c r="O803" s="1">
        <f>TBL_Employees[[#This Row],[Annual Salary]]+TBL_Employees[[#This Row],[Bonus %]]*TBL_Employees[[#This Row],[Annual Salary]]</f>
        <v>150855.85</v>
      </c>
      <c r="P803" t="str">
        <f>IF(AND(TBL_Employees[[#This Row],[Department]]="IT",TBL_Employees[[#This Row],[Gender]]="Female"),"Yes","No")</f>
        <v>No</v>
      </c>
    </row>
    <row r="804" spans="1:16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  <c r="O804" s="1">
        <f>TBL_Employees[[#This Row],[Annual Salary]]+TBL_Employees[[#This Row],[Bonus %]]*TBL_Employees[[#This Row],[Annual Salary]]</f>
        <v>77593.95</v>
      </c>
      <c r="P804" t="str">
        <f>IF(AND(TBL_Employees[[#This Row],[Department]]="IT",TBL_Employees[[#This Row],[Gender]]="Female"),"Yes","No")</f>
        <v>No</v>
      </c>
    </row>
    <row r="805" spans="1:16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  <c r="O805" s="1">
        <f>TBL_Employees[[#This Row],[Annual Salary]]+TBL_Employees[[#This Row],[Bonus %]]*TBL_Employees[[#This Row],[Annual Salary]]</f>
        <v>353255</v>
      </c>
      <c r="P805" t="str">
        <f>IF(AND(TBL_Employees[[#This Row],[Department]]="IT",TBL_Employees[[#This Row],[Gender]]="Female"),"Yes","No")</f>
        <v>No</v>
      </c>
    </row>
    <row r="806" spans="1:16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  <c r="O806" s="1">
        <f>TBL_Employees[[#This Row],[Annual Salary]]+TBL_Employees[[#This Row],[Bonus %]]*TBL_Employees[[#This Row],[Annual Salary]]</f>
        <v>52697</v>
      </c>
      <c r="P806" t="str">
        <f>IF(AND(TBL_Employees[[#This Row],[Department]]="IT",TBL_Employees[[#This Row],[Gender]]="Female"),"Yes","No")</f>
        <v>No</v>
      </c>
    </row>
    <row r="807" spans="1:16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  <c r="O807" s="1">
        <f>TBL_Employees[[#This Row],[Annual Salary]]+TBL_Employees[[#This Row],[Bonus %]]*TBL_Employees[[#This Row],[Annual Salary]]</f>
        <v>123588</v>
      </c>
      <c r="P807" t="str">
        <f>IF(AND(TBL_Employees[[#This Row],[Department]]="IT",TBL_Employees[[#This Row],[Gender]]="Female"),"Yes","No")</f>
        <v>No</v>
      </c>
    </row>
    <row r="808" spans="1:16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  <c r="O808" s="1">
        <f>TBL_Employees[[#This Row],[Annual Salary]]+TBL_Employees[[#This Row],[Bonus %]]*TBL_Employees[[#This Row],[Annual Salary]]</f>
        <v>323945.44</v>
      </c>
      <c r="P808" t="str">
        <f>IF(AND(TBL_Employees[[#This Row],[Department]]="IT",TBL_Employees[[#This Row],[Gender]]="Female"),"Yes","No")</f>
        <v>No</v>
      </c>
    </row>
    <row r="809" spans="1:16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  <c r="O809" s="1">
        <f>TBL_Employees[[#This Row],[Annual Salary]]+TBL_Employees[[#This Row],[Bonus %]]*TBL_Employees[[#This Row],[Annual Salary]]</f>
        <v>246978.24</v>
      </c>
      <c r="P809" t="str">
        <f>IF(AND(TBL_Employees[[#This Row],[Department]]="IT",TBL_Employees[[#This Row],[Gender]]="Female"),"Yes","No")</f>
        <v>No</v>
      </c>
    </row>
    <row r="810" spans="1:16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  <c r="O810" s="1">
        <f>TBL_Employees[[#This Row],[Annual Salary]]+TBL_Employees[[#This Row],[Bonus %]]*TBL_Employees[[#This Row],[Annual Salary]]</f>
        <v>82806</v>
      </c>
      <c r="P810" t="str">
        <f>IF(AND(TBL_Employees[[#This Row],[Department]]="IT",TBL_Employees[[#This Row],[Gender]]="Female"),"Yes","No")</f>
        <v>Yes</v>
      </c>
    </row>
    <row r="811" spans="1:16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  <c r="O811" s="1">
        <f>TBL_Employees[[#This Row],[Annual Salary]]+TBL_Employees[[#This Row],[Bonus %]]*TBL_Employees[[#This Row],[Annual Salary]]</f>
        <v>205498.75</v>
      </c>
      <c r="P811" t="str">
        <f>IF(AND(TBL_Employees[[#This Row],[Department]]="IT",TBL_Employees[[#This Row],[Gender]]="Female"),"Yes","No")</f>
        <v>No</v>
      </c>
    </row>
    <row r="812" spans="1:16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  <c r="O812" s="1">
        <f>TBL_Employees[[#This Row],[Annual Salary]]+TBL_Employees[[#This Row],[Bonus %]]*TBL_Employees[[#This Row],[Annual Salary]]</f>
        <v>175100.28</v>
      </c>
      <c r="P812" t="str">
        <f>IF(AND(TBL_Employees[[#This Row],[Department]]="IT",TBL_Employees[[#This Row],[Gender]]="Female"),"Yes","No")</f>
        <v>No</v>
      </c>
    </row>
    <row r="813" spans="1:16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  <c r="O813" s="1">
        <f>TBL_Employees[[#This Row],[Annual Salary]]+TBL_Employees[[#This Row],[Bonus %]]*TBL_Employees[[#This Row],[Annual Salary]]</f>
        <v>161246.39999999999</v>
      </c>
      <c r="P813" t="str">
        <f>IF(AND(TBL_Employees[[#This Row],[Department]]="IT",TBL_Employees[[#This Row],[Gender]]="Female"),"Yes","No")</f>
        <v>No</v>
      </c>
    </row>
    <row r="814" spans="1:16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  <c r="O814" s="1">
        <f>TBL_Employees[[#This Row],[Annual Salary]]+TBL_Employees[[#This Row],[Bonus %]]*TBL_Employees[[#This Row],[Annual Salary]]</f>
        <v>208823.04000000001</v>
      </c>
      <c r="P814" t="str">
        <f>IF(AND(TBL_Employees[[#This Row],[Department]]="IT",TBL_Employees[[#This Row],[Gender]]="Female"),"Yes","No")</f>
        <v>No</v>
      </c>
    </row>
    <row r="815" spans="1:16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  <c r="O815" s="1">
        <f>TBL_Employees[[#This Row],[Annual Salary]]+TBL_Employees[[#This Row],[Bonus %]]*TBL_Employees[[#This Row],[Annual Salary]]</f>
        <v>89390</v>
      </c>
      <c r="P815" t="str">
        <f>IF(AND(TBL_Employees[[#This Row],[Department]]="IT",TBL_Employees[[#This Row],[Gender]]="Female"),"Yes","No")</f>
        <v>No</v>
      </c>
    </row>
    <row r="816" spans="1:16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  <c r="O816" s="1">
        <f>TBL_Employees[[#This Row],[Annual Salary]]+TBL_Employees[[#This Row],[Bonus %]]*TBL_Employees[[#This Row],[Annual Salary]]</f>
        <v>67468</v>
      </c>
      <c r="P816" t="str">
        <f>IF(AND(TBL_Employees[[#This Row],[Department]]="IT",TBL_Employees[[#This Row],[Gender]]="Female"),"Yes","No")</f>
        <v>No</v>
      </c>
    </row>
    <row r="817" spans="1:16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  <c r="O817" s="1">
        <f>TBL_Employees[[#This Row],[Annual Salary]]+TBL_Employees[[#This Row],[Bonus %]]*TBL_Employees[[#This Row],[Annual Salary]]</f>
        <v>112907.2</v>
      </c>
      <c r="P817" t="str">
        <f>IF(AND(TBL_Employees[[#This Row],[Department]]="IT",TBL_Employees[[#This Row],[Gender]]="Female"),"Yes","No")</f>
        <v>No</v>
      </c>
    </row>
    <row r="818" spans="1:16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  <c r="O818" s="1">
        <f>TBL_Employees[[#This Row],[Annual Salary]]+TBL_Employees[[#This Row],[Bonus %]]*TBL_Employees[[#This Row],[Annual Salary]]</f>
        <v>74779</v>
      </c>
      <c r="P818" t="str">
        <f>IF(AND(TBL_Employees[[#This Row],[Department]]="IT",TBL_Employees[[#This Row],[Gender]]="Female"),"Yes","No")</f>
        <v>No</v>
      </c>
    </row>
    <row r="819" spans="1:16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  <c r="O819" s="1">
        <f>TBL_Employees[[#This Row],[Annual Salary]]+TBL_Employees[[#This Row],[Bonus %]]*TBL_Employees[[#This Row],[Annual Salary]]</f>
        <v>63985</v>
      </c>
      <c r="P819" t="str">
        <f>IF(AND(TBL_Employees[[#This Row],[Department]]="IT",TBL_Employees[[#This Row],[Gender]]="Female"),"Yes","No")</f>
        <v>Yes</v>
      </c>
    </row>
    <row r="820" spans="1:16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  <c r="O820" s="1">
        <f>TBL_Employees[[#This Row],[Annual Salary]]+TBL_Employees[[#This Row],[Bonus %]]*TBL_Employees[[#This Row],[Annual Salary]]</f>
        <v>77903</v>
      </c>
      <c r="P820" t="str">
        <f>IF(AND(TBL_Employees[[#This Row],[Department]]="IT",TBL_Employees[[#This Row],[Gender]]="Female"),"Yes","No")</f>
        <v>Yes</v>
      </c>
    </row>
    <row r="821" spans="1:16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  <c r="O821" s="1">
        <f>TBL_Employees[[#This Row],[Annual Salary]]+TBL_Employees[[#This Row],[Bonus %]]*TBL_Employees[[#This Row],[Annual Salary]]</f>
        <v>212070.84</v>
      </c>
      <c r="P821" t="str">
        <f>IF(AND(TBL_Employees[[#This Row],[Department]]="IT",TBL_Employees[[#This Row],[Gender]]="Female"),"Yes","No")</f>
        <v>No</v>
      </c>
    </row>
    <row r="822" spans="1:16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  <c r="O822" s="1">
        <f>TBL_Employees[[#This Row],[Annual Salary]]+TBL_Employees[[#This Row],[Bonus %]]*TBL_Employees[[#This Row],[Annual Salary]]</f>
        <v>71234</v>
      </c>
      <c r="P822" t="str">
        <f>IF(AND(TBL_Employees[[#This Row],[Department]]="IT",TBL_Employees[[#This Row],[Gender]]="Female"),"Yes","No")</f>
        <v>No</v>
      </c>
    </row>
    <row r="823" spans="1:16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  <c r="O823" s="1">
        <f>TBL_Employees[[#This Row],[Annual Salary]]+TBL_Employees[[#This Row],[Bonus %]]*TBL_Employees[[#This Row],[Annual Salary]]</f>
        <v>132285.96</v>
      </c>
      <c r="P823" t="str">
        <f>IF(AND(TBL_Employees[[#This Row],[Department]]="IT",TBL_Employees[[#This Row],[Gender]]="Female"),"Yes","No")</f>
        <v>No</v>
      </c>
    </row>
    <row r="824" spans="1:16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  <c r="O824" s="1">
        <f>TBL_Employees[[#This Row],[Annual Salary]]+TBL_Employees[[#This Row],[Bonus %]]*TBL_Employees[[#This Row],[Annual Salary]]</f>
        <v>112057</v>
      </c>
      <c r="P824" t="str">
        <f>IF(AND(TBL_Employees[[#This Row],[Department]]="IT",TBL_Employees[[#This Row],[Gender]]="Female"),"Yes","No")</f>
        <v>No</v>
      </c>
    </row>
    <row r="825" spans="1:16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  <c r="O825" s="1">
        <f>TBL_Employees[[#This Row],[Annual Salary]]+TBL_Employees[[#This Row],[Bonus %]]*TBL_Employees[[#This Row],[Annual Salary]]</f>
        <v>40316</v>
      </c>
      <c r="P825" t="str">
        <f>IF(AND(TBL_Employees[[#This Row],[Department]]="IT",TBL_Employees[[#This Row],[Gender]]="Female"),"Yes","No")</f>
        <v>No</v>
      </c>
    </row>
    <row r="826" spans="1:16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  <c r="O826" s="1">
        <f>TBL_Employees[[#This Row],[Annual Salary]]+TBL_Employees[[#This Row],[Bonus %]]*TBL_Employees[[#This Row],[Annual Salary]]</f>
        <v>120902.25</v>
      </c>
      <c r="P826" t="str">
        <f>IF(AND(TBL_Employees[[#This Row],[Department]]="IT",TBL_Employees[[#This Row],[Gender]]="Female"),"Yes","No")</f>
        <v>Yes</v>
      </c>
    </row>
    <row r="827" spans="1:16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  <c r="O827" s="1">
        <f>TBL_Employees[[#This Row],[Annual Salary]]+TBL_Employees[[#This Row],[Bonus %]]*TBL_Employees[[#This Row],[Annual Salary]]</f>
        <v>62335</v>
      </c>
      <c r="P827" t="str">
        <f>IF(AND(TBL_Employees[[#This Row],[Department]]="IT",TBL_Employees[[#This Row],[Gender]]="Female"),"Yes","No")</f>
        <v>Yes</v>
      </c>
    </row>
    <row r="828" spans="1:16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  <c r="O828" s="1">
        <f>TBL_Employees[[#This Row],[Annual Salary]]+TBL_Employees[[#This Row],[Bonus %]]*TBL_Employees[[#This Row],[Annual Salary]]</f>
        <v>41561</v>
      </c>
      <c r="P828" t="str">
        <f>IF(AND(TBL_Employees[[#This Row],[Department]]="IT",TBL_Employees[[#This Row],[Gender]]="Female"),"Yes","No")</f>
        <v>No</v>
      </c>
    </row>
    <row r="829" spans="1:16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  <c r="O829" s="1">
        <f>TBL_Employees[[#This Row],[Annual Salary]]+TBL_Employees[[#This Row],[Bonus %]]*TBL_Employees[[#This Row],[Annual Salary]]</f>
        <v>149548.62</v>
      </c>
      <c r="P829" t="str">
        <f>IF(AND(TBL_Employees[[#This Row],[Department]]="IT",TBL_Employees[[#This Row],[Gender]]="Female"),"Yes","No")</f>
        <v>No</v>
      </c>
    </row>
    <row r="830" spans="1:16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  <c r="O830" s="1">
        <f>TBL_Employees[[#This Row],[Annual Salary]]+TBL_Employees[[#This Row],[Bonus %]]*TBL_Employees[[#This Row],[Annual Salary]]</f>
        <v>92655</v>
      </c>
      <c r="P830" t="str">
        <f>IF(AND(TBL_Employees[[#This Row],[Department]]="IT",TBL_Employees[[#This Row],[Gender]]="Female"),"Yes","No")</f>
        <v>Yes</v>
      </c>
    </row>
    <row r="831" spans="1:16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  <c r="O831" s="1">
        <f>TBL_Employees[[#This Row],[Annual Salary]]+TBL_Employees[[#This Row],[Bonus %]]*TBL_Employees[[#This Row],[Annual Salary]]</f>
        <v>175903.84</v>
      </c>
      <c r="P831" t="str">
        <f>IF(AND(TBL_Employees[[#This Row],[Department]]="IT",TBL_Employees[[#This Row],[Gender]]="Female"),"Yes","No")</f>
        <v>No</v>
      </c>
    </row>
    <row r="832" spans="1:16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  <c r="O832" s="1">
        <f>TBL_Employees[[#This Row],[Annual Salary]]+TBL_Employees[[#This Row],[Bonus %]]*TBL_Employees[[#This Row],[Annual Salary]]</f>
        <v>64462</v>
      </c>
      <c r="P832" t="str">
        <f>IF(AND(TBL_Employees[[#This Row],[Department]]="IT",TBL_Employees[[#This Row],[Gender]]="Female"),"Yes","No")</f>
        <v>Yes</v>
      </c>
    </row>
    <row r="833" spans="1:16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  <c r="O833" s="1">
        <f>TBL_Employees[[#This Row],[Annual Salary]]+TBL_Employees[[#This Row],[Bonus %]]*TBL_Employees[[#This Row],[Annual Salary]]</f>
        <v>79352</v>
      </c>
      <c r="P833" t="str">
        <f>IF(AND(TBL_Employees[[#This Row],[Department]]="IT",TBL_Employees[[#This Row],[Gender]]="Female"),"Yes","No")</f>
        <v>No</v>
      </c>
    </row>
    <row r="834" spans="1:16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  <c r="O834" s="1">
        <f>TBL_Employees[[#This Row],[Annual Salary]]+TBL_Employees[[#This Row],[Bonus %]]*TBL_Employees[[#This Row],[Annual Salary]]</f>
        <v>175171.32</v>
      </c>
      <c r="P834" t="str">
        <f>IF(AND(TBL_Employees[[#This Row],[Department]]="IT",TBL_Employees[[#This Row],[Gender]]="Female"),"Yes","No")</f>
        <v>No</v>
      </c>
    </row>
    <row r="835" spans="1:16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  <c r="O835" s="1">
        <f>TBL_Employees[[#This Row],[Annual Salary]]+TBL_Employees[[#This Row],[Bonus %]]*TBL_Employees[[#This Row],[Annual Salary]]</f>
        <v>80745</v>
      </c>
      <c r="P835" t="str">
        <f>IF(AND(TBL_Employees[[#This Row],[Department]]="IT",TBL_Employees[[#This Row],[Gender]]="Female"),"Yes","No")</f>
        <v>No</v>
      </c>
    </row>
    <row r="836" spans="1:16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  <c r="O836" s="1">
        <f>TBL_Employees[[#This Row],[Annual Salary]]+TBL_Employees[[#This Row],[Bonus %]]*TBL_Employees[[#This Row],[Annual Salary]]</f>
        <v>75354</v>
      </c>
      <c r="P836" t="str">
        <f>IF(AND(TBL_Employees[[#This Row],[Department]]="IT",TBL_Employees[[#This Row],[Gender]]="Female"),"Yes","No")</f>
        <v>Yes</v>
      </c>
    </row>
    <row r="837" spans="1:16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  <c r="O837" s="1">
        <f>TBL_Employees[[#This Row],[Annual Salary]]+TBL_Employees[[#This Row],[Bonus %]]*TBL_Employees[[#This Row],[Annual Salary]]</f>
        <v>89989.32</v>
      </c>
      <c r="P837" t="str">
        <f>IF(AND(TBL_Employees[[#This Row],[Department]]="IT",TBL_Employees[[#This Row],[Gender]]="Female"),"Yes","No")</f>
        <v>No</v>
      </c>
    </row>
    <row r="838" spans="1:16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  <c r="O838" s="1">
        <f>TBL_Employees[[#This Row],[Annual Salary]]+TBL_Employees[[#This Row],[Bonus %]]*TBL_Employees[[#This Row],[Annual Salary]]</f>
        <v>96313</v>
      </c>
      <c r="P838" t="str">
        <f>IF(AND(TBL_Employees[[#This Row],[Department]]="IT",TBL_Employees[[#This Row],[Gender]]="Female"),"Yes","No")</f>
        <v>No</v>
      </c>
    </row>
    <row r="839" spans="1:16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  <c r="O839" s="1">
        <f>TBL_Employees[[#This Row],[Annual Salary]]+TBL_Employees[[#This Row],[Bonus %]]*TBL_Employees[[#This Row],[Annual Salary]]</f>
        <v>195284.09</v>
      </c>
      <c r="P839" t="str">
        <f>IF(AND(TBL_Employees[[#This Row],[Department]]="IT",TBL_Employees[[#This Row],[Gender]]="Female"),"Yes","No")</f>
        <v>No</v>
      </c>
    </row>
    <row r="840" spans="1:16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  <c r="O840" s="1">
        <f>TBL_Employees[[#This Row],[Annual Salary]]+TBL_Employees[[#This Row],[Bonus %]]*TBL_Employees[[#This Row],[Annual Salary]]</f>
        <v>109628.38</v>
      </c>
      <c r="P840" t="str">
        <f>IF(AND(TBL_Employees[[#This Row],[Department]]="IT",TBL_Employees[[#This Row],[Gender]]="Female"),"Yes","No")</f>
        <v>No</v>
      </c>
    </row>
    <row r="841" spans="1:16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  <c r="O841" s="1">
        <f>TBL_Employees[[#This Row],[Annual Salary]]+TBL_Employees[[#This Row],[Bonus %]]*TBL_Employees[[#This Row],[Annual Salary]]</f>
        <v>86464</v>
      </c>
      <c r="P841" t="str">
        <f>IF(AND(TBL_Employees[[#This Row],[Department]]="IT",TBL_Employees[[#This Row],[Gender]]="Female"),"Yes","No")</f>
        <v>No</v>
      </c>
    </row>
    <row r="842" spans="1:16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  <c r="O842" s="1">
        <f>TBL_Employees[[#This Row],[Annual Salary]]+TBL_Employees[[#This Row],[Bonus %]]*TBL_Employees[[#This Row],[Annual Salary]]</f>
        <v>80516</v>
      </c>
      <c r="P842" t="str">
        <f>IF(AND(TBL_Employees[[#This Row],[Department]]="IT",TBL_Employees[[#This Row],[Gender]]="Female"),"Yes","No")</f>
        <v>No</v>
      </c>
    </row>
    <row r="843" spans="1:16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  <c r="O843" s="1">
        <f>TBL_Employees[[#This Row],[Annual Salary]]+TBL_Employees[[#This Row],[Bonus %]]*TBL_Employees[[#This Row],[Annual Salary]]</f>
        <v>111713.4</v>
      </c>
      <c r="P843" t="str">
        <f>IF(AND(TBL_Employees[[#This Row],[Department]]="IT",TBL_Employees[[#This Row],[Gender]]="Female"),"Yes","No")</f>
        <v>No</v>
      </c>
    </row>
    <row r="844" spans="1:16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  <c r="O844" s="1">
        <f>TBL_Employees[[#This Row],[Annual Salary]]+TBL_Employees[[#This Row],[Bonus %]]*TBL_Employees[[#This Row],[Annual Salary]]</f>
        <v>83418</v>
      </c>
      <c r="P844" t="str">
        <f>IF(AND(TBL_Employees[[#This Row],[Department]]="IT",TBL_Employees[[#This Row],[Gender]]="Female"),"Yes","No")</f>
        <v>Yes</v>
      </c>
    </row>
    <row r="845" spans="1:16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  <c r="O845" s="1">
        <f>TBL_Employees[[#This Row],[Annual Salary]]+TBL_Employees[[#This Row],[Bonus %]]*TBL_Employees[[#This Row],[Annual Salary]]</f>
        <v>66660</v>
      </c>
      <c r="P845" t="str">
        <f>IF(AND(TBL_Employees[[#This Row],[Department]]="IT",TBL_Employees[[#This Row],[Gender]]="Female"),"Yes","No")</f>
        <v>Yes</v>
      </c>
    </row>
    <row r="846" spans="1:16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  <c r="O846" s="1">
        <f>TBL_Employees[[#This Row],[Annual Salary]]+TBL_Employees[[#This Row],[Bonus %]]*TBL_Employees[[#This Row],[Annual Salary]]</f>
        <v>109123.95</v>
      </c>
      <c r="P846" t="str">
        <f>IF(AND(TBL_Employees[[#This Row],[Department]]="IT",TBL_Employees[[#This Row],[Gender]]="Female"),"Yes","No")</f>
        <v>No</v>
      </c>
    </row>
    <row r="847" spans="1:16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  <c r="O847" s="1">
        <f>TBL_Employees[[#This Row],[Annual Salary]]+TBL_Employees[[#This Row],[Bonus %]]*TBL_Employees[[#This Row],[Annual Salary]]</f>
        <v>259355.2</v>
      </c>
      <c r="P847" t="str">
        <f>IF(AND(TBL_Employees[[#This Row],[Department]]="IT",TBL_Employees[[#This Row],[Gender]]="Female"),"Yes","No")</f>
        <v>No</v>
      </c>
    </row>
    <row r="848" spans="1:16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  <c r="O848" s="1">
        <f>TBL_Employees[[#This Row],[Annual Salary]]+TBL_Employees[[#This Row],[Bonus %]]*TBL_Employees[[#This Row],[Annual Salary]]</f>
        <v>164242.26</v>
      </c>
      <c r="P848" t="str">
        <f>IF(AND(TBL_Employees[[#This Row],[Department]]="IT",TBL_Employees[[#This Row],[Gender]]="Female"),"Yes","No")</f>
        <v>No</v>
      </c>
    </row>
    <row r="849" spans="1:16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  <c r="O849" s="1">
        <f>TBL_Employees[[#This Row],[Annual Salary]]+TBL_Employees[[#This Row],[Bonus %]]*TBL_Employees[[#This Row],[Annual Salary]]</f>
        <v>41728</v>
      </c>
      <c r="P849" t="str">
        <f>IF(AND(TBL_Employees[[#This Row],[Department]]="IT",TBL_Employees[[#This Row],[Gender]]="Female"),"Yes","No")</f>
        <v>No</v>
      </c>
    </row>
    <row r="850" spans="1:16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  <c r="O850" s="1">
        <f>TBL_Employees[[#This Row],[Annual Salary]]+TBL_Employees[[#This Row],[Bonus %]]*TBL_Employees[[#This Row],[Annual Salary]]</f>
        <v>94422</v>
      </c>
      <c r="P850" t="str">
        <f>IF(AND(TBL_Employees[[#This Row],[Department]]="IT",TBL_Employees[[#This Row],[Gender]]="Female"),"Yes","No")</f>
        <v>No</v>
      </c>
    </row>
    <row r="851" spans="1:16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  <c r="O851" s="1">
        <f>TBL_Employees[[#This Row],[Annual Salary]]+TBL_Employees[[#This Row],[Bonus %]]*TBL_Employees[[#This Row],[Annual Salary]]</f>
        <v>221590.16</v>
      </c>
      <c r="P851" t="str">
        <f>IF(AND(TBL_Employees[[#This Row],[Department]]="IT",TBL_Employees[[#This Row],[Gender]]="Female"),"Yes","No")</f>
        <v>No</v>
      </c>
    </row>
    <row r="852" spans="1:16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  <c r="O852" s="1">
        <f>TBL_Employees[[#This Row],[Annual Salary]]+TBL_Employees[[#This Row],[Bonus %]]*TBL_Employees[[#This Row],[Annual Salary]]</f>
        <v>246477</v>
      </c>
      <c r="P852" t="str">
        <f>IF(AND(TBL_Employees[[#This Row],[Department]]="IT",TBL_Employees[[#This Row],[Gender]]="Female"),"Yes","No")</f>
        <v>No</v>
      </c>
    </row>
    <row r="853" spans="1:16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  <c r="O853" s="1">
        <f>TBL_Employees[[#This Row],[Annual Salary]]+TBL_Employees[[#This Row],[Bonus %]]*TBL_Employees[[#This Row],[Annual Salary]]</f>
        <v>52800</v>
      </c>
      <c r="P853" t="str">
        <f>IF(AND(TBL_Employees[[#This Row],[Department]]="IT",TBL_Employees[[#This Row],[Gender]]="Female"),"Yes","No")</f>
        <v>No</v>
      </c>
    </row>
    <row r="854" spans="1:16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  <c r="O854" s="1">
        <f>TBL_Employees[[#This Row],[Annual Salary]]+TBL_Employees[[#This Row],[Bonus %]]*TBL_Employees[[#This Row],[Annual Salary]]</f>
        <v>113982</v>
      </c>
      <c r="P854" t="str">
        <f>IF(AND(TBL_Employees[[#This Row],[Department]]="IT",TBL_Employees[[#This Row],[Gender]]="Female"),"Yes","No")</f>
        <v>No</v>
      </c>
    </row>
    <row r="855" spans="1:16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  <c r="O855" s="1">
        <f>TBL_Employees[[#This Row],[Annual Salary]]+TBL_Employees[[#This Row],[Bonus %]]*TBL_Employees[[#This Row],[Annual Salary]]</f>
        <v>56239</v>
      </c>
      <c r="P855" t="str">
        <f>IF(AND(TBL_Employees[[#This Row],[Department]]="IT",TBL_Employees[[#This Row],[Gender]]="Female"),"Yes","No")</f>
        <v>No</v>
      </c>
    </row>
    <row r="856" spans="1:16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  <c r="O856" s="1">
        <f>TBL_Employees[[#This Row],[Annual Salary]]+TBL_Employees[[#This Row],[Bonus %]]*TBL_Employees[[#This Row],[Annual Salary]]</f>
        <v>44732</v>
      </c>
      <c r="P856" t="str">
        <f>IF(AND(TBL_Employees[[#This Row],[Department]]="IT",TBL_Employees[[#This Row],[Gender]]="Female"),"Yes","No")</f>
        <v>No</v>
      </c>
    </row>
    <row r="857" spans="1:16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  <c r="O857" s="1">
        <f>TBL_Employees[[#This Row],[Annual Salary]]+TBL_Employees[[#This Row],[Bonus %]]*TBL_Employees[[#This Row],[Annual Salary]]</f>
        <v>192451.25</v>
      </c>
      <c r="P857" t="str">
        <f>IF(AND(TBL_Employees[[#This Row],[Department]]="IT",TBL_Employees[[#This Row],[Gender]]="Female"),"Yes","No")</f>
        <v>No</v>
      </c>
    </row>
    <row r="858" spans="1:16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  <c r="O858" s="1">
        <f>TBL_Employees[[#This Row],[Annual Salary]]+TBL_Employees[[#This Row],[Bonus %]]*TBL_Employees[[#This Row],[Annual Salary]]</f>
        <v>68337</v>
      </c>
      <c r="P858" t="str">
        <f>IF(AND(TBL_Employees[[#This Row],[Department]]="IT",TBL_Employees[[#This Row],[Gender]]="Female"),"Yes","No")</f>
        <v>Yes</v>
      </c>
    </row>
    <row r="859" spans="1:16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  <c r="O859" s="1">
        <f>TBL_Employees[[#This Row],[Annual Salary]]+TBL_Employees[[#This Row],[Bonus %]]*TBL_Employees[[#This Row],[Annual Salary]]</f>
        <v>162504.16</v>
      </c>
      <c r="P859" t="str">
        <f>IF(AND(TBL_Employees[[#This Row],[Department]]="IT",TBL_Employees[[#This Row],[Gender]]="Female"),"Yes","No")</f>
        <v>No</v>
      </c>
    </row>
    <row r="860" spans="1:16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  <c r="O860" s="1">
        <f>TBL_Employees[[#This Row],[Annual Salary]]+TBL_Employees[[#This Row],[Bonus %]]*TBL_Employees[[#This Row],[Annual Salary]]</f>
        <v>74170</v>
      </c>
      <c r="P860" t="str">
        <f>IF(AND(TBL_Employees[[#This Row],[Department]]="IT",TBL_Employees[[#This Row],[Gender]]="Female"),"Yes","No")</f>
        <v>Yes</v>
      </c>
    </row>
    <row r="861" spans="1:16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  <c r="O861" s="1">
        <f>TBL_Employees[[#This Row],[Annual Salary]]+TBL_Employees[[#This Row],[Bonus %]]*TBL_Employees[[#This Row],[Annual Salary]]</f>
        <v>62605</v>
      </c>
      <c r="P861" t="str">
        <f>IF(AND(TBL_Employees[[#This Row],[Department]]="IT",TBL_Employees[[#This Row],[Gender]]="Female"),"Yes","No")</f>
        <v>No</v>
      </c>
    </row>
    <row r="862" spans="1:16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  <c r="O862" s="1">
        <f>TBL_Employees[[#This Row],[Annual Salary]]+TBL_Employees[[#This Row],[Bonus %]]*TBL_Employees[[#This Row],[Annual Salary]]</f>
        <v>116842.55</v>
      </c>
      <c r="P862" t="str">
        <f>IF(AND(TBL_Employees[[#This Row],[Department]]="IT",TBL_Employees[[#This Row],[Gender]]="Female"),"Yes","No")</f>
        <v>Yes</v>
      </c>
    </row>
    <row r="863" spans="1:16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  <c r="O863" s="1">
        <f>TBL_Employees[[#This Row],[Annual Salary]]+TBL_Employees[[#This Row],[Bonus %]]*TBL_Employees[[#This Row],[Annual Salary]]</f>
        <v>146535.29999999999</v>
      </c>
      <c r="P863" t="str">
        <f>IF(AND(TBL_Employees[[#This Row],[Department]]="IT",TBL_Employees[[#This Row],[Gender]]="Female"),"Yes","No")</f>
        <v>No</v>
      </c>
    </row>
    <row r="864" spans="1:16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  <c r="O864" s="1">
        <f>TBL_Employees[[#This Row],[Annual Salary]]+TBL_Employees[[#This Row],[Bonus %]]*TBL_Employees[[#This Row],[Annual Salary]]</f>
        <v>204811.63</v>
      </c>
      <c r="P864" t="str">
        <f>IF(AND(TBL_Employees[[#This Row],[Department]]="IT",TBL_Employees[[#This Row],[Gender]]="Female"),"Yes","No")</f>
        <v>No</v>
      </c>
    </row>
    <row r="865" spans="1:16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  <c r="O865" s="1">
        <f>TBL_Employees[[#This Row],[Annual Salary]]+TBL_Employees[[#This Row],[Bonus %]]*TBL_Employees[[#This Row],[Annual Salary]]</f>
        <v>272616.3</v>
      </c>
      <c r="P865" t="str">
        <f>IF(AND(TBL_Employees[[#This Row],[Department]]="IT",TBL_Employees[[#This Row],[Gender]]="Female"),"Yes","No")</f>
        <v>No</v>
      </c>
    </row>
    <row r="866" spans="1:16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  <c r="O866" s="1">
        <f>TBL_Employees[[#This Row],[Annual Salary]]+TBL_Employees[[#This Row],[Bonus %]]*TBL_Employees[[#This Row],[Annual Salary]]</f>
        <v>145801.82999999999</v>
      </c>
      <c r="P866" t="str">
        <f>IF(AND(TBL_Employees[[#This Row],[Department]]="IT",TBL_Employees[[#This Row],[Gender]]="Female"),"Yes","No")</f>
        <v>No</v>
      </c>
    </row>
    <row r="867" spans="1:16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  <c r="O867" s="1">
        <f>TBL_Employees[[#This Row],[Annual Salary]]+TBL_Employees[[#This Row],[Bonus %]]*TBL_Employees[[#This Row],[Annual Salary]]</f>
        <v>88182</v>
      </c>
      <c r="P867" t="str">
        <f>IF(AND(TBL_Employees[[#This Row],[Department]]="IT",TBL_Employees[[#This Row],[Gender]]="Female"),"Yes","No")</f>
        <v>No</v>
      </c>
    </row>
    <row r="868" spans="1:16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  <c r="O868" s="1">
        <f>TBL_Employees[[#This Row],[Annual Salary]]+TBL_Employees[[#This Row],[Bonus %]]*TBL_Employees[[#This Row],[Annual Salary]]</f>
        <v>75780</v>
      </c>
      <c r="P868" t="str">
        <f>IF(AND(TBL_Employees[[#This Row],[Department]]="IT",TBL_Employees[[#This Row],[Gender]]="Female"),"Yes","No")</f>
        <v>No</v>
      </c>
    </row>
    <row r="869" spans="1:16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  <c r="O869" s="1">
        <f>TBL_Employees[[#This Row],[Annual Salary]]+TBL_Employees[[#This Row],[Bonus %]]*TBL_Employees[[#This Row],[Annual Salary]]</f>
        <v>52621</v>
      </c>
      <c r="P869" t="str">
        <f>IF(AND(TBL_Employees[[#This Row],[Department]]="IT",TBL_Employees[[#This Row],[Gender]]="Female"),"Yes","No")</f>
        <v>No</v>
      </c>
    </row>
    <row r="870" spans="1:16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  <c r="O870" s="1">
        <f>TBL_Employees[[#This Row],[Annual Salary]]+TBL_Employees[[#This Row],[Bonus %]]*TBL_Employees[[#This Row],[Annual Salary]]</f>
        <v>120930.06</v>
      </c>
      <c r="P870" t="str">
        <f>IF(AND(TBL_Employees[[#This Row],[Department]]="IT",TBL_Employees[[#This Row],[Gender]]="Female"),"Yes","No")</f>
        <v>No</v>
      </c>
    </row>
    <row r="871" spans="1:16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  <c r="O871" s="1">
        <f>TBL_Employees[[#This Row],[Annual Salary]]+TBL_Employees[[#This Row],[Bonus %]]*TBL_Employees[[#This Row],[Annual Salary]]</f>
        <v>92058</v>
      </c>
      <c r="P871" t="str">
        <f>IF(AND(TBL_Employees[[#This Row],[Department]]="IT",TBL_Employees[[#This Row],[Gender]]="Female"),"Yes","No")</f>
        <v>No</v>
      </c>
    </row>
    <row r="872" spans="1:16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  <c r="O872" s="1">
        <f>TBL_Employees[[#This Row],[Annual Salary]]+TBL_Employees[[#This Row],[Bonus %]]*TBL_Employees[[#This Row],[Annual Salary]]</f>
        <v>67114</v>
      </c>
      <c r="P872" t="str">
        <f>IF(AND(TBL_Employees[[#This Row],[Department]]="IT",TBL_Employees[[#This Row],[Gender]]="Female"),"Yes","No")</f>
        <v>No</v>
      </c>
    </row>
    <row r="873" spans="1:16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  <c r="O873" s="1">
        <f>TBL_Employees[[#This Row],[Annual Salary]]+TBL_Employees[[#This Row],[Bonus %]]*TBL_Employees[[#This Row],[Annual Salary]]</f>
        <v>56565</v>
      </c>
      <c r="P873" t="str">
        <f>IF(AND(TBL_Employees[[#This Row],[Department]]="IT",TBL_Employees[[#This Row],[Gender]]="Female"),"Yes","No")</f>
        <v>No</v>
      </c>
    </row>
    <row r="874" spans="1:16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  <c r="O874" s="1">
        <f>TBL_Employees[[#This Row],[Annual Salary]]+TBL_Employees[[#This Row],[Bonus %]]*TBL_Employees[[#This Row],[Annual Salary]]</f>
        <v>64937</v>
      </c>
      <c r="P874" t="str">
        <f>IF(AND(TBL_Employees[[#This Row],[Department]]="IT",TBL_Employees[[#This Row],[Gender]]="Female"),"Yes","No")</f>
        <v>No</v>
      </c>
    </row>
    <row r="875" spans="1:16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  <c r="O875" s="1">
        <f>TBL_Employees[[#This Row],[Annual Salary]]+TBL_Employees[[#This Row],[Bonus %]]*TBL_Employees[[#This Row],[Annual Salary]]</f>
        <v>140388.6</v>
      </c>
      <c r="P875" t="str">
        <f>IF(AND(TBL_Employees[[#This Row],[Department]]="IT",TBL_Employees[[#This Row],[Gender]]="Female"),"Yes","No")</f>
        <v>No</v>
      </c>
    </row>
    <row r="876" spans="1:16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  <c r="O876" s="1">
        <f>TBL_Employees[[#This Row],[Annual Salary]]+TBL_Employees[[#This Row],[Bonus %]]*TBL_Employees[[#This Row],[Annual Salary]]</f>
        <v>88478</v>
      </c>
      <c r="P876" t="str">
        <f>IF(AND(TBL_Employees[[#This Row],[Department]]="IT",TBL_Employees[[#This Row],[Gender]]="Female"),"Yes","No")</f>
        <v>No</v>
      </c>
    </row>
    <row r="877" spans="1:16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  <c r="O877" s="1">
        <f>TBL_Employees[[#This Row],[Annual Salary]]+TBL_Employees[[#This Row],[Bonus %]]*TBL_Employees[[#This Row],[Annual Salary]]</f>
        <v>98096.53</v>
      </c>
      <c r="P877" t="str">
        <f>IF(AND(TBL_Employees[[#This Row],[Department]]="IT",TBL_Employees[[#This Row],[Gender]]="Female"),"Yes","No")</f>
        <v>Yes</v>
      </c>
    </row>
    <row r="878" spans="1:16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  <c r="O878" s="1">
        <f>TBL_Employees[[#This Row],[Annual Salary]]+TBL_Employees[[#This Row],[Bonus %]]*TBL_Employees[[#This Row],[Annual Salary]]</f>
        <v>231823.68</v>
      </c>
      <c r="P878" t="str">
        <f>IF(AND(TBL_Employees[[#This Row],[Department]]="IT",TBL_Employees[[#This Row],[Gender]]="Female"),"Yes","No")</f>
        <v>No</v>
      </c>
    </row>
    <row r="879" spans="1:16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  <c r="O879" s="1">
        <f>TBL_Employees[[#This Row],[Annual Salary]]+TBL_Employees[[#This Row],[Bonus %]]*TBL_Employees[[#This Row],[Annual Salary]]</f>
        <v>61944</v>
      </c>
      <c r="P879" t="str">
        <f>IF(AND(TBL_Employees[[#This Row],[Department]]="IT",TBL_Employees[[#This Row],[Gender]]="Female"),"Yes","No")</f>
        <v>No</v>
      </c>
    </row>
    <row r="880" spans="1:16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  <c r="O880" s="1">
        <f>TBL_Employees[[#This Row],[Annual Salary]]+TBL_Employees[[#This Row],[Bonus %]]*TBL_Employees[[#This Row],[Annual Salary]]</f>
        <v>177817.60000000001</v>
      </c>
      <c r="P880" t="str">
        <f>IF(AND(TBL_Employees[[#This Row],[Department]]="IT",TBL_Employees[[#This Row],[Gender]]="Female"),"Yes","No")</f>
        <v>No</v>
      </c>
    </row>
    <row r="881" spans="1:16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  <c r="O881" s="1">
        <f>TBL_Employees[[#This Row],[Annual Salary]]+TBL_Employees[[#This Row],[Bonus %]]*TBL_Employees[[#This Row],[Annual Salary]]</f>
        <v>79447</v>
      </c>
      <c r="P881" t="str">
        <f>IF(AND(TBL_Employees[[#This Row],[Department]]="IT",TBL_Employees[[#This Row],[Gender]]="Female"),"Yes","No")</f>
        <v>No</v>
      </c>
    </row>
    <row r="882" spans="1:16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  <c r="O882" s="1">
        <f>TBL_Employees[[#This Row],[Annual Salary]]+TBL_Employees[[#This Row],[Bonus %]]*TBL_Employees[[#This Row],[Annual Salary]]</f>
        <v>71111</v>
      </c>
      <c r="P882" t="str">
        <f>IF(AND(TBL_Employees[[#This Row],[Department]]="IT",TBL_Employees[[#This Row],[Gender]]="Female"),"Yes","No")</f>
        <v>No</v>
      </c>
    </row>
    <row r="883" spans="1:16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  <c r="O883" s="1">
        <f>TBL_Employees[[#This Row],[Annual Salary]]+TBL_Employees[[#This Row],[Bonus %]]*TBL_Employees[[#This Row],[Annual Salary]]</f>
        <v>177087.18</v>
      </c>
      <c r="P883" t="str">
        <f>IF(AND(TBL_Employees[[#This Row],[Department]]="IT",TBL_Employees[[#This Row],[Gender]]="Female"),"Yes","No")</f>
        <v>No</v>
      </c>
    </row>
    <row r="884" spans="1:16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  <c r="O884" s="1">
        <f>TBL_Employees[[#This Row],[Annual Salary]]+TBL_Employees[[#This Row],[Bonus %]]*TBL_Employees[[#This Row],[Annual Salary]]</f>
        <v>111404</v>
      </c>
      <c r="P884" t="str">
        <f>IF(AND(TBL_Employees[[#This Row],[Department]]="IT",TBL_Employees[[#This Row],[Gender]]="Female"),"Yes","No")</f>
        <v>No</v>
      </c>
    </row>
    <row r="885" spans="1:16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  <c r="O885" s="1">
        <f>TBL_Employees[[#This Row],[Annual Salary]]+TBL_Employees[[#This Row],[Bonus %]]*TBL_Employees[[#This Row],[Annual Salary]]</f>
        <v>216728.82</v>
      </c>
      <c r="P885" t="str">
        <f>IF(AND(TBL_Employees[[#This Row],[Department]]="IT",TBL_Employees[[#This Row],[Gender]]="Female"),"Yes","No")</f>
        <v>No</v>
      </c>
    </row>
    <row r="886" spans="1:16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  <c r="O886" s="1">
        <f>TBL_Employees[[#This Row],[Annual Salary]]+TBL_Employees[[#This Row],[Bonus %]]*TBL_Employees[[#This Row],[Annual Salary]]</f>
        <v>298484.64</v>
      </c>
      <c r="P886" t="str">
        <f>IF(AND(TBL_Employees[[#This Row],[Department]]="IT",TBL_Employees[[#This Row],[Gender]]="Female"),"Yes","No")</f>
        <v>No</v>
      </c>
    </row>
    <row r="887" spans="1:16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  <c r="O887" s="1">
        <f>TBL_Employees[[#This Row],[Annual Salary]]+TBL_Employees[[#This Row],[Bonus %]]*TBL_Employees[[#This Row],[Annual Salary]]</f>
        <v>214530.45</v>
      </c>
      <c r="P887" t="str">
        <f>IF(AND(TBL_Employees[[#This Row],[Department]]="IT",TBL_Employees[[#This Row],[Gender]]="Female"),"Yes","No")</f>
        <v>No</v>
      </c>
    </row>
    <row r="888" spans="1:16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  <c r="O888" s="1">
        <f>TBL_Employees[[#This Row],[Annual Salary]]+TBL_Employees[[#This Row],[Bonus %]]*TBL_Employees[[#This Row],[Annual Salary]]</f>
        <v>90333</v>
      </c>
      <c r="P888" t="str">
        <f>IF(AND(TBL_Employees[[#This Row],[Department]]="IT",TBL_Employees[[#This Row],[Gender]]="Female"),"Yes","No")</f>
        <v>Yes</v>
      </c>
    </row>
    <row r="889" spans="1:16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  <c r="O889" s="1">
        <f>TBL_Employees[[#This Row],[Annual Salary]]+TBL_Employees[[#This Row],[Bonus %]]*TBL_Employees[[#This Row],[Annual Salary]]</f>
        <v>67299</v>
      </c>
      <c r="P889" t="str">
        <f>IF(AND(TBL_Employees[[#This Row],[Department]]="IT",TBL_Employees[[#This Row],[Gender]]="Female"),"Yes","No")</f>
        <v>No</v>
      </c>
    </row>
    <row r="890" spans="1:16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  <c r="O890" s="1">
        <f>TBL_Employees[[#This Row],[Annual Salary]]+TBL_Employees[[#This Row],[Bonus %]]*TBL_Employees[[#This Row],[Annual Salary]]</f>
        <v>45286</v>
      </c>
      <c r="P890" t="str">
        <f>IF(AND(TBL_Employees[[#This Row],[Department]]="IT",TBL_Employees[[#This Row],[Gender]]="Female"),"Yes","No")</f>
        <v>Yes</v>
      </c>
    </row>
    <row r="891" spans="1:16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  <c r="O891" s="1">
        <f>TBL_Employees[[#This Row],[Annual Salary]]+TBL_Employees[[#This Row],[Bonus %]]*TBL_Employees[[#This Row],[Annual Salary]]</f>
        <v>243403.75</v>
      </c>
      <c r="P891" t="str">
        <f>IF(AND(TBL_Employees[[#This Row],[Department]]="IT",TBL_Employees[[#This Row],[Gender]]="Female"),"Yes","No")</f>
        <v>No</v>
      </c>
    </row>
    <row r="892" spans="1:16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  <c r="O892" s="1">
        <f>TBL_Employees[[#This Row],[Annual Salary]]+TBL_Employees[[#This Row],[Bonus %]]*TBL_Employees[[#This Row],[Annual Salary]]</f>
        <v>117539.5</v>
      </c>
      <c r="P892" t="str">
        <f>IF(AND(TBL_Employees[[#This Row],[Department]]="IT",TBL_Employees[[#This Row],[Gender]]="Female"),"Yes","No")</f>
        <v>No</v>
      </c>
    </row>
    <row r="893" spans="1:16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  <c r="O893" s="1">
        <f>TBL_Employees[[#This Row],[Annual Salary]]+TBL_Employees[[#This Row],[Bonus %]]*TBL_Employees[[#This Row],[Annual Salary]]</f>
        <v>45295</v>
      </c>
      <c r="P893" t="str">
        <f>IF(AND(TBL_Employees[[#This Row],[Department]]="IT",TBL_Employees[[#This Row],[Gender]]="Female"),"Yes","No")</f>
        <v>No</v>
      </c>
    </row>
    <row r="894" spans="1:16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  <c r="O894" s="1">
        <f>TBL_Employees[[#This Row],[Annual Salary]]+TBL_Employees[[#This Row],[Bonus %]]*TBL_Employees[[#This Row],[Annual Salary]]</f>
        <v>61310</v>
      </c>
      <c r="P894" t="str">
        <f>IF(AND(TBL_Employees[[#This Row],[Department]]="IT",TBL_Employees[[#This Row],[Gender]]="Female"),"Yes","No")</f>
        <v>Yes</v>
      </c>
    </row>
    <row r="895" spans="1:16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  <c r="O895" s="1">
        <f>TBL_Employees[[#This Row],[Annual Salary]]+TBL_Employees[[#This Row],[Bonus %]]*TBL_Employees[[#This Row],[Annual Salary]]</f>
        <v>87851</v>
      </c>
      <c r="P895" t="str">
        <f>IF(AND(TBL_Employees[[#This Row],[Department]]="IT",TBL_Employees[[#This Row],[Gender]]="Female"),"Yes","No")</f>
        <v>No</v>
      </c>
    </row>
    <row r="896" spans="1:16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  <c r="O896" s="1">
        <f>TBL_Employees[[#This Row],[Annual Salary]]+TBL_Employees[[#This Row],[Bonus %]]*TBL_Employees[[#This Row],[Annual Salary]]</f>
        <v>47913</v>
      </c>
      <c r="P896" t="str">
        <f>IF(AND(TBL_Employees[[#This Row],[Department]]="IT",TBL_Employees[[#This Row],[Gender]]="Female"),"Yes","No")</f>
        <v>No</v>
      </c>
    </row>
    <row r="897" spans="1:16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  <c r="O897" s="1">
        <f>TBL_Employees[[#This Row],[Annual Salary]]+TBL_Employees[[#This Row],[Bonus %]]*TBL_Employees[[#This Row],[Annual Salary]]</f>
        <v>46727</v>
      </c>
      <c r="P897" t="str">
        <f>IF(AND(TBL_Employees[[#This Row],[Department]]="IT",TBL_Employees[[#This Row],[Gender]]="Female"),"Yes","No")</f>
        <v>No</v>
      </c>
    </row>
    <row r="898" spans="1:16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  <c r="O898" s="1">
        <f>TBL_Employees[[#This Row],[Annual Salary]]+TBL_Employees[[#This Row],[Bonus %]]*TBL_Employees[[#This Row],[Annual Salary]]</f>
        <v>148074</v>
      </c>
      <c r="P898" t="str">
        <f>IF(AND(TBL_Employees[[#This Row],[Department]]="IT",TBL_Employees[[#This Row],[Gender]]="Female"),"Yes","No")</f>
        <v>No</v>
      </c>
    </row>
    <row r="899" spans="1:16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  <c r="O899" s="1">
        <f>TBL_Employees[[#This Row],[Annual Salary]]+TBL_Employees[[#This Row],[Bonus %]]*TBL_Employees[[#This Row],[Annual Salary]]</f>
        <v>90535</v>
      </c>
      <c r="P899" t="str">
        <f>IF(AND(TBL_Employees[[#This Row],[Department]]="IT",TBL_Employees[[#This Row],[Gender]]="Female"),"Yes","No")</f>
        <v>Yes</v>
      </c>
    </row>
    <row r="900" spans="1:16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  <c r="O900" s="1">
        <f>TBL_Employees[[#This Row],[Annual Salary]]+TBL_Employees[[#This Row],[Bonus %]]*TBL_Employees[[#This Row],[Annual Salary]]</f>
        <v>93343</v>
      </c>
      <c r="P900" t="str">
        <f>IF(AND(TBL_Employees[[#This Row],[Department]]="IT",TBL_Employees[[#This Row],[Gender]]="Female"),"Yes","No")</f>
        <v>No</v>
      </c>
    </row>
    <row r="901" spans="1:16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  <c r="O901" s="1">
        <f>TBL_Employees[[#This Row],[Annual Salary]]+TBL_Employees[[#This Row],[Bonus %]]*TBL_Employees[[#This Row],[Annual Salary]]</f>
        <v>63705</v>
      </c>
      <c r="P901" t="str">
        <f>IF(AND(TBL_Employees[[#This Row],[Department]]="IT",TBL_Employees[[#This Row],[Gender]]="Female"),"Yes","No")</f>
        <v>No</v>
      </c>
    </row>
    <row r="902" spans="1:16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  <c r="O902" s="1">
        <f>TBL_Employees[[#This Row],[Annual Salary]]+TBL_Employees[[#This Row],[Bonus %]]*TBL_Employees[[#This Row],[Annual Salary]]</f>
        <v>335505.3</v>
      </c>
      <c r="P902" t="str">
        <f>IF(AND(TBL_Employees[[#This Row],[Department]]="IT",TBL_Employees[[#This Row],[Gender]]="Female"),"Yes","No")</f>
        <v>No</v>
      </c>
    </row>
    <row r="903" spans="1:16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  <c r="O903" s="1">
        <f>TBL_Employees[[#This Row],[Annual Salary]]+TBL_Employees[[#This Row],[Bonus %]]*TBL_Employees[[#This Row],[Annual Salary]]</f>
        <v>54654</v>
      </c>
      <c r="P903" t="str">
        <f>IF(AND(TBL_Employees[[#This Row],[Department]]="IT",TBL_Employees[[#This Row],[Gender]]="Female"),"Yes","No")</f>
        <v>No</v>
      </c>
    </row>
    <row r="904" spans="1:16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  <c r="O904" s="1">
        <f>TBL_Employees[[#This Row],[Annual Salary]]+TBL_Employees[[#This Row],[Bonus %]]*TBL_Employees[[#This Row],[Annual Salary]]</f>
        <v>58006</v>
      </c>
      <c r="P904" t="str">
        <f>IF(AND(TBL_Employees[[#This Row],[Department]]="IT",TBL_Employees[[#This Row],[Gender]]="Female"),"Yes","No")</f>
        <v>No</v>
      </c>
    </row>
    <row r="905" spans="1:16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  <c r="O905" s="1">
        <f>TBL_Employees[[#This Row],[Annual Salary]]+TBL_Employees[[#This Row],[Bonus %]]*TBL_Employees[[#This Row],[Annual Salary]]</f>
        <v>168038.08</v>
      </c>
      <c r="P905" t="str">
        <f>IF(AND(TBL_Employees[[#This Row],[Department]]="IT",TBL_Employees[[#This Row],[Gender]]="Female"),"Yes","No")</f>
        <v>No</v>
      </c>
    </row>
    <row r="906" spans="1:16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  <c r="O906" s="1">
        <f>TBL_Employees[[#This Row],[Annual Salary]]+TBL_Employees[[#This Row],[Bonus %]]*TBL_Employees[[#This Row],[Annual Salary]]</f>
        <v>242245.64</v>
      </c>
      <c r="P906" t="str">
        <f>IF(AND(TBL_Employees[[#This Row],[Department]]="IT",TBL_Employees[[#This Row],[Gender]]="Female"),"Yes","No")</f>
        <v>No</v>
      </c>
    </row>
    <row r="907" spans="1:16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  <c r="O907" s="1">
        <f>TBL_Employees[[#This Row],[Annual Salary]]+TBL_Employees[[#This Row],[Bonus %]]*TBL_Employees[[#This Row],[Annual Salary]]</f>
        <v>62411</v>
      </c>
      <c r="P907" t="str">
        <f>IF(AND(TBL_Employees[[#This Row],[Department]]="IT",TBL_Employees[[#This Row],[Gender]]="Female"),"Yes","No")</f>
        <v>No</v>
      </c>
    </row>
    <row r="908" spans="1:16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  <c r="O908" s="1">
        <f>TBL_Employees[[#This Row],[Annual Salary]]+TBL_Employees[[#This Row],[Bonus %]]*TBL_Employees[[#This Row],[Annual Salary]]</f>
        <v>124654.88</v>
      </c>
      <c r="P908" t="str">
        <f>IF(AND(TBL_Employees[[#This Row],[Department]]="IT",TBL_Employees[[#This Row],[Gender]]="Female"),"Yes","No")</f>
        <v>No</v>
      </c>
    </row>
    <row r="909" spans="1:16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  <c r="O909" s="1">
        <f>TBL_Employees[[#This Row],[Annual Salary]]+TBL_Employees[[#This Row],[Bonus %]]*TBL_Employees[[#This Row],[Annual Salary]]</f>
        <v>41545</v>
      </c>
      <c r="P909" t="str">
        <f>IF(AND(TBL_Employees[[#This Row],[Department]]="IT",TBL_Employees[[#This Row],[Gender]]="Female"),"Yes","No")</f>
        <v>No</v>
      </c>
    </row>
    <row r="910" spans="1:16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  <c r="O910" s="1">
        <f>TBL_Employees[[#This Row],[Annual Salary]]+TBL_Employees[[#This Row],[Bonus %]]*TBL_Employees[[#This Row],[Annual Salary]]</f>
        <v>74467</v>
      </c>
      <c r="P910" t="str">
        <f>IF(AND(TBL_Employees[[#This Row],[Department]]="IT",TBL_Employees[[#This Row],[Gender]]="Female"),"Yes","No")</f>
        <v>No</v>
      </c>
    </row>
    <row r="911" spans="1:16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  <c r="O911" s="1">
        <f>TBL_Employees[[#This Row],[Annual Salary]]+TBL_Employees[[#This Row],[Bonus %]]*TBL_Employees[[#This Row],[Annual Salary]]</f>
        <v>124597.7</v>
      </c>
      <c r="P911" t="str">
        <f>IF(AND(TBL_Employees[[#This Row],[Department]]="IT",TBL_Employees[[#This Row],[Gender]]="Female"),"Yes","No")</f>
        <v>No</v>
      </c>
    </row>
    <row r="912" spans="1:16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  <c r="O912" s="1">
        <f>TBL_Employees[[#This Row],[Annual Salary]]+TBL_Employees[[#This Row],[Bonus %]]*TBL_Employees[[#This Row],[Annual Salary]]</f>
        <v>126604.08</v>
      </c>
      <c r="P912" t="str">
        <f>IF(AND(TBL_Employees[[#This Row],[Department]]="IT",TBL_Employees[[#This Row],[Gender]]="Female"),"Yes","No")</f>
        <v>No</v>
      </c>
    </row>
    <row r="913" spans="1:16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  <c r="O913" s="1">
        <f>TBL_Employees[[#This Row],[Annual Salary]]+TBL_Employees[[#This Row],[Bonus %]]*TBL_Employees[[#This Row],[Annual Salary]]</f>
        <v>55767</v>
      </c>
      <c r="P913" t="str">
        <f>IF(AND(TBL_Employees[[#This Row],[Department]]="IT",TBL_Employees[[#This Row],[Gender]]="Female"),"Yes","No")</f>
        <v>No</v>
      </c>
    </row>
    <row r="914" spans="1:16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  <c r="O914" s="1">
        <f>TBL_Employees[[#This Row],[Annual Salary]]+TBL_Employees[[#This Row],[Bonus %]]*TBL_Employees[[#This Row],[Annual Salary]]</f>
        <v>60930</v>
      </c>
      <c r="P914" t="str">
        <f>IF(AND(TBL_Employees[[#This Row],[Department]]="IT",TBL_Employees[[#This Row],[Gender]]="Female"),"Yes","No")</f>
        <v>No</v>
      </c>
    </row>
    <row r="915" spans="1:16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  <c r="O915" s="1">
        <f>TBL_Employees[[#This Row],[Annual Salary]]+TBL_Employees[[#This Row],[Bonus %]]*TBL_Employees[[#This Row],[Annual Salary]]</f>
        <v>199915.16999999998</v>
      </c>
      <c r="P915" t="str">
        <f>IF(AND(TBL_Employees[[#This Row],[Department]]="IT",TBL_Employees[[#This Row],[Gender]]="Female"),"Yes","No")</f>
        <v>No</v>
      </c>
    </row>
    <row r="916" spans="1:16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  <c r="O916" s="1">
        <f>TBL_Employees[[#This Row],[Annual Salary]]+TBL_Employees[[#This Row],[Bonus %]]*TBL_Employees[[#This Row],[Annual Salary]]</f>
        <v>69332</v>
      </c>
      <c r="P916" t="str">
        <f>IF(AND(TBL_Employees[[#This Row],[Department]]="IT",TBL_Employees[[#This Row],[Gender]]="Female"),"Yes","No")</f>
        <v>Yes</v>
      </c>
    </row>
    <row r="917" spans="1:16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  <c r="O917" s="1">
        <f>TBL_Employees[[#This Row],[Annual Salary]]+TBL_Employees[[#This Row],[Bonus %]]*TBL_Employees[[#This Row],[Annual Salary]]</f>
        <v>119699</v>
      </c>
      <c r="P917" t="str">
        <f>IF(AND(TBL_Employees[[#This Row],[Department]]="IT",TBL_Employees[[#This Row],[Gender]]="Female"),"Yes","No")</f>
        <v>No</v>
      </c>
    </row>
    <row r="918" spans="1:16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  <c r="O918" s="1">
        <f>TBL_Employees[[#This Row],[Annual Salary]]+TBL_Employees[[#This Row],[Bonus %]]*TBL_Employees[[#This Row],[Annual Salary]]</f>
        <v>231865.92</v>
      </c>
      <c r="P918" t="str">
        <f>IF(AND(TBL_Employees[[#This Row],[Department]]="IT",TBL_Employees[[#This Row],[Gender]]="Female"),"Yes","No")</f>
        <v>No</v>
      </c>
    </row>
    <row r="919" spans="1:16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  <c r="O919" s="1">
        <f>TBL_Employees[[#This Row],[Annual Salary]]+TBL_Employees[[#This Row],[Bonus %]]*TBL_Employees[[#This Row],[Annual Salary]]</f>
        <v>58586</v>
      </c>
      <c r="P919" t="str">
        <f>IF(AND(TBL_Employees[[#This Row],[Department]]="IT",TBL_Employees[[#This Row],[Gender]]="Female"),"Yes","No")</f>
        <v>No</v>
      </c>
    </row>
    <row r="920" spans="1:16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  <c r="O920" s="1">
        <f>TBL_Employees[[#This Row],[Annual Salary]]+TBL_Employees[[#This Row],[Bonus %]]*TBL_Employees[[#This Row],[Annual Salary]]</f>
        <v>74010</v>
      </c>
      <c r="P920" t="str">
        <f>IF(AND(TBL_Employees[[#This Row],[Department]]="IT",TBL_Employees[[#This Row],[Gender]]="Female"),"Yes","No")</f>
        <v>No</v>
      </c>
    </row>
    <row r="921" spans="1:16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  <c r="O921" s="1">
        <f>TBL_Employees[[#This Row],[Annual Salary]]+TBL_Employees[[#This Row],[Bonus %]]*TBL_Employees[[#This Row],[Annual Salary]]</f>
        <v>96598</v>
      </c>
      <c r="P921" t="str">
        <f>IF(AND(TBL_Employees[[#This Row],[Department]]="IT",TBL_Employees[[#This Row],[Gender]]="Female"),"Yes","No")</f>
        <v>No</v>
      </c>
    </row>
    <row r="922" spans="1:16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  <c r="O922" s="1">
        <f>TBL_Employees[[#This Row],[Annual Salary]]+TBL_Employees[[#This Row],[Bonus %]]*TBL_Employees[[#This Row],[Annual Salary]]</f>
        <v>111766.2</v>
      </c>
      <c r="P922" t="str">
        <f>IF(AND(TBL_Employees[[#This Row],[Department]]="IT",TBL_Employees[[#This Row],[Gender]]="Female"),"Yes","No")</f>
        <v>No</v>
      </c>
    </row>
    <row r="923" spans="1:16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  <c r="O923" s="1">
        <f>TBL_Employees[[#This Row],[Annual Salary]]+TBL_Employees[[#This Row],[Bonus %]]*TBL_Employees[[#This Row],[Annual Salary]]</f>
        <v>200871.67999999999</v>
      </c>
      <c r="P923" t="str">
        <f>IF(AND(TBL_Employees[[#This Row],[Department]]="IT",TBL_Employees[[#This Row],[Gender]]="Female"),"Yes","No")</f>
        <v>No</v>
      </c>
    </row>
    <row r="924" spans="1:16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  <c r="O924" s="1">
        <f>TBL_Employees[[#This Row],[Annual Salary]]+TBL_Employees[[#This Row],[Bonus %]]*TBL_Employees[[#This Row],[Annual Salary]]</f>
        <v>210772.8</v>
      </c>
      <c r="P924" t="str">
        <f>IF(AND(TBL_Employees[[#This Row],[Department]]="IT",TBL_Employees[[#This Row],[Gender]]="Female"),"Yes","No")</f>
        <v>No</v>
      </c>
    </row>
    <row r="925" spans="1:16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  <c r="O925" s="1">
        <f>TBL_Employees[[#This Row],[Annual Salary]]+TBL_Employees[[#This Row],[Bonus %]]*TBL_Employees[[#This Row],[Annual Salary]]</f>
        <v>64505</v>
      </c>
      <c r="P925" t="str">
        <f>IF(AND(TBL_Employees[[#This Row],[Department]]="IT",TBL_Employees[[#This Row],[Gender]]="Female"),"Yes","No")</f>
        <v>Yes</v>
      </c>
    </row>
    <row r="926" spans="1:16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  <c r="O926" s="1">
        <f>TBL_Employees[[#This Row],[Annual Salary]]+TBL_Employees[[#This Row],[Bonus %]]*TBL_Employees[[#This Row],[Annual Salary]]</f>
        <v>115596.74</v>
      </c>
      <c r="P926" t="str">
        <f>IF(AND(TBL_Employees[[#This Row],[Department]]="IT",TBL_Employees[[#This Row],[Gender]]="Female"),"Yes","No")</f>
        <v>No</v>
      </c>
    </row>
    <row r="927" spans="1:16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  <c r="O927" s="1">
        <f>TBL_Employees[[#This Row],[Annual Salary]]+TBL_Employees[[#This Row],[Bonus %]]*TBL_Employees[[#This Row],[Annual Salary]]</f>
        <v>150625.60999999999</v>
      </c>
      <c r="P927" t="str">
        <f>IF(AND(TBL_Employees[[#This Row],[Department]]="IT",TBL_Employees[[#This Row],[Gender]]="Female"),"Yes","No")</f>
        <v>No</v>
      </c>
    </row>
    <row r="928" spans="1:16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  <c r="O928" s="1">
        <f>TBL_Employees[[#This Row],[Annual Salary]]+TBL_Employees[[#This Row],[Bonus %]]*TBL_Employees[[#This Row],[Annual Salary]]</f>
        <v>170588</v>
      </c>
      <c r="P928" t="str">
        <f>IF(AND(TBL_Employees[[#This Row],[Department]]="IT",TBL_Employees[[#This Row],[Gender]]="Female"),"Yes","No")</f>
        <v>No</v>
      </c>
    </row>
    <row r="929" spans="1:16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  <c r="O929" s="1">
        <f>TBL_Employees[[#This Row],[Annual Salary]]+TBL_Employees[[#This Row],[Bonus %]]*TBL_Employees[[#This Row],[Annual Salary]]</f>
        <v>81828</v>
      </c>
      <c r="P929" t="str">
        <f>IF(AND(TBL_Employees[[#This Row],[Department]]="IT",TBL_Employees[[#This Row],[Gender]]="Female"),"Yes","No")</f>
        <v>No</v>
      </c>
    </row>
    <row r="930" spans="1:16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  <c r="O930" s="1">
        <f>TBL_Employees[[#This Row],[Annual Salary]]+TBL_Employees[[#This Row],[Bonus %]]*TBL_Employees[[#This Row],[Annual Salary]]</f>
        <v>168841.21</v>
      </c>
      <c r="P930" t="str">
        <f>IF(AND(TBL_Employees[[#This Row],[Department]]="IT",TBL_Employees[[#This Row],[Gender]]="Female"),"Yes","No")</f>
        <v>No</v>
      </c>
    </row>
    <row r="931" spans="1:16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  <c r="O931" s="1">
        <f>TBL_Employees[[#This Row],[Annual Salary]]+TBL_Employees[[#This Row],[Bonus %]]*TBL_Employees[[#This Row],[Annual Salary]]</f>
        <v>123463.20999999999</v>
      </c>
      <c r="P931" t="str">
        <f>IF(AND(TBL_Employees[[#This Row],[Department]]="IT",TBL_Employees[[#This Row],[Gender]]="Female"),"Yes","No")</f>
        <v>No</v>
      </c>
    </row>
    <row r="932" spans="1:16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  <c r="O932" s="1">
        <f>TBL_Employees[[#This Row],[Annual Salary]]+TBL_Employees[[#This Row],[Bonus %]]*TBL_Employees[[#This Row],[Annual Salary]]</f>
        <v>153121.91999999998</v>
      </c>
      <c r="P932" t="str">
        <f>IF(AND(TBL_Employees[[#This Row],[Department]]="IT",TBL_Employees[[#This Row],[Gender]]="Female"),"Yes","No")</f>
        <v>No</v>
      </c>
    </row>
    <row r="933" spans="1:16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  <c r="O933" s="1">
        <f>TBL_Employees[[#This Row],[Annual Salary]]+TBL_Employees[[#This Row],[Bonus %]]*TBL_Employees[[#This Row],[Annual Salary]]</f>
        <v>137361.28</v>
      </c>
      <c r="P933" t="str">
        <f>IF(AND(TBL_Employees[[#This Row],[Department]]="IT",TBL_Employees[[#This Row],[Gender]]="Female"),"Yes","No")</f>
        <v>No</v>
      </c>
    </row>
    <row r="934" spans="1:16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  <c r="O934" s="1">
        <f>TBL_Employees[[#This Row],[Annual Salary]]+TBL_Employees[[#This Row],[Bonus %]]*TBL_Employees[[#This Row],[Annual Salary]]</f>
        <v>113877.96</v>
      </c>
      <c r="P934" t="str">
        <f>IF(AND(TBL_Employees[[#This Row],[Department]]="IT",TBL_Employees[[#This Row],[Gender]]="Female"),"Yes","No")</f>
        <v>No</v>
      </c>
    </row>
    <row r="935" spans="1:16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  <c r="O935" s="1">
        <f>TBL_Employees[[#This Row],[Annual Salary]]+TBL_Employees[[#This Row],[Bonus %]]*TBL_Employees[[#This Row],[Annual Salary]]</f>
        <v>312089.16000000003</v>
      </c>
      <c r="P935" t="str">
        <f>IF(AND(TBL_Employees[[#This Row],[Department]]="IT",TBL_Employees[[#This Row],[Gender]]="Female"),"Yes","No")</f>
        <v>No</v>
      </c>
    </row>
    <row r="936" spans="1:16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  <c r="O936" s="1">
        <f>TBL_Employees[[#This Row],[Annual Salary]]+TBL_Employees[[#This Row],[Bonus %]]*TBL_Employees[[#This Row],[Annual Salary]]</f>
        <v>190033.72</v>
      </c>
      <c r="P936" t="str">
        <f>IF(AND(TBL_Employees[[#This Row],[Department]]="IT",TBL_Employees[[#This Row],[Gender]]="Female"),"Yes","No")</f>
        <v>No</v>
      </c>
    </row>
    <row r="937" spans="1:16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  <c r="O937" s="1">
        <f>TBL_Employees[[#This Row],[Annual Salary]]+TBL_Employees[[#This Row],[Bonus %]]*TBL_Employees[[#This Row],[Annual Salary]]</f>
        <v>113040.63</v>
      </c>
      <c r="P937" t="str">
        <f>IF(AND(TBL_Employees[[#This Row],[Department]]="IT",TBL_Employees[[#This Row],[Gender]]="Female"),"Yes","No")</f>
        <v>No</v>
      </c>
    </row>
    <row r="938" spans="1:16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  <c r="O938" s="1">
        <f>TBL_Employees[[#This Row],[Annual Salary]]+TBL_Employees[[#This Row],[Bonus %]]*TBL_Employees[[#This Row],[Annual Salary]]</f>
        <v>336143.2</v>
      </c>
      <c r="P938" t="str">
        <f>IF(AND(TBL_Employees[[#This Row],[Department]]="IT",TBL_Employees[[#This Row],[Gender]]="Female"),"Yes","No")</f>
        <v>No</v>
      </c>
    </row>
    <row r="939" spans="1:16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  <c r="O939" s="1">
        <f>TBL_Employees[[#This Row],[Annual Salary]]+TBL_Employees[[#This Row],[Bonus %]]*TBL_Employees[[#This Row],[Annual Salary]]</f>
        <v>67275</v>
      </c>
      <c r="P939" t="str">
        <f>IF(AND(TBL_Employees[[#This Row],[Department]]="IT",TBL_Employees[[#This Row],[Gender]]="Female"),"Yes","No")</f>
        <v>No</v>
      </c>
    </row>
    <row r="940" spans="1:16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  <c r="O940" s="1">
        <f>TBL_Employees[[#This Row],[Annual Salary]]+TBL_Employees[[#This Row],[Bonus %]]*TBL_Employees[[#This Row],[Annual Salary]]</f>
        <v>111416.8</v>
      </c>
      <c r="P940" t="str">
        <f>IF(AND(TBL_Employees[[#This Row],[Department]]="IT",TBL_Employees[[#This Row],[Gender]]="Female"),"Yes","No")</f>
        <v>No</v>
      </c>
    </row>
    <row r="941" spans="1:16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  <c r="O941" s="1">
        <f>TBL_Employees[[#This Row],[Annual Salary]]+TBL_Employees[[#This Row],[Bonus %]]*TBL_Employees[[#This Row],[Annual Salary]]</f>
        <v>221803.75</v>
      </c>
      <c r="P941" t="str">
        <f>IF(AND(TBL_Employees[[#This Row],[Department]]="IT",TBL_Employees[[#This Row],[Gender]]="Female"),"Yes","No")</f>
        <v>No</v>
      </c>
    </row>
    <row r="942" spans="1:16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  <c r="O942" s="1">
        <f>TBL_Employees[[#This Row],[Annual Salary]]+TBL_Employees[[#This Row],[Bonus %]]*TBL_Employees[[#This Row],[Annual Salary]]</f>
        <v>91400</v>
      </c>
      <c r="P942" t="str">
        <f>IF(AND(TBL_Employees[[#This Row],[Department]]="IT",TBL_Employees[[#This Row],[Gender]]="Female"),"Yes","No")</f>
        <v>Yes</v>
      </c>
    </row>
    <row r="943" spans="1:16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  <c r="O943" s="1">
        <f>TBL_Employees[[#This Row],[Annual Salary]]+TBL_Employees[[#This Row],[Bonus %]]*TBL_Employees[[#This Row],[Annual Salary]]</f>
        <v>241058.51</v>
      </c>
      <c r="P943" t="str">
        <f>IF(AND(TBL_Employees[[#This Row],[Department]]="IT",TBL_Employees[[#This Row],[Gender]]="Female"),"Yes","No")</f>
        <v>No</v>
      </c>
    </row>
    <row r="944" spans="1:16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  <c r="O944" s="1">
        <f>TBL_Employees[[#This Row],[Annual Salary]]+TBL_Employees[[#This Row],[Bonus %]]*TBL_Employees[[#This Row],[Annual Salary]]</f>
        <v>154536.12</v>
      </c>
      <c r="P944" t="str">
        <f>IF(AND(TBL_Employees[[#This Row],[Department]]="IT",TBL_Employees[[#This Row],[Gender]]="Female"),"Yes","No")</f>
        <v>No</v>
      </c>
    </row>
    <row r="945" spans="1:16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  <c r="O945" s="1">
        <f>TBL_Employees[[#This Row],[Annual Salary]]+TBL_Employees[[#This Row],[Bonus %]]*TBL_Employees[[#This Row],[Annual Salary]]</f>
        <v>56878</v>
      </c>
      <c r="P945" t="str">
        <f>IF(AND(TBL_Employees[[#This Row],[Department]]="IT",TBL_Employees[[#This Row],[Gender]]="Female"),"Yes","No")</f>
        <v>No</v>
      </c>
    </row>
    <row r="946" spans="1:16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  <c r="O946" s="1">
        <f>TBL_Employees[[#This Row],[Annual Salary]]+TBL_Employees[[#This Row],[Bonus %]]*TBL_Employees[[#This Row],[Annual Salary]]</f>
        <v>94735</v>
      </c>
      <c r="P946" t="str">
        <f>IF(AND(TBL_Employees[[#This Row],[Department]]="IT",TBL_Employees[[#This Row],[Gender]]="Female"),"Yes","No")</f>
        <v>No</v>
      </c>
    </row>
    <row r="947" spans="1:16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  <c r="O947" s="1">
        <f>TBL_Employees[[#This Row],[Annual Salary]]+TBL_Employees[[#This Row],[Bonus %]]*TBL_Employees[[#This Row],[Annual Salary]]</f>
        <v>51234</v>
      </c>
      <c r="P947" t="str">
        <f>IF(AND(TBL_Employees[[#This Row],[Department]]="IT",TBL_Employees[[#This Row],[Gender]]="Female"),"Yes","No")</f>
        <v>No</v>
      </c>
    </row>
    <row r="948" spans="1:16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  <c r="O948" s="1">
        <f>TBL_Employees[[#This Row],[Annual Salary]]+TBL_Employees[[#This Row],[Bonus %]]*TBL_Employees[[#This Row],[Annual Salary]]</f>
        <v>308233.5</v>
      </c>
      <c r="P948" t="str">
        <f>IF(AND(TBL_Employees[[#This Row],[Department]]="IT",TBL_Employees[[#This Row],[Gender]]="Female"),"Yes","No")</f>
        <v>No</v>
      </c>
    </row>
    <row r="949" spans="1:16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  <c r="O949" s="1">
        <f>TBL_Employees[[#This Row],[Annual Salary]]+TBL_Employees[[#This Row],[Bonus %]]*TBL_Employees[[#This Row],[Annual Salary]]</f>
        <v>151426.78</v>
      </c>
      <c r="P949" t="str">
        <f>IF(AND(TBL_Employees[[#This Row],[Department]]="IT",TBL_Employees[[#This Row],[Gender]]="Female"),"Yes","No")</f>
        <v>No</v>
      </c>
    </row>
    <row r="950" spans="1:16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  <c r="O950" s="1">
        <f>TBL_Employees[[#This Row],[Annual Salary]]+TBL_Employees[[#This Row],[Bonus %]]*TBL_Employees[[#This Row],[Annual Salary]]</f>
        <v>110312.72</v>
      </c>
      <c r="P950" t="str">
        <f>IF(AND(TBL_Employees[[#This Row],[Department]]="IT",TBL_Employees[[#This Row],[Gender]]="Female"),"Yes","No")</f>
        <v>No</v>
      </c>
    </row>
    <row r="951" spans="1:16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  <c r="O951" s="1">
        <f>TBL_Employees[[#This Row],[Annual Salary]]+TBL_Employees[[#This Row],[Bonus %]]*TBL_Employees[[#This Row],[Annual Salary]]</f>
        <v>58703</v>
      </c>
      <c r="P951" t="str">
        <f>IF(AND(TBL_Employees[[#This Row],[Department]]="IT",TBL_Employees[[#This Row],[Gender]]="Female"),"Yes","No")</f>
        <v>No</v>
      </c>
    </row>
    <row r="952" spans="1:16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  <c r="O952" s="1">
        <f>TBL_Employees[[#This Row],[Annual Salary]]+TBL_Employees[[#This Row],[Bonus %]]*TBL_Employees[[#This Row],[Annual Salary]]</f>
        <v>145798.39999999999</v>
      </c>
      <c r="P952" t="str">
        <f>IF(AND(TBL_Employees[[#This Row],[Department]]="IT",TBL_Employees[[#This Row],[Gender]]="Female"),"Yes","No")</f>
        <v>No</v>
      </c>
    </row>
    <row r="953" spans="1:16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  <c r="O953" s="1">
        <f>TBL_Employees[[#This Row],[Annual Salary]]+TBL_Employees[[#This Row],[Bonus %]]*TBL_Employees[[#This Row],[Annual Salary]]</f>
        <v>138071.39000000001</v>
      </c>
      <c r="P953" t="str">
        <f>IF(AND(TBL_Employees[[#This Row],[Department]]="IT",TBL_Employees[[#This Row],[Gender]]="Female"),"Yes","No")</f>
        <v>No</v>
      </c>
    </row>
    <row r="954" spans="1:16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  <c r="O954" s="1">
        <f>TBL_Employees[[#This Row],[Annual Salary]]+TBL_Employees[[#This Row],[Bonus %]]*TBL_Employees[[#This Row],[Annual Salary]]</f>
        <v>56405</v>
      </c>
      <c r="P954" t="str">
        <f>IF(AND(TBL_Employees[[#This Row],[Department]]="IT",TBL_Employees[[#This Row],[Gender]]="Female"),"Yes","No")</f>
        <v>No</v>
      </c>
    </row>
    <row r="955" spans="1:16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  <c r="O955" s="1">
        <f>TBL_Employees[[#This Row],[Annual Salary]]+TBL_Employees[[#This Row],[Bonus %]]*TBL_Employees[[#This Row],[Annual Salary]]</f>
        <v>95828.4</v>
      </c>
      <c r="P955" t="str">
        <f>IF(AND(TBL_Employees[[#This Row],[Department]]="IT",TBL_Employees[[#This Row],[Gender]]="Female"),"Yes","No")</f>
        <v>Yes</v>
      </c>
    </row>
    <row r="956" spans="1:16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  <c r="O956" s="1">
        <f>TBL_Employees[[#This Row],[Annual Salary]]+TBL_Employees[[#This Row],[Bonus %]]*TBL_Employees[[#This Row],[Annual Salary]]</f>
        <v>62861</v>
      </c>
      <c r="P956" t="str">
        <f>IF(AND(TBL_Employees[[#This Row],[Department]]="IT",TBL_Employees[[#This Row],[Gender]]="Female"),"Yes","No")</f>
        <v>No</v>
      </c>
    </row>
    <row r="957" spans="1:16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  <c r="O957" s="1">
        <f>TBL_Employees[[#This Row],[Annual Salary]]+TBL_Employees[[#This Row],[Bonus %]]*TBL_Employees[[#This Row],[Annual Salary]]</f>
        <v>183007.66</v>
      </c>
      <c r="P957" t="str">
        <f>IF(AND(TBL_Employees[[#This Row],[Department]]="IT",TBL_Employees[[#This Row],[Gender]]="Female"),"Yes","No")</f>
        <v>No</v>
      </c>
    </row>
    <row r="958" spans="1:16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  <c r="O958" s="1">
        <f>TBL_Employees[[#This Row],[Annual Salary]]+TBL_Employees[[#This Row],[Bonus %]]*TBL_Employees[[#This Row],[Annual Salary]]</f>
        <v>169826.8</v>
      </c>
      <c r="P958" t="str">
        <f>IF(AND(TBL_Employees[[#This Row],[Department]]="IT",TBL_Employees[[#This Row],[Gender]]="Female"),"Yes","No")</f>
        <v>Yes</v>
      </c>
    </row>
    <row r="959" spans="1:16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  <c r="O959" s="1">
        <f>TBL_Employees[[#This Row],[Annual Salary]]+TBL_Employees[[#This Row],[Bonus %]]*TBL_Employees[[#This Row],[Annual Salary]]</f>
        <v>190684.26</v>
      </c>
      <c r="P959" t="str">
        <f>IF(AND(TBL_Employees[[#This Row],[Department]]="IT",TBL_Employees[[#This Row],[Gender]]="Female"),"Yes","No")</f>
        <v>No</v>
      </c>
    </row>
    <row r="960" spans="1:16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  <c r="O960" s="1">
        <f>TBL_Employees[[#This Row],[Annual Salary]]+TBL_Employees[[#This Row],[Bonus %]]*TBL_Employees[[#This Row],[Annual Salary]]</f>
        <v>80170</v>
      </c>
      <c r="P960" t="str">
        <f>IF(AND(TBL_Employees[[#This Row],[Department]]="IT",TBL_Employees[[#This Row],[Gender]]="Female"),"Yes","No")</f>
        <v>No</v>
      </c>
    </row>
    <row r="961" spans="1:16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  <c r="O961" s="1">
        <f>TBL_Employees[[#This Row],[Annual Salary]]+TBL_Employees[[#This Row],[Bonus %]]*TBL_Employees[[#This Row],[Annual Salary]]</f>
        <v>98520</v>
      </c>
      <c r="P961" t="str">
        <f>IF(AND(TBL_Employees[[#This Row],[Department]]="IT",TBL_Employees[[#This Row],[Gender]]="Female"),"Yes","No")</f>
        <v>No</v>
      </c>
    </row>
    <row r="962" spans="1:16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  <c r="O962" s="1">
        <f>TBL_Employees[[#This Row],[Annual Salary]]+TBL_Employees[[#This Row],[Bonus %]]*TBL_Employees[[#This Row],[Annual Salary]]</f>
        <v>124683.89</v>
      </c>
      <c r="P962" t="str">
        <f>IF(AND(TBL_Employees[[#This Row],[Department]]="IT",TBL_Employees[[#This Row],[Gender]]="Female"),"Yes","No")</f>
        <v>No</v>
      </c>
    </row>
    <row r="963" spans="1:16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  <c r="O963" s="1">
        <f>TBL_Employees[[#This Row],[Annual Salary]]+TBL_Employees[[#This Row],[Bonus %]]*TBL_Employees[[#This Row],[Annual Salary]]</f>
        <v>225243.03</v>
      </c>
      <c r="P963" t="str">
        <f>IF(AND(TBL_Employees[[#This Row],[Department]]="IT",TBL_Employees[[#This Row],[Gender]]="Female"),"Yes","No")</f>
        <v>No</v>
      </c>
    </row>
    <row r="964" spans="1:16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  <c r="O964" s="1">
        <f>TBL_Employees[[#This Row],[Annual Salary]]+TBL_Employees[[#This Row],[Bonus %]]*TBL_Employees[[#This Row],[Annual Salary]]</f>
        <v>64202</v>
      </c>
      <c r="P964" t="str">
        <f>IF(AND(TBL_Employees[[#This Row],[Department]]="IT",TBL_Employees[[#This Row],[Gender]]="Female"),"Yes","No")</f>
        <v>No</v>
      </c>
    </row>
    <row r="965" spans="1:16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  <c r="O965" s="1">
        <f>TBL_Employees[[#This Row],[Annual Salary]]+TBL_Employees[[#This Row],[Bonus %]]*TBL_Employees[[#This Row],[Annual Salary]]</f>
        <v>50883</v>
      </c>
      <c r="P965" t="str">
        <f>IF(AND(TBL_Employees[[#This Row],[Department]]="IT",TBL_Employees[[#This Row],[Gender]]="Female"),"Yes","No")</f>
        <v>No</v>
      </c>
    </row>
    <row r="966" spans="1:16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  <c r="O966" s="1">
        <f>TBL_Employees[[#This Row],[Annual Salary]]+TBL_Employees[[#This Row],[Bonus %]]*TBL_Employees[[#This Row],[Annual Salary]]</f>
        <v>94618</v>
      </c>
      <c r="P966" t="str">
        <f>IF(AND(TBL_Employees[[#This Row],[Department]]="IT",TBL_Employees[[#This Row],[Gender]]="Female"),"Yes","No")</f>
        <v>Yes</v>
      </c>
    </row>
    <row r="967" spans="1:16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  <c r="O967" s="1">
        <f>TBL_Employees[[#This Row],[Annual Salary]]+TBL_Employees[[#This Row],[Bonus %]]*TBL_Employees[[#This Row],[Annual Salary]]</f>
        <v>181867.2</v>
      </c>
      <c r="P967" t="str">
        <f>IF(AND(TBL_Employees[[#This Row],[Department]]="IT",TBL_Employees[[#This Row],[Gender]]="Female"),"Yes","No")</f>
        <v>No</v>
      </c>
    </row>
    <row r="968" spans="1:16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  <c r="O968" s="1">
        <f>TBL_Employees[[#This Row],[Annual Salary]]+TBL_Employees[[#This Row],[Bonus %]]*TBL_Employees[[#This Row],[Annual Salary]]</f>
        <v>80659</v>
      </c>
      <c r="P968" t="str">
        <f>IF(AND(TBL_Employees[[#This Row],[Department]]="IT",TBL_Employees[[#This Row],[Gender]]="Female"),"Yes","No")</f>
        <v>No</v>
      </c>
    </row>
    <row r="969" spans="1:16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  <c r="O969" s="1">
        <f>TBL_Employees[[#This Row],[Annual Salary]]+TBL_Employees[[#This Row],[Bonus %]]*TBL_Employees[[#This Row],[Annual Salary]]</f>
        <v>236415.85</v>
      </c>
      <c r="P969" t="str">
        <f>IF(AND(TBL_Employees[[#This Row],[Department]]="IT",TBL_Employees[[#This Row],[Gender]]="Female"),"Yes","No")</f>
        <v>No</v>
      </c>
    </row>
    <row r="970" spans="1:16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  <c r="O970" s="1">
        <f>TBL_Employees[[#This Row],[Annual Salary]]+TBL_Employees[[#This Row],[Bonus %]]*TBL_Employees[[#This Row],[Annual Salary]]</f>
        <v>52693</v>
      </c>
      <c r="P970" t="str">
        <f>IF(AND(TBL_Employees[[#This Row],[Department]]="IT",TBL_Employees[[#This Row],[Gender]]="Female"),"Yes","No")</f>
        <v>No</v>
      </c>
    </row>
    <row r="971" spans="1:16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  <c r="O971" s="1">
        <f>TBL_Employees[[#This Row],[Annual Salary]]+TBL_Employees[[#This Row],[Bonus %]]*TBL_Employees[[#This Row],[Annual Salary]]</f>
        <v>72045</v>
      </c>
      <c r="P971" t="str">
        <f>IF(AND(TBL_Employees[[#This Row],[Department]]="IT",TBL_Employees[[#This Row],[Gender]]="Female"),"Yes","No")</f>
        <v>Yes</v>
      </c>
    </row>
    <row r="972" spans="1:16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  <c r="O972" s="1">
        <f>TBL_Employees[[#This Row],[Annual Salary]]+TBL_Employees[[#This Row],[Bonus %]]*TBL_Employees[[#This Row],[Annual Salary]]</f>
        <v>62749</v>
      </c>
      <c r="P972" t="str">
        <f>IF(AND(TBL_Employees[[#This Row],[Department]]="IT",TBL_Employees[[#This Row],[Gender]]="Female"),"Yes","No")</f>
        <v>No</v>
      </c>
    </row>
    <row r="973" spans="1:16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  <c r="O973" s="1">
        <f>TBL_Employees[[#This Row],[Annual Salary]]+TBL_Employees[[#This Row],[Bonus %]]*TBL_Employees[[#This Row],[Annual Salary]]</f>
        <v>170372.4</v>
      </c>
      <c r="P973" t="str">
        <f>IF(AND(TBL_Employees[[#This Row],[Department]]="IT",TBL_Employees[[#This Row],[Gender]]="Female"),"Yes","No")</f>
        <v>No</v>
      </c>
    </row>
    <row r="974" spans="1:16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  <c r="O974" s="1">
        <f>TBL_Employees[[#This Row],[Annual Salary]]+TBL_Employees[[#This Row],[Bonus %]]*TBL_Employees[[#This Row],[Annual Salary]]</f>
        <v>96566</v>
      </c>
      <c r="P974" t="str">
        <f>IF(AND(TBL_Employees[[#This Row],[Department]]="IT",TBL_Employees[[#This Row],[Gender]]="Female"),"Yes","No")</f>
        <v>No</v>
      </c>
    </row>
    <row r="975" spans="1:16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  <c r="O975" s="1">
        <f>TBL_Employees[[#This Row],[Annual Salary]]+TBL_Employees[[#This Row],[Bonus %]]*TBL_Employees[[#This Row],[Annual Salary]]</f>
        <v>54994</v>
      </c>
      <c r="P975" t="str">
        <f>IF(AND(TBL_Employees[[#This Row],[Department]]="IT",TBL_Employees[[#This Row],[Gender]]="Female"),"Yes","No")</f>
        <v>No</v>
      </c>
    </row>
    <row r="976" spans="1:16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  <c r="O976" s="1">
        <f>TBL_Employees[[#This Row],[Annual Salary]]+TBL_Employees[[#This Row],[Bonus %]]*TBL_Employees[[#This Row],[Annual Salary]]</f>
        <v>61523</v>
      </c>
      <c r="P976" t="str">
        <f>IF(AND(TBL_Employees[[#This Row],[Department]]="IT",TBL_Employees[[#This Row],[Gender]]="Female"),"Yes","No")</f>
        <v>Yes</v>
      </c>
    </row>
    <row r="977" spans="1:16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  <c r="O977" s="1">
        <f>TBL_Employees[[#This Row],[Annual Salary]]+TBL_Employees[[#This Row],[Bonus %]]*TBL_Employees[[#This Row],[Annual Salary]]</f>
        <v>251475.84</v>
      </c>
      <c r="P977" t="str">
        <f>IF(AND(TBL_Employees[[#This Row],[Department]]="IT",TBL_Employees[[#This Row],[Gender]]="Female"),"Yes","No")</f>
        <v>No</v>
      </c>
    </row>
    <row r="978" spans="1:16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  <c r="O978" s="1">
        <f>TBL_Employees[[#This Row],[Annual Salary]]+TBL_Employees[[#This Row],[Bonus %]]*TBL_Employees[[#This Row],[Annual Salary]]</f>
        <v>124827</v>
      </c>
      <c r="P978" t="str">
        <f>IF(AND(TBL_Employees[[#This Row],[Department]]="IT",TBL_Employees[[#This Row],[Gender]]="Female"),"Yes","No")</f>
        <v>No</v>
      </c>
    </row>
    <row r="979" spans="1:16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  <c r="O979" s="1">
        <f>TBL_Employees[[#This Row],[Annual Salary]]+TBL_Employees[[#This Row],[Bonus %]]*TBL_Employees[[#This Row],[Annual Salary]]</f>
        <v>106655.85</v>
      </c>
      <c r="P979" t="str">
        <f>IF(AND(TBL_Employees[[#This Row],[Department]]="IT",TBL_Employees[[#This Row],[Gender]]="Female"),"Yes","No")</f>
        <v>No</v>
      </c>
    </row>
    <row r="980" spans="1:16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  <c r="O980" s="1">
        <f>TBL_Employees[[#This Row],[Annual Salary]]+TBL_Employees[[#This Row],[Bonus %]]*TBL_Employees[[#This Row],[Annual Salary]]</f>
        <v>115745.3</v>
      </c>
      <c r="P980" t="str">
        <f>IF(AND(TBL_Employees[[#This Row],[Department]]="IT",TBL_Employees[[#This Row],[Gender]]="Female"),"Yes","No")</f>
        <v>No</v>
      </c>
    </row>
    <row r="981" spans="1:16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  <c r="O981" s="1">
        <f>TBL_Employees[[#This Row],[Annual Salary]]+TBL_Employees[[#This Row],[Bonus %]]*TBL_Employees[[#This Row],[Annual Salary]]</f>
        <v>94815</v>
      </c>
      <c r="P981" t="str">
        <f>IF(AND(TBL_Employees[[#This Row],[Department]]="IT",TBL_Employees[[#This Row],[Gender]]="Female"),"Yes","No")</f>
        <v>No</v>
      </c>
    </row>
    <row r="982" spans="1:16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  <c r="O982" s="1">
        <f>TBL_Employees[[#This Row],[Annual Salary]]+TBL_Employees[[#This Row],[Bonus %]]*TBL_Employees[[#This Row],[Annual Salary]]</f>
        <v>121786.58</v>
      </c>
      <c r="P982" t="str">
        <f>IF(AND(TBL_Employees[[#This Row],[Department]]="IT",TBL_Employees[[#This Row],[Gender]]="Female"),"Yes","No")</f>
        <v>No</v>
      </c>
    </row>
    <row r="983" spans="1:16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  <c r="O983" s="1">
        <f>TBL_Employees[[#This Row],[Annual Salary]]+TBL_Employees[[#This Row],[Bonus %]]*TBL_Employees[[#This Row],[Annual Salary]]</f>
        <v>80622</v>
      </c>
      <c r="P983" t="str">
        <f>IF(AND(TBL_Employees[[#This Row],[Department]]="IT",TBL_Employees[[#This Row],[Gender]]="Female"),"Yes","No")</f>
        <v>No</v>
      </c>
    </row>
    <row r="984" spans="1:16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  <c r="O984" s="1">
        <f>TBL_Employees[[#This Row],[Annual Salary]]+TBL_Employees[[#This Row],[Bonus %]]*TBL_Employees[[#This Row],[Annual Salary]]</f>
        <v>327963.37</v>
      </c>
      <c r="P984" t="str">
        <f>IF(AND(TBL_Employees[[#This Row],[Department]]="IT",TBL_Employees[[#This Row],[Gender]]="Female"),"Yes","No")</f>
        <v>Yes</v>
      </c>
    </row>
    <row r="985" spans="1:16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  <c r="O985" s="1">
        <f>TBL_Employees[[#This Row],[Annual Salary]]+TBL_Employees[[#This Row],[Bonus %]]*TBL_Employees[[#This Row],[Annual Salary]]</f>
        <v>130142.73</v>
      </c>
      <c r="P985" t="str">
        <f>IF(AND(TBL_Employees[[#This Row],[Department]]="IT",TBL_Employees[[#This Row],[Gender]]="Female"),"Yes","No")</f>
        <v>No</v>
      </c>
    </row>
    <row r="986" spans="1:16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  <c r="O986" s="1">
        <f>TBL_Employees[[#This Row],[Annual Salary]]+TBL_Employees[[#This Row],[Bonus %]]*TBL_Employees[[#This Row],[Annual Salary]]</f>
        <v>185319.18</v>
      </c>
      <c r="P986" t="str">
        <f>IF(AND(TBL_Employees[[#This Row],[Department]]="IT",TBL_Employees[[#This Row],[Gender]]="Female"),"Yes","No")</f>
        <v>No</v>
      </c>
    </row>
    <row r="987" spans="1:16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  <c r="O987" s="1">
        <f>TBL_Employees[[#This Row],[Annual Salary]]+TBL_Employees[[#This Row],[Bonus %]]*TBL_Employees[[#This Row],[Annual Salary]]</f>
        <v>168759.9</v>
      </c>
      <c r="P987" t="str">
        <f>IF(AND(TBL_Employees[[#This Row],[Department]]="IT",TBL_Employees[[#This Row],[Gender]]="Female"),"Yes","No")</f>
        <v>Yes</v>
      </c>
    </row>
    <row r="988" spans="1:16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  <c r="O988" s="1">
        <f>TBL_Employees[[#This Row],[Annual Salary]]+TBL_Employees[[#This Row],[Bonus %]]*TBL_Employees[[#This Row],[Annual Salary]]</f>
        <v>187499.64</v>
      </c>
      <c r="P988" t="str">
        <f>IF(AND(TBL_Employees[[#This Row],[Department]]="IT",TBL_Employees[[#This Row],[Gender]]="Female"),"Yes","No")</f>
        <v>No</v>
      </c>
    </row>
    <row r="989" spans="1:16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  <c r="O989" s="1">
        <f>TBL_Employees[[#This Row],[Annual Salary]]+TBL_Employees[[#This Row],[Bonus %]]*TBL_Employees[[#This Row],[Annual Salary]]</f>
        <v>89659</v>
      </c>
      <c r="P989" t="str">
        <f>IF(AND(TBL_Employees[[#This Row],[Department]]="IT",TBL_Employees[[#This Row],[Gender]]="Female"),"Yes","No")</f>
        <v>No</v>
      </c>
    </row>
    <row r="990" spans="1:16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  <c r="O990" s="1">
        <f>TBL_Employees[[#This Row],[Annual Salary]]+TBL_Employees[[#This Row],[Bonus %]]*TBL_Employees[[#This Row],[Annual Salary]]</f>
        <v>210929.01</v>
      </c>
      <c r="P990" t="str">
        <f>IF(AND(TBL_Employees[[#This Row],[Department]]="IT",TBL_Employees[[#This Row],[Gender]]="Female"),"Yes","No")</f>
        <v>No</v>
      </c>
    </row>
    <row r="991" spans="1:16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  <c r="O991" s="1">
        <f>TBL_Employees[[#This Row],[Annual Salary]]+TBL_Employees[[#This Row],[Bonus %]]*TBL_Employees[[#This Row],[Annual Salary]]</f>
        <v>348972.3</v>
      </c>
      <c r="P991" t="str">
        <f>IF(AND(TBL_Employees[[#This Row],[Department]]="IT",TBL_Employees[[#This Row],[Gender]]="Female"),"Yes","No")</f>
        <v>No</v>
      </c>
    </row>
    <row r="992" spans="1:16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  <c r="O992" s="1">
        <f>TBL_Employees[[#This Row],[Annual Salary]]+TBL_Employees[[#This Row],[Bonus %]]*TBL_Employees[[#This Row],[Annual Salary]]</f>
        <v>163126.71</v>
      </c>
      <c r="P992" t="str">
        <f>IF(AND(TBL_Employees[[#This Row],[Department]]="IT",TBL_Employees[[#This Row],[Gender]]="Female"),"Yes","No")</f>
        <v>No</v>
      </c>
    </row>
    <row r="993" spans="1:16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  <c r="O993" s="1">
        <f>TBL_Employees[[#This Row],[Annual Salary]]+TBL_Employees[[#This Row],[Bonus %]]*TBL_Employees[[#This Row],[Annual Salary]]</f>
        <v>85369</v>
      </c>
      <c r="P993" t="str">
        <f>IF(AND(TBL_Employees[[#This Row],[Department]]="IT",TBL_Employees[[#This Row],[Gender]]="Female"),"Yes","No")</f>
        <v>No</v>
      </c>
    </row>
    <row r="994" spans="1:16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  <c r="O994" s="1">
        <f>TBL_Employees[[#This Row],[Annual Salary]]+TBL_Employees[[#This Row],[Bonus %]]*TBL_Employees[[#This Row],[Annual Salary]]</f>
        <v>67489</v>
      </c>
      <c r="P994" t="str">
        <f>IF(AND(TBL_Employees[[#This Row],[Department]]="IT",TBL_Employees[[#This Row],[Gender]]="Female"),"Yes","No")</f>
        <v>No</v>
      </c>
    </row>
    <row r="995" spans="1:16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  <c r="O995" s="1">
        <f>TBL_Employees[[#This Row],[Annual Salary]]+TBL_Employees[[#This Row],[Bonus %]]*TBL_Employees[[#This Row],[Annual Salary]]</f>
        <v>194523.03</v>
      </c>
      <c r="P995" t="str">
        <f>IF(AND(TBL_Employees[[#This Row],[Department]]="IT",TBL_Employees[[#This Row],[Gender]]="Female"),"Yes","No")</f>
        <v>Yes</v>
      </c>
    </row>
    <row r="996" spans="1:16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  <c r="O996" s="1">
        <f>TBL_Employees[[#This Row],[Annual Salary]]+TBL_Employees[[#This Row],[Bonus %]]*TBL_Employees[[#This Row],[Annual Salary]]</f>
        <v>47032</v>
      </c>
      <c r="P996" t="str">
        <f>IF(AND(TBL_Employees[[#This Row],[Department]]="IT",TBL_Employees[[#This Row],[Gender]]="Female"),"Yes","No")</f>
        <v>Yes</v>
      </c>
    </row>
    <row r="997" spans="1:16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  <c r="O997" s="1">
        <f>TBL_Employees[[#This Row],[Annual Salary]]+TBL_Employees[[#This Row],[Bonus %]]*TBL_Employees[[#This Row],[Annual Salary]]</f>
        <v>98427</v>
      </c>
      <c r="P997" t="str">
        <f>IF(AND(TBL_Employees[[#This Row],[Department]]="IT",TBL_Employees[[#This Row],[Gender]]="Female"),"Yes","No")</f>
        <v>No</v>
      </c>
    </row>
    <row r="998" spans="1:16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  <c r="O998" s="1">
        <f>TBL_Employees[[#This Row],[Annual Salary]]+TBL_Employees[[#This Row],[Bonus %]]*TBL_Employees[[#This Row],[Annual Salary]]</f>
        <v>47387</v>
      </c>
      <c r="P998" t="str">
        <f>IF(AND(TBL_Employees[[#This Row],[Department]]="IT",TBL_Employees[[#This Row],[Gender]]="Female"),"Yes","No")</f>
        <v>No</v>
      </c>
    </row>
    <row r="999" spans="1:16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  <c r="O999" s="1">
        <f>TBL_Employees[[#This Row],[Annual Salary]]+TBL_Employees[[#This Row],[Bonus %]]*TBL_Employees[[#This Row],[Annual Salary]]</f>
        <v>203216.5</v>
      </c>
      <c r="P999" t="str">
        <f>IF(AND(TBL_Employees[[#This Row],[Department]]="IT",TBL_Employees[[#This Row],[Gender]]="Female"),"Yes","No")</f>
        <v>No</v>
      </c>
    </row>
    <row r="1000" spans="1:16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  <c r="O1000" s="1">
        <f>TBL_Employees[[#This Row],[Annual Salary]]+TBL_Employees[[#This Row],[Bonus %]]*TBL_Employees[[#This Row],[Annual Salary]]</f>
        <v>95960</v>
      </c>
      <c r="P1000" t="str">
        <f>IF(AND(TBL_Employees[[#This Row],[Department]]="IT",TBL_Employees[[#This Row],[Gender]]="Female"),"Yes","No")</f>
        <v>No</v>
      </c>
    </row>
    <row r="1001" spans="1:16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  <c r="O1001" s="1">
        <f>TBL_Employees[[#This Row],[Annual Salary]]+TBL_Employees[[#This Row],[Bonus %]]*TBL_Employees[[#This Row],[Annual Salary]]</f>
        <v>283215.45</v>
      </c>
      <c r="P1001" t="str">
        <f>IF(AND(TBL_Employees[[#This Row],[Department]]="IT",TBL_Employees[[#This Row],[Gender]]="Female"),"Yes","No")</f>
        <v>No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751-CEB8-48A1-9F9F-4F3F78229151}">
  <dimension ref="A1:F44"/>
  <sheetViews>
    <sheetView topLeftCell="A16" workbookViewId="0">
      <selection activeCell="B45" sqref="B45"/>
    </sheetView>
  </sheetViews>
  <sheetFormatPr defaultRowHeight="14.4" x14ac:dyDescent="0.3"/>
  <cols>
    <col min="1" max="1" width="94" bestFit="1" customWidth="1"/>
    <col min="2" max="2" width="43.44140625" bestFit="1" customWidth="1"/>
  </cols>
  <sheetData>
    <row r="1" spans="1:3" x14ac:dyDescent="0.3">
      <c r="A1" s="9" t="s">
        <v>2026</v>
      </c>
      <c r="B1" s="9" t="s">
        <v>2027</v>
      </c>
    </row>
    <row r="2" spans="1:3" x14ac:dyDescent="0.3">
      <c r="A2" t="s">
        <v>1983</v>
      </c>
      <c r="B2">
        <f>COUNTIF(Data!C:C,"Manager")</f>
        <v>98</v>
      </c>
    </row>
    <row r="3" spans="1:3" x14ac:dyDescent="0.3">
      <c r="A3" t="s">
        <v>1984</v>
      </c>
      <c r="B3">
        <f>COUNTIF(Data!C:C,"Sr. Manger")</f>
        <v>110</v>
      </c>
    </row>
    <row r="4" spans="1:3" x14ac:dyDescent="0.3">
      <c r="A4" t="s">
        <v>1985</v>
      </c>
      <c r="B4">
        <f>SUM(Data!J:J)</f>
        <v>113217365</v>
      </c>
    </row>
    <row r="5" spans="1:3" x14ac:dyDescent="0.3">
      <c r="A5" t="s">
        <v>1986</v>
      </c>
      <c r="B5" t="s">
        <v>2028</v>
      </c>
    </row>
    <row r="6" spans="1:3" x14ac:dyDescent="0.3">
      <c r="A6" t="s">
        <v>1987</v>
      </c>
      <c r="B6">
        <f>MAX(Data!J:J)</f>
        <v>258498</v>
      </c>
      <c r="C6">
        <f>LARGE(Data!J:J,1)</f>
        <v>258498</v>
      </c>
    </row>
    <row r="7" spans="1:3" x14ac:dyDescent="0.3">
      <c r="A7" t="s">
        <v>1988</v>
      </c>
      <c r="B7">
        <f>MIN(Data!J:J)</f>
        <v>40063</v>
      </c>
      <c r="C7">
        <f>SMALL(Data!J:J,1)</f>
        <v>40063</v>
      </c>
    </row>
    <row r="8" spans="1:3" x14ac:dyDescent="0.3">
      <c r="A8" t="s">
        <v>1989</v>
      </c>
      <c r="B8">
        <f>LARGE(Data!J:J,2)</f>
        <v>258426</v>
      </c>
    </row>
    <row r="9" spans="1:3" x14ac:dyDescent="0.3">
      <c r="A9" t="s">
        <v>1990</v>
      </c>
      <c r="B9">
        <f>LARGE(Data!J:J,3)</f>
        <v>258081</v>
      </c>
    </row>
    <row r="10" spans="1:3" x14ac:dyDescent="0.3">
      <c r="A10" t="s">
        <v>1991</v>
      </c>
      <c r="B10">
        <f>LARGE(Data!J:J,10)</f>
        <v>254289</v>
      </c>
    </row>
    <row r="11" spans="1:3" x14ac:dyDescent="0.3">
      <c r="A11" t="s">
        <v>1992</v>
      </c>
      <c r="B11">
        <f>SMALL(Data!J:J,2)</f>
        <v>40124</v>
      </c>
    </row>
    <row r="12" spans="1:3" x14ac:dyDescent="0.3">
      <c r="A12" t="s">
        <v>1993</v>
      </c>
      <c r="B12">
        <f>SMALL(Data!J:J,3)</f>
        <v>40316</v>
      </c>
    </row>
    <row r="13" spans="1:3" x14ac:dyDescent="0.3">
      <c r="A13" t="s">
        <v>1994</v>
      </c>
      <c r="B13">
        <f>SMALL(Data!J:J,13)</f>
        <v>41859</v>
      </c>
    </row>
    <row r="14" spans="1:3" x14ac:dyDescent="0.3">
      <c r="A14" t="s">
        <v>1995</v>
      </c>
      <c r="B14">
        <f>COUNTIF(TBL_Employees[Job Title],"Director")</f>
        <v>121</v>
      </c>
    </row>
    <row r="15" spans="1:3" x14ac:dyDescent="0.3">
      <c r="A15" t="s">
        <v>1996</v>
      </c>
      <c r="B15">
        <f>COUNTIF(TBL_Employees[Job Title],"Analyst")</f>
        <v>51</v>
      </c>
    </row>
    <row r="16" spans="1:3" x14ac:dyDescent="0.3">
      <c r="A16" t="s">
        <v>1997</v>
      </c>
      <c r="B16">
        <f>COUNTIF(Data!C:C, "Sr. Analyst")</f>
        <v>70</v>
      </c>
    </row>
    <row r="17" spans="1:6" x14ac:dyDescent="0.3">
      <c r="A17" t="s">
        <v>1998</v>
      </c>
      <c r="B17">
        <f>COUNT(Data!N:N)</f>
        <v>85</v>
      </c>
    </row>
    <row r="18" spans="1:6" x14ac:dyDescent="0.3">
      <c r="A18" t="s">
        <v>1999</v>
      </c>
      <c r="B18">
        <f>COUNTIF(Data!D:D,"IT")</f>
        <v>241</v>
      </c>
    </row>
    <row r="19" spans="1:6" x14ac:dyDescent="0.3">
      <c r="A19" t="s">
        <v>2000</v>
      </c>
      <c r="B19">
        <f>COUNTIFS(Data!G:G,"Asian",Data!L:L,"United States")</f>
        <v>186</v>
      </c>
    </row>
    <row r="20" spans="1:6" x14ac:dyDescent="0.3">
      <c r="A20" t="s">
        <v>2001</v>
      </c>
      <c r="B20">
        <f>COUNTIFS(Data!F:F,"Female",Data!M:M,"Chicago")</f>
        <v>52</v>
      </c>
    </row>
    <row r="21" spans="1:6" x14ac:dyDescent="0.3">
      <c r="A21" t="s">
        <v>2002</v>
      </c>
      <c r="B21">
        <f>COUNTIFS(Data!G:G,"Caucasian",Data!L:L,"United States")</f>
        <v>271</v>
      </c>
    </row>
    <row r="22" spans="1:6" x14ac:dyDescent="0.3">
      <c r="A22" t="s">
        <v>2003</v>
      </c>
      <c r="B22">
        <f>COUNTIF(Data!J:J,"&gt;99000")</f>
        <v>474</v>
      </c>
    </row>
    <row r="23" spans="1:6" x14ac:dyDescent="0.3">
      <c r="A23" t="s">
        <v>2004</v>
      </c>
      <c r="B23">
        <f>COUNTIFS(Data!G:G,"Asian",Data!L:L,"China")</f>
        <v>218</v>
      </c>
    </row>
    <row r="24" spans="1:6" x14ac:dyDescent="0.3">
      <c r="A24" t="s">
        <v>2005</v>
      </c>
      <c r="B24" cm="1">
        <f t="array" ref="B24">SUM(COUNTIF(Data!E:E,{"Research &amp; Development";"Corporate"}))</f>
        <v>466</v>
      </c>
    </row>
    <row r="25" spans="1:6" x14ac:dyDescent="0.3">
      <c r="A25" t="s">
        <v>2006</v>
      </c>
      <c r="B25">
        <f>COUNTIFS(Data!D:D,"Engineering", Data!C:C,"Engineering Manager")</f>
        <v>20</v>
      </c>
    </row>
    <row r="26" spans="1:6" x14ac:dyDescent="0.3">
      <c r="A26" t="s">
        <v>2007</v>
      </c>
      <c r="B26">
        <f>COUNTIFS(Data!G:G,"Asian",Data!F:F,"Female")</f>
        <v>207</v>
      </c>
      <c r="F26">
        <f>COUNT(Data!N:N)</f>
        <v>85</v>
      </c>
    </row>
    <row r="27" spans="1:6" x14ac:dyDescent="0.3">
      <c r="A27" t="s">
        <v>2008</v>
      </c>
      <c r="B27">
        <f>COUNTIFS(Data!E:E,"Research &amp; Development",Data!D:D,"IT")</f>
        <v>55</v>
      </c>
    </row>
    <row r="28" spans="1:6" x14ac:dyDescent="0.3">
      <c r="A28" t="s">
        <v>2009</v>
      </c>
      <c r="B28">
        <f>COUNTBLANK(Data!N1:N1001)</f>
        <v>915</v>
      </c>
    </row>
    <row r="29" spans="1:6" x14ac:dyDescent="0.3">
      <c r="A29" t="s">
        <v>2010</v>
      </c>
      <c r="B29">
        <f>MAX(Data!H:H)</f>
        <v>65</v>
      </c>
    </row>
    <row r="30" spans="1:6" x14ac:dyDescent="0.3">
      <c r="A30" t="s">
        <v>2011</v>
      </c>
      <c r="B30">
        <f>MIN(Data!H:H)</f>
        <v>25</v>
      </c>
    </row>
    <row r="31" spans="1:6" x14ac:dyDescent="0.3">
      <c r="A31" t="s">
        <v>2012</v>
      </c>
      <c r="B31">
        <f>COUNTIF(Data!H:H,"&lt;30")</f>
        <v>121</v>
      </c>
    </row>
    <row r="32" spans="1:6" x14ac:dyDescent="0.3">
      <c r="A32" t="s">
        <v>2013</v>
      </c>
      <c r="B32">
        <f>COUNTIF(Data!H:H,"&gt;50")</f>
        <v>333</v>
      </c>
    </row>
    <row r="33" spans="1:2" x14ac:dyDescent="0.3">
      <c r="A33" t="s">
        <v>2014</v>
      </c>
      <c r="B33">
        <f>COUNTIFS(Data!C:C,"Engineering Manager",Data!D:D,"Engineering",Data!H:H,"&lt;35")</f>
        <v>3</v>
      </c>
    </row>
    <row r="34" spans="1:2" x14ac:dyDescent="0.3">
      <c r="A34" t="s">
        <v>2015</v>
      </c>
      <c r="B34">
        <f>COUNTIFS(Data!C:C,"Director",Data!D:D,"Human resources",Data!F:F,"Male",Data!H:H,"&gt;50")</f>
        <v>1</v>
      </c>
    </row>
    <row r="35" spans="1:2" x14ac:dyDescent="0.3">
      <c r="A35" t="s">
        <v>2016</v>
      </c>
      <c r="B35">
        <f>COUNTIFS(Data!G:G,"Asian",Data!F:F,"Female",Data!D:D,"Engineering",Data!H:H,"&lt;35")</f>
        <v>6</v>
      </c>
    </row>
    <row r="36" spans="1:2" x14ac:dyDescent="0.3">
      <c r="A36" t="s">
        <v>2017</v>
      </c>
      <c r="B36" s="7">
        <f>MIN(Data!I:I)</f>
        <v>33612</v>
      </c>
    </row>
    <row r="37" spans="1:2" x14ac:dyDescent="0.3">
      <c r="A37" t="s">
        <v>2018</v>
      </c>
      <c r="B37" s="7">
        <f>MAX(Data!I:I)</f>
        <v>44556</v>
      </c>
    </row>
    <row r="38" spans="1:2" x14ac:dyDescent="0.3">
      <c r="A38" t="s">
        <v>2019</v>
      </c>
      <c r="B38" s="7">
        <f>SMALL(Data!I:I,2)</f>
        <v>33682</v>
      </c>
    </row>
    <row r="39" spans="1:2" x14ac:dyDescent="0.3">
      <c r="A39" t="s">
        <v>2020</v>
      </c>
      <c r="B39" s="7">
        <f>SMALL(Data!I:I,3)</f>
        <v>33695</v>
      </c>
    </row>
    <row r="40" spans="1:2" x14ac:dyDescent="0.3">
      <c r="A40" t="s">
        <v>2021</v>
      </c>
      <c r="B40">
        <f>COUNTIF(TBL_Employees[Job Title],"IT Coordinator")</f>
        <v>11</v>
      </c>
    </row>
    <row r="41" spans="1:2" x14ac:dyDescent="0.3">
      <c r="A41" t="s">
        <v>2022</v>
      </c>
      <c r="B41" t="s">
        <v>2031</v>
      </c>
    </row>
    <row r="42" spans="1:2" x14ac:dyDescent="0.3">
      <c r="A42" t="s">
        <v>2023</v>
      </c>
      <c r="B42">
        <f>COUNTIFS(Data!G:G,"Black",Data!F:F,"Female")</f>
        <v>37</v>
      </c>
    </row>
    <row r="43" spans="1:2" x14ac:dyDescent="0.3">
      <c r="A43" t="s">
        <v>2024</v>
      </c>
      <c r="B43">
        <f>COUNTIFS(Data!C:C,"Director",Data!F:F,"Female")</f>
        <v>66</v>
      </c>
    </row>
    <row r="44" spans="1:2" x14ac:dyDescent="0.3">
      <c r="A44" t="s">
        <v>2025</v>
      </c>
      <c r="B44">
        <f>COUNTIFS(Data!C:C,"Manager",Data!F:F,"Female",Data!D:D,"Sales")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LENOVO</cp:lastModifiedBy>
  <dcterms:created xsi:type="dcterms:W3CDTF">2022-08-29T14:02:56Z</dcterms:created>
  <dcterms:modified xsi:type="dcterms:W3CDTF">2023-01-27T13:14:57Z</dcterms:modified>
</cp:coreProperties>
</file>