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UREAU D'ETUDE\Excels\Developpement Té En Cours\"/>
    </mc:Choice>
  </mc:AlternateContent>
  <xr:revisionPtr revIDLastSave="0" documentId="13_ncr:1_{7423996F-4BF8-4646-9964-2F632F92FF6E}" xr6:coauthVersionLast="47" xr6:coauthVersionMax="47" xr10:uidLastSave="{00000000-0000-0000-0000-000000000000}"/>
  <bookViews>
    <workbookView xWindow="-28920" yWindow="-15" windowWidth="29040" windowHeight="15840" xr2:uid="{543596E8-728B-42EC-9F0E-B63419353D55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" i="1" l="1"/>
  <c r="H162" i="1"/>
  <c r="H161" i="1"/>
  <c r="H159" i="1"/>
  <c r="H163" i="1"/>
  <c r="H158" i="1"/>
  <c r="H153" i="1"/>
  <c r="H151" i="1"/>
  <c r="H152" i="1"/>
  <c r="H150" i="1"/>
  <c r="H141" i="1"/>
  <c r="H143" i="1"/>
  <c r="H145" i="1"/>
  <c r="H142" i="1"/>
  <c r="H144" i="1"/>
  <c r="H136" i="1"/>
  <c r="H135" i="1"/>
  <c r="H137" i="1"/>
  <c r="H134" i="1"/>
  <c r="L126" i="1"/>
  <c r="L127" i="1"/>
  <c r="M126" i="1"/>
  <c r="L128" i="1"/>
  <c r="M127" i="1"/>
  <c r="M128" i="1"/>
  <c r="L129" i="1"/>
  <c r="M129" i="1"/>
  <c r="H127" i="1"/>
  <c r="H126" i="1"/>
  <c r="H128" i="1"/>
  <c r="H129" i="1"/>
  <c r="L125" i="1"/>
  <c r="M125" i="1"/>
  <c r="H125" i="1"/>
  <c r="H124" i="1"/>
  <c r="L124" i="1"/>
  <c r="M124" i="1"/>
  <c r="L123" i="1"/>
  <c r="M123" i="1"/>
  <c r="H123" i="1"/>
  <c r="M122" i="1"/>
  <c r="H66" i="1"/>
  <c r="P28" i="1"/>
  <c r="H91" i="1"/>
  <c r="H65" i="1"/>
  <c r="H59" i="1"/>
  <c r="H69" i="1"/>
  <c r="H51" i="1"/>
  <c r="H79" i="1"/>
  <c r="H100" i="1"/>
  <c r="I60" i="1"/>
  <c r="H50" i="1"/>
  <c r="H82" i="1"/>
  <c r="I59" i="1"/>
  <c r="I58" i="1"/>
  <c r="H29" i="1"/>
  <c r="L122" i="1"/>
  <c r="H99" i="1"/>
  <c r="H108" i="1"/>
  <c r="H101" i="1"/>
  <c r="H58" i="1"/>
  <c r="H49" i="1"/>
  <c r="H31" i="1"/>
  <c r="H38" i="1"/>
  <c r="H77" i="1"/>
  <c r="H36" i="1"/>
  <c r="H39" i="1"/>
  <c r="H57" i="1"/>
  <c r="H26" i="1"/>
  <c r="H28" i="1"/>
  <c r="H92" i="1"/>
  <c r="H107" i="1"/>
  <c r="H78" i="1"/>
  <c r="H40" i="1"/>
  <c r="H56" i="1"/>
  <c r="H114" i="1"/>
  <c r="H27" i="1"/>
  <c r="P29" i="1"/>
  <c r="P31" i="1"/>
  <c r="H110" i="1"/>
  <c r="H71" i="1"/>
  <c r="H48" i="1"/>
  <c r="H84" i="1"/>
  <c r="H68" i="1"/>
  <c r="P30" i="1"/>
  <c r="H76" i="1"/>
  <c r="H102" i="1"/>
  <c r="H37" i="1"/>
  <c r="I57" i="1"/>
  <c r="H41" i="1"/>
  <c r="H80" i="1"/>
  <c r="H67" i="1"/>
  <c r="H46" i="1"/>
  <c r="H60" i="1"/>
  <c r="H89" i="1"/>
  <c r="H109" i="1"/>
  <c r="H47" i="1"/>
  <c r="P27" i="1"/>
  <c r="H30" i="1"/>
  <c r="H70" i="1"/>
  <c r="P26" i="1"/>
  <c r="H111" i="1"/>
  <c r="H94" i="1"/>
  <c r="P32" i="1"/>
  <c r="H113" i="1"/>
  <c r="H81" i="1"/>
  <c r="I56" i="1"/>
  <c r="H93" i="1"/>
  <c r="H83" i="1"/>
  <c r="H112" i="1"/>
  <c r="H90" i="1"/>
  <c r="H122" i="1"/>
</calcChain>
</file>

<file path=xl/sharedStrings.xml><?xml version="1.0" encoding="utf-8"?>
<sst xmlns="http://schemas.openxmlformats.org/spreadsheetml/2006/main" count="270" uniqueCount="88">
  <si>
    <t>Rangée simple</t>
  </si>
  <si>
    <t>non raidie</t>
  </si>
  <si>
    <t>circulaire</t>
  </si>
  <si>
    <t>non circulaire</t>
  </si>
  <si>
    <t>Rangée interieure</t>
  </si>
  <si>
    <t>Rangée exterieure</t>
  </si>
  <si>
    <t>Rangée centrale</t>
  </si>
  <si>
    <t>raidie</t>
  </si>
  <si>
    <t>Attention pour ces deux là il y a deux configurations à prendre (Impacte la façon dont on va calculer le leff)</t>
  </si>
  <si>
    <t>Groupe de rangée interieur et centrale</t>
  </si>
  <si>
    <t>Groupe de rangées centrales</t>
  </si>
  <si>
    <t>Groupe de rangées interieur et centrales</t>
  </si>
  <si>
    <t>Groupe de rangées interieures</t>
  </si>
  <si>
    <t>Fonction générale interne : calcul de alpha</t>
  </si>
  <si>
    <t>leff_RSimple_C</t>
  </si>
  <si>
    <t>leff_RSimple_NC</t>
  </si>
  <si>
    <t>leff_RInt_C</t>
  </si>
  <si>
    <t>leff_RInt_NC</t>
  </si>
  <si>
    <t>leff_RExt_C</t>
  </si>
  <si>
    <t>leff_RExt_NC</t>
  </si>
  <si>
    <t>leff_RCent_C</t>
  </si>
  <si>
    <t>leff_RCent_NC</t>
  </si>
  <si>
    <t>leff_RExt_raidie_C</t>
  </si>
  <si>
    <t>leff_RExt_raidie_NC</t>
  </si>
  <si>
    <t>leff_GrCent_NC</t>
  </si>
  <si>
    <t>leff_GrInt_NC</t>
  </si>
  <si>
    <t>m</t>
  </si>
  <si>
    <t>fze</t>
  </si>
  <si>
    <t>e</t>
  </si>
  <si>
    <t>bp</t>
  </si>
  <si>
    <t>ga</t>
  </si>
  <si>
    <t>he</t>
  </si>
  <si>
    <t>th</t>
  </si>
  <si>
    <t>Correct</t>
  </si>
  <si>
    <t>Validité</t>
  </si>
  <si>
    <t>leff_Rint_C</t>
  </si>
  <si>
    <t>m2</t>
  </si>
  <si>
    <t>a</t>
  </si>
  <si>
    <t>alpha_Te</t>
  </si>
  <si>
    <t>leff_Rint_NC</t>
  </si>
  <si>
    <t>fd</t>
  </si>
  <si>
    <t>zfge</t>
  </si>
  <si>
    <t>Calcul alpha_Te</t>
  </si>
  <si>
    <t>leff_Rext_C</t>
  </si>
  <si>
    <t>mx</t>
  </si>
  <si>
    <t>w</t>
  </si>
  <si>
    <t>afe</t>
  </si>
  <si>
    <t>fedfs</t>
  </si>
  <si>
    <t>dsf</t>
  </si>
  <si>
    <t>leff_Rext_NC</t>
  </si>
  <si>
    <t>ex</t>
  </si>
  <si>
    <t>adfzd</t>
  </si>
  <si>
    <t>ef</t>
  </si>
  <si>
    <t>sdf</t>
  </si>
  <si>
    <t>qsdf</t>
  </si>
  <si>
    <t>qsd</t>
  </si>
  <si>
    <t>leff_Rcent_NC</t>
  </si>
  <si>
    <t>zegf</t>
  </si>
  <si>
    <t>fe</t>
  </si>
  <si>
    <t>leff_Rext_raidie_C</t>
  </si>
  <si>
    <t>e2x</t>
  </si>
  <si>
    <t>m2x</t>
  </si>
  <si>
    <t>aefz</t>
  </si>
  <si>
    <t>ezfz</t>
  </si>
  <si>
    <t>zfef</t>
  </si>
  <si>
    <t>zefze</t>
  </si>
  <si>
    <t>leff_Rext_raidie_NC</t>
  </si>
  <si>
    <t>Ici il y a une incohérence, la valeur alpha minimale est supérieure à 8 qui correspond à alpha maximum. On se trouve donc hors limite.</t>
  </si>
  <si>
    <t>alpha1</t>
  </si>
  <si>
    <t>alpha2</t>
  </si>
  <si>
    <t>zrg</t>
  </si>
  <si>
    <t>zef</t>
  </si>
  <si>
    <t>leff_Gr_C</t>
  </si>
  <si>
    <t>Sommep</t>
  </si>
  <si>
    <t>azd</t>
  </si>
  <si>
    <t>gre</t>
  </si>
  <si>
    <t>leff_GrIntExt_NC</t>
  </si>
  <si>
    <t>sf</t>
  </si>
  <si>
    <t>fzef</t>
  </si>
  <si>
    <t>zefz</t>
  </si>
  <si>
    <t>efz</t>
  </si>
  <si>
    <t>gsg</t>
  </si>
  <si>
    <t>m22</t>
  </si>
  <si>
    <t>m21</t>
  </si>
  <si>
    <t>aef</t>
  </si>
  <si>
    <t>azef</t>
  </si>
  <si>
    <t>azf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</si>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</sst>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ctor\AppData\Roaming\Microsoft\AddIns\Fonctions%20EC3-1-8.xlam" TargetMode="External"/><Relationship Id="rId1" Type="http://schemas.openxmlformats.org/officeDocument/2006/relationships/externalLinkPath" Target="file:///C:\Users\victor\AppData\Roaming\Microsoft\AddIns\Fonctions%20EC3-1-8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definedNames>
      <definedName name="alpha_Te"/>
      <definedName name="leff_Gr_C"/>
      <definedName name="leff_GrCent_NC"/>
      <definedName name="leff_GrInt_NC"/>
      <definedName name="leff_GrIntExt_NC"/>
      <definedName name="leff_Rcent_C"/>
      <definedName name="leff_RCent_NC"/>
      <definedName name="leff_Rext_C"/>
      <definedName name="leff_RExt_NC"/>
      <definedName name="leff_RInt_C"/>
      <definedName name="leff_RInt_NC"/>
      <definedName name="leff_Rsimple_C"/>
      <definedName name="leff_Rsimple_NC"/>
      <definedName name="leffRExt_raidie_C"/>
      <definedName name="leffRExt_raidie_NC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3C4B-9330-49A8-B945-0554378189A9}">
  <sheetPr codeName="Feuil1"/>
  <dimension ref="A1:R163"/>
  <sheetViews>
    <sheetView tabSelected="1" topLeftCell="A139" workbookViewId="0">
      <selection activeCell="K153" sqref="K153"/>
    </sheetView>
  </sheetViews>
  <sheetFormatPr baseColWidth="10" defaultRowHeight="15" x14ac:dyDescent="0.25"/>
  <cols>
    <col min="1" max="1" width="36.5703125" customWidth="1"/>
    <col min="3" max="3" width="15" customWidth="1"/>
    <col min="8" max="8" width="19.7109375" customWidth="1"/>
    <col min="9" max="9" width="16.28515625" customWidth="1"/>
    <col min="13" max="13" width="19.7109375" customWidth="1"/>
  </cols>
  <sheetData>
    <row r="1" spans="1:13" x14ac:dyDescent="0.25">
      <c r="A1" t="s">
        <v>0</v>
      </c>
      <c r="B1" t="s">
        <v>1</v>
      </c>
      <c r="C1" t="s">
        <v>2</v>
      </c>
      <c r="M1" s="3" t="s">
        <v>14</v>
      </c>
    </row>
    <row r="2" spans="1:13" x14ac:dyDescent="0.25">
      <c r="A2" t="s">
        <v>0</v>
      </c>
      <c r="B2" t="s">
        <v>1</v>
      </c>
      <c r="C2" t="s">
        <v>3</v>
      </c>
      <c r="M2" s="3" t="s">
        <v>15</v>
      </c>
    </row>
    <row r="3" spans="1:13" x14ac:dyDescent="0.25">
      <c r="A3" t="s">
        <v>4</v>
      </c>
      <c r="C3" t="s">
        <v>2</v>
      </c>
      <c r="M3" s="3" t="s">
        <v>16</v>
      </c>
    </row>
    <row r="4" spans="1:13" x14ac:dyDescent="0.25">
      <c r="A4" t="s">
        <v>4</v>
      </c>
      <c r="C4" t="s">
        <v>3</v>
      </c>
      <c r="M4" s="3" t="s">
        <v>17</v>
      </c>
    </row>
    <row r="5" spans="1:13" x14ac:dyDescent="0.25">
      <c r="A5" t="s">
        <v>5</v>
      </c>
      <c r="B5" t="s">
        <v>1</v>
      </c>
      <c r="C5" t="s">
        <v>2</v>
      </c>
      <c r="M5" s="3" t="s">
        <v>18</v>
      </c>
    </row>
    <row r="6" spans="1:13" x14ac:dyDescent="0.25">
      <c r="A6" t="s">
        <v>5</v>
      </c>
      <c r="B6" t="s">
        <v>1</v>
      </c>
      <c r="C6" t="s">
        <v>3</v>
      </c>
      <c r="M6" s="3" t="s">
        <v>19</v>
      </c>
    </row>
    <row r="7" spans="1:13" x14ac:dyDescent="0.25">
      <c r="A7" t="s">
        <v>6</v>
      </c>
      <c r="B7" t="s">
        <v>1</v>
      </c>
      <c r="C7" t="s">
        <v>2</v>
      </c>
      <c r="M7" s="3" t="s">
        <v>20</v>
      </c>
    </row>
    <row r="8" spans="1:13" x14ac:dyDescent="0.25">
      <c r="A8" t="s">
        <v>6</v>
      </c>
      <c r="B8" t="s">
        <v>1</v>
      </c>
      <c r="C8" t="s">
        <v>3</v>
      </c>
      <c r="M8" s="3" t="s">
        <v>21</v>
      </c>
    </row>
    <row r="9" spans="1:13" x14ac:dyDescent="0.25">
      <c r="A9" t="s">
        <v>5</v>
      </c>
      <c r="B9" t="s">
        <v>7</v>
      </c>
      <c r="C9" t="s">
        <v>2</v>
      </c>
      <c r="D9" t="s">
        <v>8</v>
      </c>
      <c r="M9" s="3" t="s">
        <v>22</v>
      </c>
    </row>
    <row r="10" spans="1:13" x14ac:dyDescent="0.25">
      <c r="A10" t="s">
        <v>5</v>
      </c>
      <c r="B10" t="s">
        <v>7</v>
      </c>
      <c r="C10" t="s">
        <v>3</v>
      </c>
      <c r="D10" t="s">
        <v>8</v>
      </c>
      <c r="M10" s="3" t="s">
        <v>23</v>
      </c>
    </row>
    <row r="11" spans="1:13" x14ac:dyDescent="0.25">
      <c r="A11" t="s">
        <v>9</v>
      </c>
      <c r="C11" t="s">
        <v>2</v>
      </c>
      <c r="M11" s="4" t="s">
        <v>72</v>
      </c>
    </row>
    <row r="12" spans="1:13" x14ac:dyDescent="0.25">
      <c r="A12" t="s">
        <v>11</v>
      </c>
      <c r="C12" t="s">
        <v>3</v>
      </c>
      <c r="M12" s="4" t="s">
        <v>76</v>
      </c>
    </row>
    <row r="13" spans="1:13" x14ac:dyDescent="0.25">
      <c r="A13" t="s">
        <v>10</v>
      </c>
      <c r="C13" t="s">
        <v>2</v>
      </c>
      <c r="M13" s="4" t="s">
        <v>24</v>
      </c>
    </row>
    <row r="14" spans="1:13" x14ac:dyDescent="0.25">
      <c r="A14" t="s">
        <v>10</v>
      </c>
      <c r="C14" t="s">
        <v>3</v>
      </c>
      <c r="M14" t="s">
        <v>25</v>
      </c>
    </row>
    <row r="15" spans="1:13" x14ac:dyDescent="0.25">
      <c r="A15" t="s">
        <v>12</v>
      </c>
      <c r="C15" t="s">
        <v>2</v>
      </c>
    </row>
    <row r="16" spans="1:13" x14ac:dyDescent="0.25">
      <c r="A16" t="s">
        <v>12</v>
      </c>
      <c r="C16" t="s">
        <v>3</v>
      </c>
    </row>
    <row r="19" spans="3:18" x14ac:dyDescent="0.25">
      <c r="C19" t="s">
        <v>13</v>
      </c>
    </row>
    <row r="25" spans="3:18" x14ac:dyDescent="0.25">
      <c r="G25" s="1" t="s">
        <v>26</v>
      </c>
      <c r="H25" s="1" t="s">
        <v>14</v>
      </c>
      <c r="I25" s="1" t="s">
        <v>34</v>
      </c>
      <c r="M25" s="1" t="s">
        <v>28</v>
      </c>
      <c r="N25" s="1" t="s">
        <v>26</v>
      </c>
      <c r="O25" s="1" t="s">
        <v>36</v>
      </c>
      <c r="P25" s="1" t="s">
        <v>38</v>
      </c>
      <c r="Q25" s="1" t="s">
        <v>34</v>
      </c>
    </row>
    <row r="26" spans="3:18" x14ac:dyDescent="0.25">
      <c r="G26">
        <v>1</v>
      </c>
      <c r="H26">
        <f>[1]!leff_Rsimple_C(G26)</f>
        <v>6.2831853071795862</v>
      </c>
      <c r="I26" t="s">
        <v>33</v>
      </c>
      <c r="M26">
        <v>1</v>
      </c>
      <c r="N26">
        <v>1</v>
      </c>
      <c r="O26">
        <v>1</v>
      </c>
      <c r="P26">
        <f>[1]!alpha_Te(M26,N26,O26)</f>
        <v>5.67</v>
      </c>
      <c r="Q26" t="s">
        <v>33</v>
      </c>
    </row>
    <row r="27" spans="3:18" x14ac:dyDescent="0.25">
      <c r="G27">
        <v>2</v>
      </c>
      <c r="H27">
        <f>[1]!leff_Rsimple_C(G27)</f>
        <v>12.566370614359172</v>
      </c>
      <c r="I27" t="s">
        <v>33</v>
      </c>
      <c r="M27">
        <v>5</v>
      </c>
      <c r="N27">
        <v>2</v>
      </c>
      <c r="O27">
        <v>1</v>
      </c>
      <c r="P27">
        <f>[1]!alpha_Te(M27,N27,O27)</f>
        <v>8</v>
      </c>
      <c r="Q27" t="s">
        <v>33</v>
      </c>
    </row>
    <row r="28" spans="3:18" x14ac:dyDescent="0.25">
      <c r="G28">
        <v>5</v>
      </c>
      <c r="H28">
        <f>[1]!leff_Rsimple_C(G28)</f>
        <v>31.415926535897931</v>
      </c>
      <c r="I28" t="s">
        <v>33</v>
      </c>
      <c r="M28">
        <v>2.1</v>
      </c>
      <c r="N28">
        <v>2</v>
      </c>
      <c r="O28">
        <v>2.2999999999999998</v>
      </c>
      <c r="P28">
        <f>[1]!alpha_Te(M28,N28,O28)</f>
        <v>5.5967547515313765</v>
      </c>
      <c r="Q28" t="s">
        <v>33</v>
      </c>
    </row>
    <row r="29" spans="3:18" x14ac:dyDescent="0.25">
      <c r="G29">
        <v>5.3</v>
      </c>
      <c r="H29">
        <f>[1]!leff_Rsimple_C(G29)</f>
        <v>33.300882128051803</v>
      </c>
      <c r="I29" t="s">
        <v>33</v>
      </c>
      <c r="M29">
        <v>6</v>
      </c>
      <c r="N29">
        <v>1</v>
      </c>
      <c r="O29">
        <v>3</v>
      </c>
      <c r="P29" t="e">
        <f>[1]!alpha_Te(M29,N29,O29)</f>
        <v>#NUM!</v>
      </c>
      <c r="Q29" t="s">
        <v>33</v>
      </c>
      <c r="R29" t="s">
        <v>67</v>
      </c>
    </row>
    <row r="30" spans="3:18" x14ac:dyDescent="0.25">
      <c r="G30">
        <v>50.2</v>
      </c>
      <c r="H30">
        <f>[1]!leff_Rsimple_C(G30)</f>
        <v>315.41590242041525</v>
      </c>
      <c r="I30" t="s">
        <v>33</v>
      </c>
      <c r="M30" t="s">
        <v>37</v>
      </c>
      <c r="N30">
        <v>2</v>
      </c>
      <c r="O30">
        <v>2.2999999999999998</v>
      </c>
      <c r="P30" t="e">
        <f>[1]!alpha_Te(M30,N30,O30)</f>
        <v>#VALUE!</v>
      </c>
      <c r="Q30" t="s">
        <v>33</v>
      </c>
    </row>
    <row r="31" spans="3:18" x14ac:dyDescent="0.25">
      <c r="G31" t="s">
        <v>27</v>
      </c>
      <c r="H31" t="e">
        <f>[1]!leff_Rsimple_C(G31)</f>
        <v>#VALUE!</v>
      </c>
      <c r="I31" t="s">
        <v>33</v>
      </c>
      <c r="M31">
        <v>2.1</v>
      </c>
      <c r="N31" t="s">
        <v>37</v>
      </c>
      <c r="O31">
        <v>2.2999999999999998</v>
      </c>
      <c r="P31" t="e">
        <f>[1]!alpha_Te(M31,N31,O31)</f>
        <v>#VALUE!</v>
      </c>
      <c r="Q31" t="s">
        <v>33</v>
      </c>
    </row>
    <row r="32" spans="3:18" x14ac:dyDescent="0.25">
      <c r="M32">
        <v>2.1</v>
      </c>
      <c r="N32">
        <v>2</v>
      </c>
      <c r="O32" t="s">
        <v>37</v>
      </c>
      <c r="P32" t="e">
        <f>[1]!alpha_Te(M32,N32,O32)</f>
        <v>#VALUE!</v>
      </c>
      <c r="Q32" t="s">
        <v>33</v>
      </c>
    </row>
    <row r="35" spans="5:9" x14ac:dyDescent="0.25">
      <c r="E35" s="1" t="s">
        <v>26</v>
      </c>
      <c r="F35" s="1" t="s">
        <v>28</v>
      </c>
      <c r="G35" s="1" t="s">
        <v>29</v>
      </c>
      <c r="H35" s="1" t="s">
        <v>15</v>
      </c>
      <c r="I35" s="1" t="s">
        <v>34</v>
      </c>
    </row>
    <row r="36" spans="5:9" x14ac:dyDescent="0.25">
      <c r="E36">
        <v>0</v>
      </c>
      <c r="F36">
        <v>0</v>
      </c>
      <c r="G36">
        <v>1</v>
      </c>
      <c r="H36">
        <f>[1]!leff_Rsimple_NC(E36,F36,G36)</f>
        <v>0</v>
      </c>
      <c r="I36" t="s">
        <v>33</v>
      </c>
    </row>
    <row r="37" spans="5:9" x14ac:dyDescent="0.25">
      <c r="E37">
        <v>1</v>
      </c>
      <c r="F37">
        <v>1</v>
      </c>
      <c r="G37">
        <v>6</v>
      </c>
      <c r="H37">
        <f>[1]!leff_Rsimple_NC(E37,F37,G37)</f>
        <v>5.25</v>
      </c>
      <c r="I37" t="s">
        <v>33</v>
      </c>
    </row>
    <row r="38" spans="5:9" x14ac:dyDescent="0.25">
      <c r="E38">
        <v>1</v>
      </c>
      <c r="F38">
        <v>1</v>
      </c>
      <c r="G38">
        <v>0.5</v>
      </c>
      <c r="H38">
        <f>[1]!leff_Rsimple_NC(E38,F38,G38)</f>
        <v>0.5</v>
      </c>
      <c r="I38" t="s">
        <v>33</v>
      </c>
    </row>
    <row r="39" spans="5:9" x14ac:dyDescent="0.25">
      <c r="E39" t="s">
        <v>30</v>
      </c>
      <c r="F39">
        <v>1</v>
      </c>
      <c r="G39">
        <v>0.5</v>
      </c>
      <c r="H39" t="e">
        <f>[1]!leff_Rsimple_NC(E39,F39,G39)</f>
        <v>#VALUE!</v>
      </c>
      <c r="I39" t="s">
        <v>33</v>
      </c>
    </row>
    <row r="40" spans="5:9" x14ac:dyDescent="0.25">
      <c r="E40">
        <v>1</v>
      </c>
      <c r="F40" t="s">
        <v>31</v>
      </c>
      <c r="G40">
        <v>1</v>
      </c>
      <c r="H40" t="e">
        <f>[1]!leff_Rsimple_NC(E40,F40,G40)</f>
        <v>#VALUE!</v>
      </c>
      <c r="I40" t="s">
        <v>33</v>
      </c>
    </row>
    <row r="41" spans="5:9" x14ac:dyDescent="0.25">
      <c r="E41">
        <v>1</v>
      </c>
      <c r="F41">
        <v>1</v>
      </c>
      <c r="G41" t="s">
        <v>32</v>
      </c>
      <c r="H41" t="e">
        <f>[1]!leff_Rsimple_NC(E41,F41,G41)</f>
        <v>#VALUE!</v>
      </c>
      <c r="I41" t="s">
        <v>33</v>
      </c>
    </row>
    <row r="45" spans="5:9" x14ac:dyDescent="0.25">
      <c r="G45" s="1" t="s">
        <v>26</v>
      </c>
      <c r="H45" s="1" t="s">
        <v>35</v>
      </c>
      <c r="I45" s="1" t="s">
        <v>34</v>
      </c>
    </row>
    <row r="46" spans="5:9" x14ac:dyDescent="0.25">
      <c r="G46">
        <v>1</v>
      </c>
      <c r="H46">
        <f>[1]!leff_RInt_C(G46)</f>
        <v>6.2831853071795862</v>
      </c>
      <c r="I46" t="s">
        <v>33</v>
      </c>
    </row>
    <row r="47" spans="5:9" x14ac:dyDescent="0.25">
      <c r="G47">
        <v>2</v>
      </c>
      <c r="H47">
        <f>[1]!leff_RInt_C(G47)</f>
        <v>12.566370614359172</v>
      </c>
      <c r="I47" t="s">
        <v>33</v>
      </c>
    </row>
    <row r="48" spans="5:9" x14ac:dyDescent="0.25">
      <c r="G48">
        <v>5</v>
      </c>
      <c r="H48">
        <f>[1]!leff_RInt_C(G48)</f>
        <v>31.415926535897931</v>
      </c>
      <c r="I48" t="s">
        <v>33</v>
      </c>
    </row>
    <row r="49" spans="5:10" x14ac:dyDescent="0.25">
      <c r="G49">
        <v>5.3</v>
      </c>
      <c r="H49">
        <f>[1]!leff_RInt_C(G49)</f>
        <v>33.300882128051803</v>
      </c>
      <c r="I49" t="s">
        <v>33</v>
      </c>
    </row>
    <row r="50" spans="5:10" x14ac:dyDescent="0.25">
      <c r="G50">
        <v>50.2</v>
      </c>
      <c r="H50">
        <f>[1]!leff_RInt_C(G50)</f>
        <v>315.41590242041525</v>
      </c>
      <c r="I50" t="s">
        <v>33</v>
      </c>
    </row>
    <row r="51" spans="5:10" x14ac:dyDescent="0.25">
      <c r="G51" t="s">
        <v>27</v>
      </c>
      <c r="H51" t="e">
        <f>[1]!leff_RInt_C(G51)</f>
        <v>#VALUE!</v>
      </c>
      <c r="I51" t="s">
        <v>33</v>
      </c>
    </row>
    <row r="54" spans="5:10" x14ac:dyDescent="0.25">
      <c r="J54" s="1"/>
    </row>
    <row r="55" spans="5:10" x14ac:dyDescent="0.25">
      <c r="E55" s="1" t="s">
        <v>26</v>
      </c>
      <c r="F55" s="1" t="s">
        <v>36</v>
      </c>
      <c r="G55" s="1" t="s">
        <v>28</v>
      </c>
      <c r="H55" s="1" t="s">
        <v>39</v>
      </c>
      <c r="I55" s="2" t="s">
        <v>42</v>
      </c>
      <c r="J55" s="1" t="s">
        <v>34</v>
      </c>
    </row>
    <row r="56" spans="5:10" x14ac:dyDescent="0.25">
      <c r="E56">
        <v>1</v>
      </c>
      <c r="F56">
        <v>1</v>
      </c>
      <c r="G56">
        <v>1</v>
      </c>
      <c r="H56">
        <f>[1]!leff_RInt_NC(E56,F56,G56)</f>
        <v>5.67</v>
      </c>
      <c r="I56">
        <f>[1]!alpha_Te(G56,E56,F56)</f>
        <v>5.67</v>
      </c>
      <c r="J56" t="s">
        <v>33</v>
      </c>
    </row>
    <row r="57" spans="5:10" x14ac:dyDescent="0.25">
      <c r="E57">
        <v>0.8</v>
      </c>
      <c r="F57">
        <v>1.1000000000000001</v>
      </c>
      <c r="G57">
        <v>5</v>
      </c>
      <c r="H57" t="e">
        <f>[1]!leff_RInt_NC(E57,F57,G57)</f>
        <v>#VALUE!</v>
      </c>
      <c r="I57" t="e">
        <f>[1]!alpha_Te(G57,E57,F57)</f>
        <v>#NUM!</v>
      </c>
      <c r="J57" t="s">
        <v>33</v>
      </c>
    </row>
    <row r="58" spans="5:10" x14ac:dyDescent="0.25">
      <c r="E58" t="s">
        <v>37</v>
      </c>
      <c r="F58">
        <v>1.1000000000000001</v>
      </c>
      <c r="G58">
        <v>5</v>
      </c>
      <c r="H58" t="e">
        <f>[1]!leff_RInt_NC(E58,F58,G58)</f>
        <v>#VALUE!</v>
      </c>
      <c r="I58" t="e">
        <f>[1]!alpha_Te(G58,E58,F58)</f>
        <v>#VALUE!</v>
      </c>
      <c r="J58" t="s">
        <v>33</v>
      </c>
    </row>
    <row r="59" spans="5:10" x14ac:dyDescent="0.25">
      <c r="E59">
        <v>0.8</v>
      </c>
      <c r="F59" t="s">
        <v>40</v>
      </c>
      <c r="G59">
        <v>5</v>
      </c>
      <c r="H59" t="e">
        <f>[1]!leff_RInt_NC(E59,F59,G59)</f>
        <v>#VALUE!</v>
      </c>
      <c r="I59" t="e">
        <f>[1]!alpha_Te(G59,E59,F59)</f>
        <v>#VALUE!</v>
      </c>
      <c r="J59" t="s">
        <v>33</v>
      </c>
    </row>
    <row r="60" spans="5:10" x14ac:dyDescent="0.25">
      <c r="E60">
        <v>0.8</v>
      </c>
      <c r="F60">
        <v>1.1000000000000001</v>
      </c>
      <c r="G60" t="s">
        <v>41</v>
      </c>
      <c r="H60" t="e">
        <f>[1]!leff_RInt_NC(E60,F60,G60)</f>
        <v>#VALUE!</v>
      </c>
      <c r="I60" t="e">
        <f>[1]!alpha_Te(G60,E60,F60)</f>
        <v>#VALUE!</v>
      </c>
      <c r="J60" t="s">
        <v>33</v>
      </c>
    </row>
    <row r="64" spans="5:10" x14ac:dyDescent="0.25">
      <c r="E64" s="1" t="s">
        <v>44</v>
      </c>
      <c r="F64" s="1" t="s">
        <v>45</v>
      </c>
      <c r="G64" s="1" t="s">
        <v>28</v>
      </c>
      <c r="H64" s="1" t="s">
        <v>43</v>
      </c>
      <c r="I64" s="1" t="s">
        <v>34</v>
      </c>
    </row>
    <row r="65" spans="3:9" x14ac:dyDescent="0.25">
      <c r="E65">
        <v>1</v>
      </c>
      <c r="F65">
        <v>1</v>
      </c>
      <c r="G65">
        <v>0.2</v>
      </c>
      <c r="H65">
        <f>[1]!leff_Rext_C(E65,F65,G65)</f>
        <v>3.541592653589793</v>
      </c>
      <c r="I65" t="s">
        <v>33</v>
      </c>
    </row>
    <row r="66" spans="3:9" x14ac:dyDescent="0.25">
      <c r="E66">
        <v>1</v>
      </c>
      <c r="F66">
        <v>1</v>
      </c>
      <c r="G66">
        <v>0.8</v>
      </c>
      <c r="H66">
        <f>[1]!leff_Rext_C(E66,F66,G66)</f>
        <v>4.1415926535897931</v>
      </c>
      <c r="I66" t="s">
        <v>33</v>
      </c>
    </row>
    <row r="67" spans="3:9" x14ac:dyDescent="0.25">
      <c r="E67">
        <v>1</v>
      </c>
      <c r="F67">
        <v>6</v>
      </c>
      <c r="G67">
        <v>6</v>
      </c>
      <c r="H67">
        <f>[1]!leff_Rext_C(E67,F67,G67)</f>
        <v>6.2831853071795862</v>
      </c>
      <c r="I67" t="s">
        <v>33</v>
      </c>
    </row>
    <row r="68" spans="3:9" x14ac:dyDescent="0.25">
      <c r="E68">
        <v>1.1000000000000001</v>
      </c>
      <c r="F68">
        <v>6</v>
      </c>
      <c r="G68">
        <v>6</v>
      </c>
      <c r="H68">
        <f>[1]!leff_Rext_C(E68,F68,G68)</f>
        <v>6.9115038378975457</v>
      </c>
      <c r="I68" t="s">
        <v>33</v>
      </c>
    </row>
    <row r="69" spans="3:9" x14ac:dyDescent="0.25">
      <c r="E69" t="s">
        <v>46</v>
      </c>
      <c r="F69">
        <v>1</v>
      </c>
      <c r="G69">
        <v>0.2</v>
      </c>
      <c r="H69" t="e">
        <f>[1]!leff_Rext_C(E69,F69,G69)</f>
        <v>#VALUE!</v>
      </c>
      <c r="I69" t="s">
        <v>33</v>
      </c>
    </row>
    <row r="70" spans="3:9" x14ac:dyDescent="0.25">
      <c r="E70">
        <v>1</v>
      </c>
      <c r="F70" t="s">
        <v>47</v>
      </c>
      <c r="G70">
        <v>0.2</v>
      </c>
      <c r="H70" t="e">
        <f>[1]!leff_Rext_C(E70,F70,G70)</f>
        <v>#VALUE!</v>
      </c>
      <c r="I70" t="s">
        <v>33</v>
      </c>
    </row>
    <row r="71" spans="3:9" x14ac:dyDescent="0.25">
      <c r="E71">
        <v>1</v>
      </c>
      <c r="F71">
        <v>1</v>
      </c>
      <c r="G71" t="s">
        <v>48</v>
      </c>
      <c r="H71" t="e">
        <f>[1]!leff_Rext_C(E71,F71,G71)</f>
        <v>#VALUE!</v>
      </c>
      <c r="I71" t="s">
        <v>33</v>
      </c>
    </row>
    <row r="75" spans="3:9" x14ac:dyDescent="0.25">
      <c r="C75" s="1" t="s">
        <v>44</v>
      </c>
      <c r="D75" s="1" t="s">
        <v>50</v>
      </c>
      <c r="E75" s="1" t="s">
        <v>45</v>
      </c>
      <c r="F75" s="1" t="s">
        <v>28</v>
      </c>
      <c r="G75" s="1" t="s">
        <v>29</v>
      </c>
      <c r="H75" s="1" t="s">
        <v>49</v>
      </c>
      <c r="I75" s="1" t="s">
        <v>34</v>
      </c>
    </row>
    <row r="76" spans="3:9" x14ac:dyDescent="0.25">
      <c r="C76">
        <v>1.1000000000000001</v>
      </c>
      <c r="D76">
        <v>1.2</v>
      </c>
      <c r="E76">
        <v>8</v>
      </c>
      <c r="F76">
        <v>7</v>
      </c>
      <c r="G76">
        <v>15</v>
      </c>
      <c r="H76">
        <f>[1]!leff_RExt_NC(C76,D76,E76,F76,G76)</f>
        <v>5.9</v>
      </c>
      <c r="I76" t="s">
        <v>33</v>
      </c>
    </row>
    <row r="77" spans="3:9" x14ac:dyDescent="0.25">
      <c r="C77">
        <v>1.1000000000000001</v>
      </c>
      <c r="D77">
        <v>2</v>
      </c>
      <c r="E77">
        <v>0.1</v>
      </c>
      <c r="F77">
        <v>7</v>
      </c>
      <c r="G77">
        <v>15</v>
      </c>
      <c r="H77">
        <f>[1]!leff_RExt_NC(C77,D77,E77,F77,G77)</f>
        <v>3.5</v>
      </c>
      <c r="I77" t="s">
        <v>33</v>
      </c>
    </row>
    <row r="78" spans="3:9" x14ac:dyDescent="0.25">
      <c r="C78">
        <v>1.1000000000000001</v>
      </c>
      <c r="D78">
        <v>2</v>
      </c>
      <c r="E78">
        <v>8</v>
      </c>
      <c r="F78">
        <v>0.1</v>
      </c>
      <c r="G78">
        <v>15</v>
      </c>
      <c r="H78">
        <f>[1]!leff_RExt_NC(C78,D78,E78,F78,G78)</f>
        <v>3.5500000000000003</v>
      </c>
      <c r="I78" t="s">
        <v>33</v>
      </c>
    </row>
    <row r="79" spans="3:9" x14ac:dyDescent="0.25">
      <c r="C79">
        <v>1.1000000000000001</v>
      </c>
      <c r="D79">
        <v>1.2</v>
      </c>
      <c r="E79">
        <v>8</v>
      </c>
      <c r="F79">
        <v>7</v>
      </c>
      <c r="G79">
        <v>4</v>
      </c>
      <c r="H79">
        <f>[1]!leff_RExt_NC(C79,D79,E79,F79,G79)</f>
        <v>2</v>
      </c>
      <c r="I79" t="s">
        <v>33</v>
      </c>
    </row>
    <row r="80" spans="3:9" x14ac:dyDescent="0.25">
      <c r="C80" t="s">
        <v>51</v>
      </c>
      <c r="D80">
        <v>1.2</v>
      </c>
      <c r="E80">
        <v>8</v>
      </c>
      <c r="F80">
        <v>7</v>
      </c>
      <c r="G80">
        <v>4</v>
      </c>
      <c r="H80" t="e">
        <f>[1]!leff_RExt_NC(C80,D80,E80,F80,G80)</f>
        <v>#VALUE!</v>
      </c>
      <c r="I80" t="s">
        <v>33</v>
      </c>
    </row>
    <row r="81" spans="3:9" x14ac:dyDescent="0.25">
      <c r="C81">
        <v>1.1000000000000001</v>
      </c>
      <c r="D81" t="s">
        <v>52</v>
      </c>
      <c r="E81">
        <v>8</v>
      </c>
      <c r="F81">
        <v>7</v>
      </c>
      <c r="G81">
        <v>4</v>
      </c>
      <c r="H81" t="e">
        <f>[1]!leff_RExt_NC(C81,D81,E81,F81,G81)</f>
        <v>#VALUE!</v>
      </c>
      <c r="I81" t="s">
        <v>33</v>
      </c>
    </row>
    <row r="82" spans="3:9" x14ac:dyDescent="0.25">
      <c r="C82">
        <v>1.1000000000000001</v>
      </c>
      <c r="D82">
        <v>1.2</v>
      </c>
      <c r="E82" t="s">
        <v>53</v>
      </c>
      <c r="F82">
        <v>7</v>
      </c>
      <c r="G82">
        <v>4</v>
      </c>
      <c r="H82" t="e">
        <f>[1]!leff_RExt_NC(C82,D82,E82,F82,G82)</f>
        <v>#VALUE!</v>
      </c>
      <c r="I82" t="s">
        <v>33</v>
      </c>
    </row>
    <row r="83" spans="3:9" x14ac:dyDescent="0.25">
      <c r="C83">
        <v>1.1000000000000001</v>
      </c>
      <c r="D83">
        <v>1.2</v>
      </c>
      <c r="E83">
        <v>8</v>
      </c>
      <c r="F83" t="s">
        <v>54</v>
      </c>
      <c r="G83">
        <v>4</v>
      </c>
      <c r="H83" t="e">
        <f>[1]!leff_RExt_NC(C83,D83,E83,F83,G83)</f>
        <v>#VALUE!</v>
      </c>
      <c r="I83" t="s">
        <v>33</v>
      </c>
    </row>
    <row r="84" spans="3:9" x14ac:dyDescent="0.25">
      <c r="C84">
        <v>1.1000000000000001</v>
      </c>
      <c r="D84">
        <v>1.2</v>
      </c>
      <c r="E84">
        <v>8</v>
      </c>
      <c r="F84">
        <v>7</v>
      </c>
      <c r="G84" t="s">
        <v>55</v>
      </c>
      <c r="H84" t="e">
        <f>[1]!leff_RExt_NC(C84,D84,E84,F84,G84)</f>
        <v>#VALUE!</v>
      </c>
      <c r="I84" t="s">
        <v>33</v>
      </c>
    </row>
    <row r="88" spans="3:9" x14ac:dyDescent="0.25">
      <c r="G88" s="1" t="s">
        <v>26</v>
      </c>
      <c r="H88" s="1" t="s">
        <v>20</v>
      </c>
      <c r="I88" s="1" t="s">
        <v>34</v>
      </c>
    </row>
    <row r="89" spans="3:9" x14ac:dyDescent="0.25">
      <c r="G89">
        <v>1</v>
      </c>
      <c r="H89">
        <f>[1]!leff_Rcent_C(G89)</f>
        <v>6.2831853071795862</v>
      </c>
      <c r="I89" t="s">
        <v>33</v>
      </c>
    </row>
    <row r="90" spans="3:9" x14ac:dyDescent="0.25">
      <c r="G90">
        <v>2</v>
      </c>
      <c r="H90">
        <f>[1]!leff_Rcent_C(G90)</f>
        <v>12.566370614359172</v>
      </c>
      <c r="I90" t="s">
        <v>33</v>
      </c>
    </row>
    <row r="91" spans="3:9" x14ac:dyDescent="0.25">
      <c r="G91">
        <v>5</v>
      </c>
      <c r="H91">
        <f>[1]!leff_Rcent_C(G91)</f>
        <v>31.415926535897931</v>
      </c>
      <c r="I91" t="s">
        <v>33</v>
      </c>
    </row>
    <row r="92" spans="3:9" x14ac:dyDescent="0.25">
      <c r="G92">
        <v>5.3</v>
      </c>
      <c r="H92">
        <f>[1]!leff_Rcent_C(G92)</f>
        <v>33.300882128051803</v>
      </c>
      <c r="I92" t="s">
        <v>33</v>
      </c>
    </row>
    <row r="93" spans="3:9" x14ac:dyDescent="0.25">
      <c r="G93">
        <v>50.2</v>
      </c>
      <c r="H93">
        <f>[1]!leff_Rcent_C(G93)</f>
        <v>315.41590242041525</v>
      </c>
      <c r="I93" t="s">
        <v>33</v>
      </c>
    </row>
    <row r="94" spans="3:9" x14ac:dyDescent="0.25">
      <c r="G94" t="s">
        <v>27</v>
      </c>
      <c r="H94" t="e">
        <f>[1]!leff_Rcent_C(G94)</f>
        <v>#VALUE!</v>
      </c>
      <c r="I94" t="s">
        <v>33</v>
      </c>
    </row>
    <row r="98" spans="4:9" x14ac:dyDescent="0.25">
      <c r="F98" s="1" t="s">
        <v>26</v>
      </c>
      <c r="G98" s="1" t="s">
        <v>28</v>
      </c>
      <c r="H98" s="1" t="s">
        <v>56</v>
      </c>
      <c r="I98" s="1" t="s">
        <v>34</v>
      </c>
    </row>
    <row r="99" spans="4:9" x14ac:dyDescent="0.25">
      <c r="F99">
        <v>1.2</v>
      </c>
      <c r="G99">
        <v>1.5</v>
      </c>
      <c r="H99">
        <f>[1]!leff_RCent_NC(F99,G99)</f>
        <v>6.6749999999999998</v>
      </c>
      <c r="I99" t="s">
        <v>33</v>
      </c>
    </row>
    <row r="100" spans="4:9" x14ac:dyDescent="0.25">
      <c r="F100">
        <v>2</v>
      </c>
      <c r="G100">
        <v>6</v>
      </c>
      <c r="H100">
        <f>[1]!leff_RCent_NC(F100,G100)</f>
        <v>15.5</v>
      </c>
      <c r="I100" t="s">
        <v>33</v>
      </c>
    </row>
    <row r="101" spans="4:9" x14ac:dyDescent="0.25">
      <c r="F101" t="s">
        <v>57</v>
      </c>
      <c r="G101">
        <v>1.5</v>
      </c>
      <c r="H101" t="e">
        <f>[1]!leff_RCent_NC(F101,G101)</f>
        <v>#VALUE!</v>
      </c>
      <c r="I101" t="s">
        <v>33</v>
      </c>
    </row>
    <row r="102" spans="4:9" x14ac:dyDescent="0.25">
      <c r="F102">
        <v>1.2</v>
      </c>
      <c r="G102" t="s">
        <v>58</v>
      </c>
      <c r="H102" t="e">
        <f>[1]!leff_RCent_NC(F102,G102)</f>
        <v>#VALUE!</v>
      </c>
      <c r="I102" t="s">
        <v>33</v>
      </c>
    </row>
    <row r="106" spans="4:9" x14ac:dyDescent="0.25">
      <c r="D106" s="1" t="s">
        <v>44</v>
      </c>
      <c r="E106" s="1" t="s">
        <v>50</v>
      </c>
      <c r="F106" s="1" t="s">
        <v>61</v>
      </c>
      <c r="G106" s="1" t="s">
        <v>60</v>
      </c>
      <c r="H106" s="1" t="s">
        <v>59</v>
      </c>
      <c r="I106" s="1" t="s">
        <v>34</v>
      </c>
    </row>
    <row r="107" spans="4:9" x14ac:dyDescent="0.25">
      <c r="D107">
        <v>0.1</v>
      </c>
      <c r="E107">
        <v>5</v>
      </c>
      <c r="F107">
        <v>6</v>
      </c>
      <c r="G107">
        <v>8</v>
      </c>
      <c r="H107">
        <f>[1]!leffRExt_raidie_C(D107,E107,F107,G107)</f>
        <v>0.62831853071795862</v>
      </c>
      <c r="I107" t="s">
        <v>33</v>
      </c>
    </row>
    <row r="108" spans="4:9" x14ac:dyDescent="0.25">
      <c r="D108">
        <v>3</v>
      </c>
      <c r="E108">
        <v>5</v>
      </c>
      <c r="F108">
        <v>6</v>
      </c>
      <c r="G108">
        <v>0.2</v>
      </c>
      <c r="H108">
        <f>[1]!leffRExt_raidie_C(D108,E108,F108,G108)</f>
        <v>9.8247779607693797</v>
      </c>
      <c r="I108" t="s">
        <v>33</v>
      </c>
    </row>
    <row r="109" spans="4:9" x14ac:dyDescent="0.25">
      <c r="D109">
        <v>3</v>
      </c>
      <c r="E109">
        <v>5</v>
      </c>
      <c r="F109">
        <v>0.1</v>
      </c>
      <c r="G109">
        <v>8</v>
      </c>
      <c r="H109">
        <f>[1]!leffRExt_raidie_C(D109,E109,F109,G109)</f>
        <v>0.62831853071795862</v>
      </c>
      <c r="I109" t="s">
        <v>33</v>
      </c>
    </row>
    <row r="110" spans="4:9" x14ac:dyDescent="0.25">
      <c r="D110">
        <v>6</v>
      </c>
      <c r="E110">
        <v>0.1</v>
      </c>
      <c r="F110">
        <v>3</v>
      </c>
      <c r="G110">
        <v>8</v>
      </c>
      <c r="H110">
        <f>[1]!leffRExt_raidie_C(D110,E110,F110,G110)</f>
        <v>9.6247779607693786</v>
      </c>
      <c r="I110" t="s">
        <v>33</v>
      </c>
    </row>
    <row r="111" spans="4:9" x14ac:dyDescent="0.25">
      <c r="D111" t="s">
        <v>62</v>
      </c>
      <c r="E111">
        <v>0.1</v>
      </c>
      <c r="F111">
        <v>3</v>
      </c>
      <c r="G111">
        <v>8</v>
      </c>
      <c r="H111" t="e">
        <f>[1]!leffRExt_raidie_C(D111,E111,F111,G111)</f>
        <v>#VALUE!</v>
      </c>
      <c r="I111" t="s">
        <v>33</v>
      </c>
    </row>
    <row r="112" spans="4:9" x14ac:dyDescent="0.25">
      <c r="D112">
        <v>6</v>
      </c>
      <c r="E112" t="s">
        <v>63</v>
      </c>
      <c r="F112">
        <v>3</v>
      </c>
      <c r="G112">
        <v>8</v>
      </c>
      <c r="H112" t="e">
        <f>[1]!leffRExt_raidie_C(D112,E112,F112,G112)</f>
        <v>#VALUE!</v>
      </c>
      <c r="I112" t="s">
        <v>33</v>
      </c>
    </row>
    <row r="113" spans="4:13" x14ac:dyDescent="0.25">
      <c r="D113">
        <v>6</v>
      </c>
      <c r="E113">
        <v>0.1</v>
      </c>
      <c r="F113" t="s">
        <v>64</v>
      </c>
      <c r="G113">
        <v>8</v>
      </c>
      <c r="H113" t="e">
        <f>[1]!leffRExt_raidie_C(D113,E113,F113,G113)</f>
        <v>#VALUE!</v>
      </c>
      <c r="I113" t="s">
        <v>33</v>
      </c>
    </row>
    <row r="114" spans="4:13" x14ac:dyDescent="0.25">
      <c r="D114">
        <v>6</v>
      </c>
      <c r="E114">
        <v>0.1</v>
      </c>
      <c r="F114">
        <v>3</v>
      </c>
      <c r="G114" t="s">
        <v>65</v>
      </c>
      <c r="H114" t="e">
        <f>[1]!leffRExt_raidie_C(D114,E114,F114,G114)</f>
        <v>#VALUE!</v>
      </c>
      <c r="I114" t="s">
        <v>33</v>
      </c>
    </row>
    <row r="121" spans="4:13" x14ac:dyDescent="0.25">
      <c r="D121" s="1" t="s">
        <v>44</v>
      </c>
      <c r="E121" s="1" t="s">
        <v>50</v>
      </c>
      <c r="F121" s="1" t="s">
        <v>61</v>
      </c>
      <c r="G121" s="1" t="s">
        <v>60</v>
      </c>
      <c r="H121" s="1" t="s">
        <v>66</v>
      </c>
      <c r="I121" s="1" t="s">
        <v>34</v>
      </c>
      <c r="L121" s="1" t="s">
        <v>68</v>
      </c>
      <c r="M121" s="1" t="s">
        <v>69</v>
      </c>
    </row>
    <row r="122" spans="4:13" x14ac:dyDescent="0.25">
      <c r="D122">
        <v>37.5</v>
      </c>
      <c r="E122">
        <v>37.5</v>
      </c>
      <c r="F122">
        <v>35</v>
      </c>
      <c r="G122">
        <v>35</v>
      </c>
      <c r="H122">
        <f>[1]!leffRExt_raidie_NC(D122,E122,F122,G122)</f>
        <v>141.43463161176649</v>
      </c>
      <c r="I122" t="s">
        <v>33</v>
      </c>
      <c r="L122">
        <f>[1]!alpha_Te(E122,D122,F122)</f>
        <v>5.7490081403694537</v>
      </c>
      <c r="M122">
        <f>[1]!alpha_Te(G122,F122,D122)</f>
        <v>5.5945609031933285</v>
      </c>
    </row>
    <row r="123" spans="4:13" x14ac:dyDescent="0.25">
      <c r="D123">
        <v>22.5</v>
      </c>
      <c r="E123">
        <v>52.5</v>
      </c>
      <c r="F123">
        <v>35</v>
      </c>
      <c r="G123">
        <v>35</v>
      </c>
      <c r="H123">
        <f>[1]!leffRExt_raidie_NC(D123,E123,F123,G123)</f>
        <v>112.8125</v>
      </c>
      <c r="I123" t="s">
        <v>33</v>
      </c>
      <c r="L123">
        <f>[1]!alpha_Te(E123,D123,F123)</f>
        <v>6.916666666666667</v>
      </c>
      <c r="M123">
        <f>[1]!alpha_Te(G123,F123,D123)</f>
        <v>6.2453279045363734</v>
      </c>
    </row>
    <row r="124" spans="4:13" x14ac:dyDescent="0.25">
      <c r="D124">
        <v>20</v>
      </c>
      <c r="E124">
        <v>20</v>
      </c>
      <c r="F124">
        <v>40</v>
      </c>
      <c r="G124">
        <v>80</v>
      </c>
      <c r="H124">
        <f>[1]!leffRExt_raidie_NC(D124,E124,F124,G124)</f>
        <v>105</v>
      </c>
      <c r="I124" t="s">
        <v>33</v>
      </c>
      <c r="L124">
        <f>[1]!alpha_Te(E124,D124,F124)</f>
        <v>5.25</v>
      </c>
      <c r="M124">
        <f>[1]!alpha_Te(G124,F124,D124)</f>
        <v>8</v>
      </c>
    </row>
    <row r="125" spans="4:13" x14ac:dyDescent="0.25">
      <c r="D125">
        <v>40</v>
      </c>
      <c r="E125">
        <v>80</v>
      </c>
      <c r="F125">
        <v>20</v>
      </c>
      <c r="G125">
        <v>20</v>
      </c>
      <c r="H125">
        <f>[1]!leffRExt_raidie_NC(D125,E125,F125,G125)</f>
        <v>105</v>
      </c>
      <c r="I125" t="s">
        <v>33</v>
      </c>
      <c r="L125">
        <f>[1]!alpha_Te(E125,D125,F125)</f>
        <v>8</v>
      </c>
      <c r="M125">
        <f>[1]!alpha_Te(G125,F125,D125)</f>
        <v>5.25</v>
      </c>
    </row>
    <row r="126" spans="4:13" x14ac:dyDescent="0.25">
      <c r="D126" t="s">
        <v>70</v>
      </c>
      <c r="E126">
        <v>80</v>
      </c>
      <c r="F126">
        <v>20</v>
      </c>
      <c r="G126">
        <v>20</v>
      </c>
      <c r="H126" t="e">
        <f>[1]!leffRExt_raidie_NC(D126,E126,F126,G126)</f>
        <v>#VALUE!</v>
      </c>
      <c r="I126" t="s">
        <v>33</v>
      </c>
      <c r="L126" t="e">
        <f>[1]!alpha_Te(E126,D126,F126)</f>
        <v>#VALUE!</v>
      </c>
      <c r="M126" t="e">
        <f>[1]!alpha_Te(G126,F126,D126)</f>
        <v>#VALUE!</v>
      </c>
    </row>
    <row r="127" spans="4:13" x14ac:dyDescent="0.25">
      <c r="D127">
        <v>40</v>
      </c>
      <c r="E127" t="s">
        <v>71</v>
      </c>
      <c r="F127">
        <v>20</v>
      </c>
      <c r="G127">
        <v>20</v>
      </c>
      <c r="H127" t="e">
        <f>[1]!leffRExt_raidie_NC(D127,E127,F127,G127)</f>
        <v>#VALUE!</v>
      </c>
      <c r="I127" t="s">
        <v>33</v>
      </c>
      <c r="L127" t="e">
        <f>[1]!alpha_Te(E127,D127,F127)</f>
        <v>#VALUE!</v>
      </c>
      <c r="M127">
        <f>[1]!alpha_Te(G127,F127,D127)</f>
        <v>5.25</v>
      </c>
    </row>
    <row r="128" spans="4:13" x14ac:dyDescent="0.25">
      <c r="D128">
        <v>40</v>
      </c>
      <c r="E128">
        <v>80</v>
      </c>
      <c r="F128" t="s">
        <v>71</v>
      </c>
      <c r="G128">
        <v>20</v>
      </c>
      <c r="H128" t="e">
        <f>[1]!leffRExt_raidie_NC(D128,E128,F128,G128)</f>
        <v>#VALUE!</v>
      </c>
      <c r="I128" t="s">
        <v>33</v>
      </c>
      <c r="L128" t="e">
        <f>[1]!alpha_Te(E128,D128,F128)</f>
        <v>#VALUE!</v>
      </c>
      <c r="M128" t="e">
        <f>[1]!alpha_Te(G128,F128,D128)</f>
        <v>#VALUE!</v>
      </c>
    </row>
    <row r="129" spans="4:13" x14ac:dyDescent="0.25">
      <c r="D129">
        <v>40</v>
      </c>
      <c r="E129">
        <v>80</v>
      </c>
      <c r="F129">
        <v>20</v>
      </c>
      <c r="G129" t="s">
        <v>71</v>
      </c>
      <c r="H129" t="e">
        <f>[1]!leffRExt_raidie_NC(D129,E129,F129,G129)</f>
        <v>#VALUE!</v>
      </c>
      <c r="I129" t="s">
        <v>33</v>
      </c>
      <c r="L129">
        <f>[1]!alpha_Te(E129,D129,F129)</f>
        <v>8</v>
      </c>
      <c r="M129" t="e">
        <f>[1]!alpha_Te(G129,F129,D129)</f>
        <v>#VALUE!</v>
      </c>
    </row>
    <row r="133" spans="4:13" x14ac:dyDescent="0.25">
      <c r="F133" s="1" t="s">
        <v>26</v>
      </c>
      <c r="G133" s="1" t="s">
        <v>73</v>
      </c>
      <c r="H133" s="1" t="s">
        <v>72</v>
      </c>
      <c r="I133" s="1" t="s">
        <v>34</v>
      </c>
    </row>
    <row r="134" spans="4:13" x14ac:dyDescent="0.25">
      <c r="F134">
        <v>2</v>
      </c>
      <c r="G134">
        <v>6</v>
      </c>
      <c r="H134">
        <f>[1]!leff_Gr_C(F134,G134)</f>
        <v>24.566370614359172</v>
      </c>
      <c r="I134" t="s">
        <v>33</v>
      </c>
    </row>
    <row r="135" spans="4:13" x14ac:dyDescent="0.25">
      <c r="F135">
        <v>5.2</v>
      </c>
      <c r="G135">
        <v>1.3</v>
      </c>
      <c r="H135">
        <f>[1]!leff_Gr_C(F135,G135)</f>
        <v>35.27256359733385</v>
      </c>
      <c r="I135" t="s">
        <v>33</v>
      </c>
    </row>
    <row r="136" spans="4:13" x14ac:dyDescent="0.25">
      <c r="F136" t="s">
        <v>74</v>
      </c>
      <c r="G136">
        <v>6</v>
      </c>
      <c r="H136" t="e">
        <f>[1]!leff_Gr_C(F136,G136)</f>
        <v>#VALUE!</v>
      </c>
      <c r="I136" t="s">
        <v>33</v>
      </c>
    </row>
    <row r="137" spans="4:13" x14ac:dyDescent="0.25">
      <c r="F137">
        <v>2</v>
      </c>
      <c r="G137" t="s">
        <v>75</v>
      </c>
      <c r="H137" t="e">
        <f>[1]!leff_Gr_C(F137,G137)</f>
        <v>#VALUE!</v>
      </c>
      <c r="I137" t="s">
        <v>33</v>
      </c>
    </row>
    <row r="140" spans="4:13" x14ac:dyDescent="0.25">
      <c r="D140" s="1" t="s">
        <v>28</v>
      </c>
      <c r="E140" s="1" t="s">
        <v>26</v>
      </c>
      <c r="F140" s="1" t="s">
        <v>36</v>
      </c>
      <c r="G140" s="1" t="s">
        <v>73</v>
      </c>
      <c r="H140" s="1" t="s">
        <v>76</v>
      </c>
      <c r="I140" s="1" t="s">
        <v>34</v>
      </c>
    </row>
    <row r="141" spans="4:13" x14ac:dyDescent="0.25">
      <c r="D141">
        <v>20</v>
      </c>
      <c r="E141">
        <v>21.5</v>
      </c>
      <c r="F141">
        <v>25</v>
      </c>
      <c r="G141">
        <v>50</v>
      </c>
      <c r="H141">
        <f>[1]!leff_GrIntExt_NC(E141,D141,F141,G141)</f>
        <v>166.18981343065551</v>
      </c>
      <c r="I141" t="s">
        <v>33</v>
      </c>
    </row>
    <row r="142" spans="4:13" x14ac:dyDescent="0.25">
      <c r="D142" t="s">
        <v>77</v>
      </c>
      <c r="E142">
        <v>21.5</v>
      </c>
      <c r="F142">
        <v>25</v>
      </c>
      <c r="G142">
        <v>50</v>
      </c>
      <c r="H142" t="e">
        <f>[1]!leff_GrIntExt_NC(E142,D142,F142,G142)</f>
        <v>#VALUE!</v>
      </c>
      <c r="I142" t="s">
        <v>33</v>
      </c>
    </row>
    <row r="143" spans="4:13" x14ac:dyDescent="0.25">
      <c r="D143">
        <v>20</v>
      </c>
      <c r="E143" t="s">
        <v>78</v>
      </c>
      <c r="F143">
        <v>25</v>
      </c>
      <c r="G143">
        <v>50</v>
      </c>
      <c r="H143" t="e">
        <f>[1]!leff_GrIntExt_NC(E143,D143,F143,G143)</f>
        <v>#VALUE!</v>
      </c>
      <c r="I143" t="s">
        <v>33</v>
      </c>
    </row>
    <row r="144" spans="4:13" x14ac:dyDescent="0.25">
      <c r="D144">
        <v>20</v>
      </c>
      <c r="E144">
        <v>21.5</v>
      </c>
      <c r="F144" t="s">
        <v>71</v>
      </c>
      <c r="G144">
        <v>50</v>
      </c>
      <c r="H144" t="e">
        <f>[1]!leff_GrIntExt_NC(E144,D144,F144,G144)</f>
        <v>#VALUE!</v>
      </c>
      <c r="I144" t="s">
        <v>33</v>
      </c>
    </row>
    <row r="145" spans="3:9" x14ac:dyDescent="0.25">
      <c r="D145">
        <v>20</v>
      </c>
      <c r="E145">
        <v>21.5</v>
      </c>
      <c r="F145">
        <v>25</v>
      </c>
      <c r="G145" t="s">
        <v>79</v>
      </c>
      <c r="H145" t="e">
        <f>[1]!leff_GrIntExt_NC(E145,D145,F145,G145)</f>
        <v>#VALUE!</v>
      </c>
      <c r="I145" t="s">
        <v>33</v>
      </c>
    </row>
    <row r="149" spans="3:9" x14ac:dyDescent="0.25">
      <c r="E149" s="1" t="s">
        <v>28</v>
      </c>
      <c r="F149" s="1" t="s">
        <v>26</v>
      </c>
      <c r="G149" s="1" t="s">
        <v>73</v>
      </c>
      <c r="H149" s="1" t="s">
        <v>24</v>
      </c>
      <c r="I149" s="1" t="s">
        <v>34</v>
      </c>
    </row>
    <row r="150" spans="3:9" x14ac:dyDescent="0.25">
      <c r="E150">
        <v>8</v>
      </c>
      <c r="F150">
        <v>6.5</v>
      </c>
      <c r="G150">
        <v>50.2</v>
      </c>
      <c r="H150">
        <f>[1]!leff_GrCent_NC(F150,E150,G150)</f>
        <v>86.2</v>
      </c>
      <c r="I150" t="s">
        <v>33</v>
      </c>
    </row>
    <row r="151" spans="3:9" x14ac:dyDescent="0.25">
      <c r="E151" t="s">
        <v>80</v>
      </c>
      <c r="F151">
        <v>6.5</v>
      </c>
      <c r="G151">
        <v>50.2</v>
      </c>
      <c r="H151" t="e">
        <f>[1]!leff_GrCent_NC(F151,E151,G151)</f>
        <v>#VALUE!</v>
      </c>
      <c r="I151" t="s">
        <v>33</v>
      </c>
    </row>
    <row r="152" spans="3:9" x14ac:dyDescent="0.25">
      <c r="E152">
        <v>8</v>
      </c>
      <c r="F152" t="s">
        <v>80</v>
      </c>
      <c r="G152">
        <v>50.2</v>
      </c>
      <c r="H152" t="e">
        <f>[1]!leff_GrCent_NC(F152,E152,G152)</f>
        <v>#VALUE!</v>
      </c>
      <c r="I152" t="s">
        <v>33</v>
      </c>
    </row>
    <row r="153" spans="3:9" x14ac:dyDescent="0.25">
      <c r="E153">
        <v>8</v>
      </c>
      <c r="F153">
        <v>6.5</v>
      </c>
      <c r="G153" t="s">
        <v>81</v>
      </c>
      <c r="H153" t="e">
        <f>[1]!leff_GrCent_NC(F153,E153,G153)</f>
        <v>#VALUE!</v>
      </c>
      <c r="I153" t="s">
        <v>33</v>
      </c>
    </row>
    <row r="157" spans="3:9" x14ac:dyDescent="0.25">
      <c r="C157" s="1" t="s">
        <v>26</v>
      </c>
      <c r="D157" s="1" t="s">
        <v>28</v>
      </c>
      <c r="E157" s="1" t="s">
        <v>83</v>
      </c>
      <c r="F157" s="1" t="s">
        <v>82</v>
      </c>
      <c r="G157" s="1" t="s">
        <v>73</v>
      </c>
      <c r="H157" s="1" t="s">
        <v>25</v>
      </c>
      <c r="I157" s="1" t="s">
        <v>34</v>
      </c>
    </row>
    <row r="158" spans="3:9" x14ac:dyDescent="0.25">
      <c r="C158">
        <v>20</v>
      </c>
      <c r="D158">
        <v>15</v>
      </c>
      <c r="E158">
        <v>20</v>
      </c>
      <c r="F158">
        <v>25</v>
      </c>
      <c r="G158">
        <v>150</v>
      </c>
      <c r="H158">
        <f>[1]!leff_GrInt_NC(C158,D158,E158,F158,G158)</f>
        <v>257.87138457418797</v>
      </c>
      <c r="I158" t="s">
        <v>33</v>
      </c>
    </row>
    <row r="159" spans="3:9" x14ac:dyDescent="0.25">
      <c r="C159" t="s">
        <v>84</v>
      </c>
      <c r="D159">
        <v>15</v>
      </c>
      <c r="E159">
        <v>20</v>
      </c>
      <c r="F159">
        <v>25</v>
      </c>
      <c r="G159">
        <v>150</v>
      </c>
      <c r="H159" t="e">
        <f>[1]!leff_GrInt_NC(C159,D159,E159,F159,G159)</f>
        <v>#VALUE!</v>
      </c>
      <c r="I159" t="s">
        <v>33</v>
      </c>
    </row>
    <row r="160" spans="3:9" x14ac:dyDescent="0.25">
      <c r="C160">
        <v>20</v>
      </c>
      <c r="D160" t="s">
        <v>85</v>
      </c>
      <c r="E160">
        <v>20</v>
      </c>
      <c r="F160">
        <v>25</v>
      </c>
      <c r="G160">
        <v>150</v>
      </c>
      <c r="H160" t="e">
        <f>[1]!leff_GrInt_NC(C160,D160,E160,F160,G160)</f>
        <v>#VALUE!</v>
      </c>
      <c r="I160" t="s">
        <v>33</v>
      </c>
    </row>
    <row r="161" spans="3:9" x14ac:dyDescent="0.25">
      <c r="C161">
        <v>20</v>
      </c>
      <c r="D161">
        <v>15</v>
      </c>
      <c r="E161" t="s">
        <v>86</v>
      </c>
      <c r="F161">
        <v>25</v>
      </c>
      <c r="G161">
        <v>150</v>
      </c>
      <c r="H161" t="e">
        <f>[1]!leff_GrInt_NC(C161,D161,E161,F161,G161)</f>
        <v>#VALUE!</v>
      </c>
      <c r="I161" t="s">
        <v>33</v>
      </c>
    </row>
    <row r="162" spans="3:9" x14ac:dyDescent="0.25">
      <c r="C162">
        <v>20</v>
      </c>
      <c r="D162">
        <v>15</v>
      </c>
      <c r="E162">
        <v>20</v>
      </c>
      <c r="F162" t="s">
        <v>87</v>
      </c>
      <c r="G162">
        <v>150</v>
      </c>
      <c r="H162" t="e">
        <f>[1]!leff_GrInt_NC(C162,D162,E162,F162,G162)</f>
        <v>#VALUE!</v>
      </c>
      <c r="I162" t="s">
        <v>33</v>
      </c>
    </row>
    <row r="163" spans="3:9" x14ac:dyDescent="0.25">
      <c r="C163">
        <v>20</v>
      </c>
      <c r="D163">
        <v>15</v>
      </c>
      <c r="E163">
        <v>20</v>
      </c>
      <c r="F163">
        <v>25</v>
      </c>
      <c r="G163" t="s">
        <v>85</v>
      </c>
      <c r="H163" t="e">
        <f>[1]!leff_GrInt_NC(C163,D163,E163,F163,G163)</f>
        <v>#VALUE!</v>
      </c>
      <c r="I163" t="s">
        <v>33</v>
      </c>
    </row>
  </sheetData>
  <conditionalFormatting sqref="L130">
    <cfRule type="cellIs" dxfId="0" priority="1" operator="equal">
      <formula>$H$124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Bourgeois</dc:creator>
  <cp:lastModifiedBy>Victor Bourgeois</cp:lastModifiedBy>
  <dcterms:created xsi:type="dcterms:W3CDTF">2023-05-11T07:18:34Z</dcterms:created>
  <dcterms:modified xsi:type="dcterms:W3CDTF">2023-05-12T14:55:18Z</dcterms:modified>
</cp:coreProperties>
</file>