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1.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file" sheetId="1" state="visible" r:id="rId2"/>
    <sheet name="Register" sheetId="2" state="visible" r:id="rId3"/>
    <sheet name="Questionnaire" sheetId="3" state="visible" r:id="rId4"/>
    <sheet name="Guidance" sheetId="4" state="visible" r:id="rId5"/>
  </sheets>
  <definedNames>
    <definedName function="false" hidden="false" localSheetId="0" name="_xlnm.Print_Area" vbProcedure="false">Profile!$A$1:$G$29</definedName>
    <definedName function="false" hidden="false" localSheetId="2" name="_xlnm.Print_Area" vbProcedure="false">Questionnaire!$A$1:$L$121</definedName>
    <definedName function="false" hidden="false" localSheetId="2" name="_xlnm.Print_Titles" vbProcedure="false">Questionnaire!$2:$2</definedName>
    <definedName function="false" hidden="false" localSheetId="1" name="_xlnm.Print_Area" vbProcedure="false">Register!$A$1:$I$39</definedName>
    <definedName function="false" hidden="false" localSheetId="1" name="_xlnm.Print_Titles" vbProcedure="false">Register!$1:$4</definedName>
    <definedName function="false" hidden="false" localSheetId="2" name="_xlnm._FilterDatabase" vbProcedure="false">Questionnaire!$A$1:$N$120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<sst xmlns="http://schemas.openxmlformats.org/spreadsheetml/2006/main" count="503" uniqueCount="315">
  <si>
    <r>
      <rPr>
        <b val="true"/>
        <sz val="12"/>
        <color rgb="FFFF0000"/>
        <rFont val="Arial"/>
        <family val="2"/>
        <charset val="1"/>
      </rPr>
      <t xml:space="preserve">SOCIAL PROFILE  </t>
    </r>
    <r>
      <rPr>
        <b val="true"/>
        <sz val="9"/>
        <color rgb="FFFF0000"/>
        <rFont val="Arial"/>
        <family val="2"/>
        <charset val="1"/>
      </rPr>
      <t xml:space="preserve">(V.2017-0)</t>
    </r>
  </si>
  <si>
    <t xml:space="preserve">Value chain:</t>
  </si>
  <si>
    <t xml:space="preserve">Cocoa</t>
  </si>
  <si>
    <t xml:space="preserve">Country :</t>
  </si>
  <si>
    <t xml:space="preserve">Cameroon</t>
  </si>
  <si>
    <t xml:space="preserve">Date last modif.</t>
  </si>
  <si>
    <t xml:space="preserve">Domain</t>
  </si>
  <si>
    <t xml:space="preserve">Present profile</t>
  </si>
  <si>
    <t xml:space="preserve">Trend</t>
  </si>
  <si>
    <t xml:space="preserve">Previous profile</t>
  </si>
  <si>
    <t xml:space="preserve">Score level</t>
  </si>
  <si>
    <t xml:space="preserve">Count</t>
  </si>
  <si>
    <t xml:space="preserve">Tr_score</t>
  </si>
  <si>
    <t xml:space="preserve">Overall Recommendation</t>
  </si>
  <si>
    <t xml:space="preserve">Major Issues</t>
  </si>
  <si>
    <t xml:space="preserve">Risk/Cost of Non-Intervention vs. Benefits</t>
  </si>
  <si>
    <t xml:space="preserve">Key Mitigating Measures</t>
  </si>
  <si>
    <t xml:space="preserve">Country:</t>
  </si>
  <si>
    <t xml:space="preserve">  Date Last Modification: </t>
  </si>
  <si>
    <t xml:space="preserve">Previous Analysis</t>
  </si>
  <si>
    <t xml:space="preserve">Dimension</t>
  </si>
  <si>
    <t xml:space="preserve">Major risks and possible negative consequences</t>
  </si>
  <si>
    <t xml:space="preserve">Mitigating measures</t>
  </si>
  <si>
    <t xml:space="preserve">Comments</t>
  </si>
  <si>
    <t xml:space="preserve">date:</t>
  </si>
  <si>
    <t xml:space="preserve">15/07/2019</t>
  </si>
  <si>
    <t xml:space="preserve">Zero</t>
  </si>
  <si>
    <t xml:space="preserve">Score</t>
  </si>
  <si>
    <t xml:space="preserve">Level</t>
  </si>
  <si>
    <t xml:space="preserve">Low</t>
  </si>
  <si>
    <t xml:space="preserve">Medium</t>
  </si>
  <si>
    <t xml:space="preserve">vulnérabilité des travailleurs dans le secteur de la transformation.</t>
  </si>
  <si>
    <t xml:space="preserve">le secteur de la transformation du cacao est trop restreint pour avoir du poids dans les négociations salariales ou autres protections du droit du travail. De plus ily a un grand nombre d'emplois féminins. </t>
  </si>
  <si>
    <t xml:space="preserve">↑</t>
  </si>
  <si>
    <t xml:space="preserve">High</t>
  </si>
  <si>
    <t xml:space="preserve">risque que le paiement de la scolarité se ralentisse pour la jeune génération présente et à venir, née après 1990. Les coûts de libéralisation de la filière supportés par les petits producteurs ne permettent plus aux parents de financer l'école. </t>
  </si>
  <si>
    <t xml:space="preserve">Soutenir les prix aux producteurs. </t>
  </si>
  <si>
    <t xml:space="preserve">Le lien entre le cacao et le taux de scolarisation des enfants était la fierté des cacaoculteurs. Qu'en restera t -il  si le lien est rompu ? </t>
  </si>
  <si>
    <t xml:space="preserve">↓</t>
  </si>
  <si>
    <t xml:space="preserve">Idem. Les coûts d'investissement dans du matériel agricole et de protection sont peu accessibles à la majorité des planteurs. </t>
  </si>
  <si>
    <t xml:space="preserve">subventionner les matériels de protection et les rendre obligatoire dans la certification</t>
  </si>
  <si>
    <t xml:space="preserve">↔</t>
  </si>
  <si>
    <t xml:space="preserve">Main d'œuvre venant des zones en conflits, ou  bien jeunes désoeuvrés, chomeurs de retour au village sont autant de réservoir de main d'œuvre qui  limite l'augmentation des salaires ou du prix du travail à la tâche. </t>
  </si>
  <si>
    <t xml:space="preserve">appuyer par des aides financières, accès au crédit, formations etc, les jeunes qui souhaitent accéder à des parcelles pour planter. </t>
  </si>
  <si>
    <t xml:space="preserve">l'accès au foncier et l'agriculture familiale comme système de production vient s'opposer à un système d'exploitations capitalistiques concurrentes, accaparant la terre à une échelle importante,  exigeant de la main d'œuvre salariée, contribuant à l'émergeance d'inégalités et d'une catégorie de paysans sans terre. </t>
  </si>
  <si>
    <t xml:space="preserve">Average</t>
  </si>
  <si>
    <t xml:space="preserve">les rapports de force avec l'agro business n'est pas en faveur des petits agriculteurs. Si le nombre de grands planteurs venait à augementer, l'adhésion aux VGGT ne serait pas suivie.  </t>
  </si>
  <si>
    <t xml:space="preserve">Le Cameroun s'est cependant engagé, à travers les VGGT, à un Stratégie Nationale d’Engagement sur la gouvernance Foncière (SNE), qui est une initiative de la Coalition Internationale pour l’accès à la terre (ILC) et qui vise à formuler et mettre en œuvre, à moyen et à long terme, un plan d’action au niveau national sur la gouvernance des terres. pour la période 2016 - 2021</t>
  </si>
  <si>
    <t xml:space="preserve">la stratégie nationale d'engagement pour la gouvernance est utile en termes d'observatoire des pratiques foncières, notamment à grande échelle et dans les domaines forestiers et miniers, de l'agriculture et de l'élevage. Nous espérons que cette stratégie se traduira dans les faits vers une plus grande vigilance contre les grandes plantations , notamment celles obtenues dans les zones forestières où la production de cacao nécessite une déforestation importante. </t>
  </si>
  <si>
    <t xml:space="preserve">Les risques sont liés à la possibilité de voir des individus ou entreprise s'accaparer des terres à grande échelle pour la production de cacao. Et que les résidents ou communautés locales n'auront aucun recours pour s'y opposer. </t>
  </si>
  <si>
    <t xml:space="preserve">établir des règles foncières qui fixent les limites des exploitations agricoles notamment dans les zones forestières mais aussi de savanne. </t>
  </si>
  <si>
    <t xml:space="preserve">L'Etat favorise au contraire l'investissement individuel dans de grandes exploitations de cacao sans avoir de réelles procédures de sécurisation foncière pour les populations locales comme pour les investisseurs. </t>
  </si>
  <si>
    <t xml:space="preserve">Dans la filière cacao les risques existent que les accaparements des terres par de grandes exploitations se multiplient si le cacao connait des prix rémunérateurs. </t>
  </si>
  <si>
    <t xml:space="preserve">Le cacao est une filière qui doit être envisagée comme d'autres filières de l'agrobusiness dès lors que les investissements moyens et grands se multiplient aux dépends de l'agriculture familiale. Il faut donc envisager des contraintes d'arbitrage et de compensation et des alternatives aux formes d'expropriation</t>
  </si>
  <si>
    <t xml:space="preserve">la filière cacao est encore trop liée à l'agriculture familiale pour faire l'objet de contraintes liées à l'agrobusiness, pourtant, par bien des aspects elle s'en rapproche. </t>
  </si>
  <si>
    <t xml:space="preserve">risque de faire croire aux femmes qu'avec un certificat d'abandon coutumier elles peuvent accéder à la terre.</t>
  </si>
  <si>
    <t xml:space="preserve">il convient de sécuriser les femmes sur les terres qu'elles mettent en valeur avec leur travail de plantation de cacaoyers , par une loi.</t>
  </si>
  <si>
    <t xml:space="preserve">Seule une loi peut sécuriser les femmes sur la terre qu'elles cultivent ou plantent en cacao.</t>
  </si>
  <si>
    <t xml:space="preserve">les femmes ne peuvent avoir accès qu'à des petits crédits solidaires des tontines. Les crédits financiers sont garantis par les biens fonciers qu'elles ne possèdent pas. </t>
  </si>
  <si>
    <t xml:space="preserve">Des choix politiques d'accorder des crédits aux femmes </t>
  </si>
  <si>
    <t xml:space="preserve">L'accès au crédit peut être garanti par d'autres mécanismes que des hypothèques foncières</t>
  </si>
  <si>
    <t xml:space="preserve">La production de cacao est masculine</t>
  </si>
  <si>
    <t xml:space="preserve">autoriser de plus en plus de femmes à y accéder / les aider dans leurs tâches ménagères pour pouvoir y accéder </t>
  </si>
  <si>
    <t xml:space="preserve">loi foncière, loi financière , discriminations positives envers les femmes</t>
  </si>
  <si>
    <t xml:space="preserve">Peu de femmes à la tête des coopératives et des faîtières. </t>
  </si>
  <si>
    <t xml:space="preserve">favoriser les coopératives dirigées par les femmes /  en aménageant des aides pour les tâches ménagères et le soin des enfants et de la famille </t>
  </si>
  <si>
    <t xml:space="preserve">Ne pas demander aux femmes d'en faire plus qu'un homme, même en position de pouvoir</t>
  </si>
  <si>
    <t xml:space="preserve">L'augmentation des maladies infectieuses, parasitaires, la recrudescence de maladies éradiquées en partie (rougeole, tuberculose) l'apparition de nouveaux problèmes de santé publique : cancer, diabète,etc. qui grèvent les chances de développement économique du pays. </t>
  </si>
  <si>
    <t xml:space="preserve">Mettre en place une vraie politique de promotion de la santé et augmenter la part du PIB dans les dépenses de santé</t>
  </si>
  <si>
    <t xml:space="preserve">La notion de pays émergent ne peut se satisfaire d'une telle situation sanitaire</t>
  </si>
  <si>
    <t xml:space="preserve">Explanations</t>
  </si>
  <si>
    <t xml:space="preserve">Question</t>
  </si>
  <si>
    <t xml:space="preserve">Source</t>
  </si>
  <si>
    <t xml:space="preserve">1. WORKING CONDITIONS</t>
  </si>
  <si>
    <t xml:space="preserve">1.1 Respect of labour rights</t>
  </si>
  <si>
    <t xml:space="preserve">Substantial</t>
  </si>
  <si>
    <t xml:space="preserve">1.1.1 To what extent do companies involved in the value chain respect the standards elaborated in the 8 fundamental ILO international labour conventions and in the ICESCR  and ICCPR?</t>
  </si>
  <si>
    <t xml:space="preserve">Moderate/Low</t>
  </si>
  <si>
    <t xml:space="preserve">Le Cameroun a ratifié les 8 conventions fondamentales de l'OIT, mais hormis le travail forcé, il ne peut être dit que les compagnies concernées par la filière cacao (des exportateurs, transformateurs et certains producteurs) repectent les autres conventions, notamment celles relatives au droit syndica, de grèvel et au droit d'organisation collective, ainsi qu'à l'égalité des salaires. </t>
  </si>
  <si>
    <t xml:space="preserve">1.1.2 Is freedom of association allowed and effective (collective bargaining)?</t>
  </si>
  <si>
    <t xml:space="preserve">dans l'industrie de transformation les contrats respectent a priori les droits des travailleurs , mais le droit de grève n'existe pas. Les travailleurs ne se réunissent pas, les négociations collectives n'existent pas. Cependant chez Chococam, 60 % des travailleurs sont syndiqués. Il y a 3 syndicats. </t>
  </si>
  <si>
    <t xml:space="preserve">Not at all</t>
  </si>
  <si>
    <t xml:space="preserve">1.1.3 To what extent do workers benefit from enforceable and fair contracts </t>
  </si>
  <si>
    <t xml:space="preserve">dans l'industrie de transformation les contrats respectent les droits des travailleurs , mais ce segment de la chaine de valeur ne représente que 0,5 % des travailleurs du secteur cacao.  Chez Ferrero les contrats sont CDI à 95 % mais ce sont les jeunes recrues qui sont en CDD, à l'épreuve. 210pers. 65 % de femmes (usine + adm). Chez chococam , racheté par Tiger Breands, il y a 364 employés en CDI ; 2 ou 3 en CDD ; 100 aine de travailleurs temporaires ; ceux ci ont tous la CNPS et assurance maladie. En revanche les vendeurs indépendants contractuels , au nombre de 88 ne sont pas assurés. paie 37 000 FCA le smic. Sur 364 il y a 52 cadrees et 240 ouvriers et le reste en agent de maîtrise.  12 % sont des femmes. </t>
  </si>
  <si>
    <t xml:space="preserve">n/a</t>
  </si>
  <si>
    <t xml:space="preserve">1.1.4 To what extent are risks of forced labour in any segment of the value chain minimised?</t>
  </si>
  <si>
    <t xml:space="preserve">Le rapport aux peuples autochtones pygmées est complexe et on ne peut pas dire qu'il s'agisse d'un travail forcé. Nombre d'hommes Baka qui souhaite avoir un peu d'argent va s'employer chez un bantou pour la récolte du cacao. Mais dans d'autres cas, selon le lieu, les  circonstances, et le type de relations entretenues entre les Baka et les villageois bantou, il peut être dit que la situation d'embauche du Baka est proche de celle d'un travail forcé. </t>
  </si>
  <si>
    <t xml:space="preserve">1.1.5 To what extent are any risks of discrimination in employment for specific categories of the population minimised? </t>
  </si>
  <si>
    <t xml:space="preserve">Idem. la présence de réservoir de main d'œuvre en période de crise ou de nécessité oblige à rester prudent sur le concept de travail forcé, notamment pour les populations les plus vulnérables telles les jeunes et les groupes Pygmées.</t>
  </si>
  <si>
    <t xml:space="preserve">Average:</t>
  </si>
  <si>
    <t xml:space="preserve">Final:</t>
  </si>
  <si>
    <r>
      <rPr>
        <b val="true"/>
        <i val="true"/>
        <sz val="9"/>
        <rFont val="Arial"/>
        <family val="2"/>
        <charset val="1"/>
      </rPr>
      <t xml:space="preserve">Justification if adjustment of the score level =</t>
    </r>
    <r>
      <rPr>
        <i val="true"/>
        <sz val="9"/>
        <rFont val="Arial"/>
        <family val="2"/>
        <charset val="1"/>
      </rPr>
      <t xml:space="preserve"> …</t>
    </r>
  </si>
  <si>
    <t xml:space="preserve">1.2 Child Labour</t>
  </si>
  <si>
    <t xml:space="preserve">1.2.1 Degree of school attendance in case  children are working (in any segment of the value chain)? </t>
  </si>
  <si>
    <t xml:space="preserve">Les enfants travaillent dans les champs de cacao pour la récolte en général, le week end et les vacances scolaires.  Les statistiques nationales montrent clairement des taux de scolarisation supérieurs dans les régions cacaoyères par rapport aux autres régions du pays. Mais il reste que les statistiques concernent les jeunes générations qui ont aujourd'hui 25 ans et plus. Nous ne savons pas ce qu'il en est pour les plus jeunes . Il semblerait que la courbe s'infléchissent pour cette dernière génération étant donné la baisse du prix du cacao depuis 2017 et ses fluctuations depuis vingt ans. </t>
  </si>
  <si>
    <t xml:space="preserve">Cf: Guidance</t>
  </si>
  <si>
    <t xml:space="preserve">1.2.2 Are children protected from exposure to harmful jobs?</t>
  </si>
  <si>
    <t xml:space="preserve">Cela ne les protège pas pour autant des travaux dangereux, notamment l'épandage et la pulvérisation des produits phytosanitaires. Au-delà de la toxicité, c'est le poids et la manipulation des pulvérisateurs qui est difficile. </t>
  </si>
  <si>
    <t xml:space="preserve">1.3 Job safety</t>
  </si>
  <si>
    <t xml:space="preserve">1.3.1 Degree of protection from accidents and health damages (in any segment of the value chain)?</t>
  </si>
  <si>
    <t xml:space="preserve">très peu de protection (masques, gants, bottes, etc..) chez les producteurs. </t>
  </si>
  <si>
    <t xml:space="preserve">1.4 Attractiveness</t>
  </si>
  <si>
    <t xml:space="preserve">1.4.1 To what extent are remunerations in accordance with local standards?</t>
  </si>
  <si>
    <t xml:space="preserve">la présence d'un réservoir de main d'œuvre disponible due à la crise économique, au sous emploi en général, mais aussi à la crise de la région du Sud et du Nord West, les rémunérations à la tâche stagnent depuis des décennies à des taux relativement bas. </t>
  </si>
  <si>
    <t xml:space="preserve">1.4.2 Are conditions of activities attractive for youth?</t>
  </si>
  <si>
    <t xml:space="preserve">le secteur n'est attractif pour les jeunes que s'ils sont désoeuvrés, au chomage, et avec une possibilité d'hériter des terres familiales au village. Les écoles test d'excellence tel le Centre de Zoétélé peuvent aider les jeunes à s'installer . Mais la question foncière reste et il est préférable que ce ne soit pas un choix contraint (retour au milieu rural après échec en ville). Enfin, quand les prix sont hauts, le secteur est attractif notamment pour des entrepreneurs dynamiques qui ont des revenus substantiels pour investir dans des plantations qu'ils gèrent à distance. </t>
  </si>
  <si>
    <t xml:space="preserve">2. LAND &amp; WATER RIGHTS</t>
  </si>
  <si>
    <t xml:space="preserve">2.1 Adherence to VGGT </t>
  </si>
  <si>
    <t xml:space="preserve">2.1.1 Do the companies/institutions involved in the value chain declare adhering to the VGGT?</t>
  </si>
  <si>
    <t xml:space="preserve">L'Etat a constitué des réserves foncières dans la vallée du Ntem, dans l'arrondissement de l'océan, dans celui du Dja et Lobo, pour l'immobilier et pour l'agroindustrie. Sans consultation des populations ni indémnisation des populations.</t>
  </si>
  <si>
    <t xml:space="preserve">2.1.2 If large scale investments for land aquisition are at stake, do the involved companies/institutions apply the 'Guide to due diligence of agribusiness projects that affect land and property rights'?</t>
  </si>
  <si>
    <t xml:space="preserve">les plantations de cacao sont le fait de planteurs individuels et même s'il y a une certaine forme de course à la terre dans certains départements du Mbam et que l'accès à la terre n'est pas équitable, il reste que pour l'heure il ne saurait s'agir d'accaparement à grand échelles nécessitant l'adhésion à la VGGT. </t>
  </si>
  <si>
    <t xml:space="preserve">2.2 Transparency, participation and consultation</t>
  </si>
  <si>
    <t xml:space="preserve">2.2.1  Level of prior disclosure of project related information to local stakeholders?</t>
  </si>
  <si>
    <t xml:space="preserve">Supposons qu'il s'agisse d'un projet d'un grand planteur : défrichage de la forêt sur 100 ha</t>
  </si>
  <si>
    <t xml:space="preserve">2.2.2 Level of accessibility of intervention policies, laws, procedures and decisions to all stakeholders of the value chain?</t>
  </si>
  <si>
    <t xml:space="preserve">nul n'est censé ignorer la loi. Mais le rapport entre le droit coutumier et le droit positif s'inscrit dans des négociations entre des acteurs dont les ressources financières et le capital social sont inégaux .</t>
  </si>
  <si>
    <t xml:space="preserve">2.2.3  Level of participation and consultation of all individuals and groups in the decision-making process? </t>
  </si>
  <si>
    <t xml:space="preserve">avec l' hypothèse selon laquelle il s'agit d'un projet d'un grand planteur qui défriche de la forêts sur 100ha,  la consultation des populations est inexistante. Sauf en cas de mobilisation d'une Ong. </t>
  </si>
  <si>
    <t xml:space="preserve">2.2.4 To what extent prior consent of those affected by the decisions was reached? </t>
  </si>
  <si>
    <t xml:space="preserve">avec la même hypothèse précédente, le consentement n'est pas recherché. </t>
  </si>
  <si>
    <t xml:space="preserve">2.3  Equity,compensation and justice</t>
  </si>
  <si>
    <t xml:space="preserve">2.3.1  Do the locally applied rules promote secure and equitable tenure rights or access to land and water?</t>
  </si>
  <si>
    <t xml:space="preserve">Cf. comments du 2.2.2</t>
  </si>
  <si>
    <t xml:space="preserve">2.3.2 In case disruption of livelihoods is expected, have alternative strategies been considered?</t>
  </si>
  <si>
    <t xml:space="preserve">2.3.3 Where expropriation is indispensable: is a system for ensuring fair and prompt compensation in place (in accordance with the national law and publically acknowledged as being fair)?  </t>
  </si>
  <si>
    <t xml:space="preserve">Les compensations rapides et justes sont rares. Elles sont possibles dans des cas exemplaires et médiatisés et pour lesquels les décideurs politiques peuvent être inquiétés. Le rôle de la société civile, des Ongs nationales et internationales est, dans ces cas, important pour faire admettre et verser des compensations. Mais le rapport de force est très inégal et difficile. Seules les terres mises en valeur et qui ont un titre foncier dûment enregistré au cadastre peuvent demander indemnisation officiellement. Les barèmes des tarifs existent selon le m2/ région/ mise en valeur. </t>
  </si>
  <si>
    <t xml:space="preserve">2.3.4 Are there provisions foreseen to address stakeholder complains and for arbitration of possible conflicts caused by value chain investments?</t>
  </si>
  <si>
    <t xml:space="preserve">Dans la filière cacao, il ne s'est pas présenté de cas de plainte ou d'arbitrage de la sorte du fait que l'accès au foncier est le fait d'un individu et non d'une entreprise. </t>
  </si>
  <si>
    <t xml:space="preserve">3. GENDER EQUALITY</t>
  </si>
  <si>
    <t xml:space="preserve">3.1 Economic activities</t>
  </si>
  <si>
    <t xml:space="preserve">3.1.1 Are risks of women being excluded from certain segments of the value chain minimised?</t>
  </si>
  <si>
    <t xml:space="preserve">les femmes ne sont jamais propriétaires de leur champ , d'autant moins lorsqu'il est rentable. Les tentatives de la CICC pour installer les jeunes et les femmes sur le foncier à travers l'exigence d'un certificat d'abandon coutumier. Mais on sait que dans le rapport social asymétrique, ce document n'est pas suffisant pour faire valoir ses droits. </t>
  </si>
  <si>
    <t xml:space="preserve">3.1.2 To what extent are women active in the value chain (as producers, processors, workers, traders…)? </t>
  </si>
  <si>
    <t xml:space="preserve">Les femmes sont nécessairement actives, en tant qu’épouse, fille ou mère. Toutefois leurs actions ne concernent que la partie production, et de surcroît la partie invisible, non rémunérée, en tant que main d’œuvre domestique. On ne retrouve pas de femmes dans les activités de processors ou traders, ni même productrices puisqu’elles ne sont pas chef d’exploitation pour les spéculations de rente. </t>
  </si>
  <si>
    <t xml:space="preserve">3.2 Access to resources and services</t>
  </si>
  <si>
    <t xml:space="preserve">3.2.1 Do women have ownership of assets (other than land)?</t>
  </si>
  <si>
    <t xml:space="preserve">Les femmes possèdent les produits vivriers qu'elles cultivent, les animaux d'élevage. </t>
  </si>
  <si>
    <t xml:space="preserve">3.2.2 Do women have equal land rights as men?</t>
  </si>
  <si>
    <t xml:space="preserve">les femmes n'accèdent pas au foncier, sauf si elles sont veuves et que le mari défunt ou leur père leur a transmis une parcelle. Ou bien, cas exceptionnel si elles achètent un lopin de terre en investissant financièrement. </t>
  </si>
  <si>
    <t xml:space="preserve">3.2.3 Do women have access to credit?</t>
  </si>
  <si>
    <t xml:space="preserve">Dès lors que le crédit est octroyé avec la terre comme mise en garantie, les femmes ont peu accès au crédit. </t>
  </si>
  <si>
    <t xml:space="preserve">3.2.4 Do women have access to other services (extension services, inputs…)? </t>
  </si>
  <si>
    <t xml:space="preserve">des formations, des appuis techniques. </t>
  </si>
  <si>
    <t xml:space="preserve">3.3 Decision making</t>
  </si>
  <si>
    <t xml:space="preserve">3.3.1 To what extent do women take part in the decisions related to production?</t>
  </si>
  <si>
    <t xml:space="preserve">l'exploitation appartient à l'homme, les décisions aussi. </t>
  </si>
  <si>
    <t xml:space="preserve">3.3.2 To what extent are women autonomous in the organisation of their work?</t>
  </si>
  <si>
    <t xml:space="preserve">Les femmes doivent suivre le calendrier des travaux et n'ont pas le choix de l'organisation du travail. </t>
  </si>
  <si>
    <t xml:space="preserve">3.3.3 Do women have control over income?</t>
  </si>
  <si>
    <t xml:space="preserve">Les revenus du cacao sont gérés et appartiennent aux hommes.  Lorsqu'ils sont suffisants et si l'homme est soucieux de ses enfants, une part des revenus financera l'école. </t>
  </si>
  <si>
    <t xml:space="preserve">3.3.4 Do women earn independent income?</t>
  </si>
  <si>
    <t xml:space="preserve">Les femmes ont des revenus indépendants dès lors qu'elles cultivent et vendent leur production vivrière. Ce qui est un travail supplémentaire à la production cacaoyère à laquelle elles contribuent. </t>
  </si>
  <si>
    <t xml:space="preserve">3.2.5 Do women take part in decisions on the purchase, sale or transfer of assets?</t>
  </si>
  <si>
    <t xml:space="preserve">Cela dépend de l'entente dans le couple, mais les décisions concernant le cacao sont en dernière instance celles du chef de famille. </t>
  </si>
  <si>
    <t xml:space="preserve">3.4 Leadership and empowerment</t>
  </si>
  <si>
    <t xml:space="preserve">3.4.1 Are women members of groups, trade unions, farmers' organisations?</t>
  </si>
  <si>
    <t xml:space="preserve">. Nous constatons 5 femmes / 100 présents à l'AG de la coopérative de Ntui. Dans les écoles d'excellence New Generation, projet financé par le Cicc, nous avons comptabilisé 9 femmes pour 74 planteurs formés ( 6,6 %)</t>
  </si>
  <si>
    <t xml:space="preserve">3.4.2 Do women have leadership positions within the organisations they are part of? </t>
  </si>
  <si>
    <t xml:space="preserve"> Nous avons rencontré une seule à la tête d'une coopérative.  </t>
  </si>
  <si>
    <t xml:space="preserve">3.4.3 Do women have the power to influence services, territorial power and policy decision making? </t>
  </si>
  <si>
    <t xml:space="preserve">En zone anglophone les femmes paraissent mieux représentées. Les productrices sont représentées par une femmes dans le collège des producteurs-trices au CICC.  Au Cicc toujours la coordination des écoles New Generation est une femme. </t>
  </si>
  <si>
    <t xml:space="preserve">3.4.4 Do women speak in public?</t>
  </si>
  <si>
    <t xml:space="preserve">Quand elles sont invitées à le faire oui. </t>
  </si>
  <si>
    <t xml:space="preserve">3.5 Hardship and division of labour</t>
  </si>
  <si>
    <t xml:space="preserve">3.5.1 To what extent are the overall work loads of men and women equal (including domestic work and child care)?</t>
  </si>
  <si>
    <t xml:space="preserve">les charges de travail ne sont pas égales. Les femmes s'occupent des repas, des enfants, soins, éducation, et du vivrier. Le travail dans le champ de cacao du mari est une surrcharge de travail pour la femme. Dans le cacao l'homme travaille 280 jours /an. La femme 280 jours + 360 .</t>
  </si>
  <si>
    <t xml:space="preserve">3.5.2 Are risks of women being subject to strenuous work minimised (e.g. using labour saving technologies…)?</t>
  </si>
  <si>
    <t xml:space="preserve">Les femmes ne défrichent pas les champs. Elles peuvent tailler, récolter, pulvériser aussi, écabosser, transporter. Les écoles New génération "ont envisagé des incitations particulières en faveur des jeunes filles. C'est le cas de l'abattage". Cicc Présentation du programme New Génération, 1er mars 2019.</t>
  </si>
  <si>
    <t xml:space="preserve">4. FOOD AND NUTRITION SECURITY</t>
  </si>
  <si>
    <t xml:space="preserve">4.1 Availability of food </t>
  </si>
  <si>
    <t xml:space="preserve">4.1.1 Does the local production of food increase?
</t>
  </si>
  <si>
    <t xml:space="preserve">Bien que certaines productions agricoles aient augmenté dans l'absolu (productions animales) , les disponibilités alimentaires du Cameroun restent en deça des 2500 calories par jour et par personnes selon le seuil défini par la FAO. (Tsamoye, 2013)</t>
  </si>
  <si>
    <t xml:space="preserve">4.1.2 Are food supplies increasing on local markets? 
</t>
  </si>
  <si>
    <t xml:space="preserve">les demandes ont augmenté en proportion de l'augmentation de la  population en générale, et celle du milieu urbain en particulier. Le ratio d'un actif agricole pour nourrir un non actif agricole est passé de 0,18 en 1950 à 0,45 en 1980 et évalué à 1,21 en 2010.  La population urbaine est passée de 14 % en 1960, 20 % en 1970 ;  35 % en 1980 et 62 % en 2000. </t>
  </si>
  <si>
    <t xml:space="preserve">4.2 Accessibility of food </t>
  </si>
  <si>
    <t xml:space="preserve">4.2.1 Do people have more income to allocate to food?  </t>
  </si>
  <si>
    <t xml:space="preserve">Depuis la crise de 1986- 1988, la libéralisation des années 1990 et les PAS, la dévaluation du FCFA, l'augmentation du chômage et du sous emploi, le Cameroun </t>
  </si>
  <si>
    <t xml:space="preserve">4.2.2 Are (relative) consumers food prices decreasing? </t>
  </si>
  <si>
    <t xml:space="preserve">les prix des produits alimentaires ont augmenté et ne cessent d'augmenter. La dépendance aux produits importés (Riz et poulet par ex.) et subventionnés par les importateurs renchérissent les prix à la consommation locale. La Stratégie du Développement du Secteur Rural (SDSR) n'a pas atteint ses objectifs. Le taux de pauvreté des ménages ruraux a augementé de 52, 1% à 55% entre 2001 et 2007 (Pedelahoree, 2012). </t>
  </si>
  <si>
    <t xml:space="preserve">4.3 Utilisation and nutritional adequacy </t>
  </si>
  <si>
    <r>
      <rPr>
        <sz val="11"/>
        <rFont val="Arial"/>
        <family val="2"/>
        <charset val="1"/>
      </rPr>
      <t xml:space="preserve">4.3.1 Is the nutritional quality of available food improving?  
</t>
    </r>
  </si>
  <si>
    <t xml:space="preserve">la qualité nutritionnelle des produits alimentaires ne change pas. </t>
  </si>
  <si>
    <t xml:space="preserve">4.3.2 Are nutritional practices being improved?</t>
  </si>
  <si>
    <t xml:space="preserve">forte prévalence de la sous nutrition et de la mal nutrition (P Tsamoye 2013)</t>
  </si>
  <si>
    <t xml:space="preserve">4.3.3 Is dietary diversity increased?</t>
  </si>
  <si>
    <t xml:space="preserve">La diversité des modes d'alimentation n'augmente pas. Les produits de base sont les mêmes. </t>
  </si>
  <si>
    <t xml:space="preserve">4.4 Stability </t>
  </si>
  <si>
    <t xml:space="preserve">4.4.1 Is risk of periodic food shortage for household reduced?</t>
  </si>
  <si>
    <t xml:space="preserve">1996 plus de la moitié de la population camerounaise consommait moins de 2400 calories par jour (Ngoufo et Tsalefac, 2006) </t>
  </si>
  <si>
    <t xml:space="preserve">4.4.2 Is excessive food price variation reduced? </t>
  </si>
  <si>
    <t xml:space="preserve">Please add justification.</t>
  </si>
  <si>
    <t xml:space="preserve">5. SOCIAL CAPITAL</t>
  </si>
  <si>
    <t xml:space="preserve">5.1 Strength of producer organisations</t>
  </si>
  <si>
    <t xml:space="preserve">5.1.1 Do formal and informal farmer organisations /cooperatives participate in the value chain?</t>
  </si>
  <si>
    <t xml:space="preserve">Oui des coopératives sont existantes et utiles bien qu'elles ne comprennent que 25 % des producteurs. </t>
  </si>
  <si>
    <t xml:space="preserve">5.1.2 How inclusive is group/cooperative membership?</t>
  </si>
  <si>
    <t xml:space="preserve">Les parts sociales pour adhérer aux coopératives sont abordables. Tout planteur peut y accéder s'il le souhaite.  </t>
  </si>
  <si>
    <t xml:space="preserve">5.1.3 Do groups have representative and accountable leadership? </t>
  </si>
  <si>
    <t xml:space="preserve">Les difficultés résident dans la capacité des coopératives à maintenir une certaine transparence dans la gestion des cotisations des membres, de rendre les services pour lesquelles elles sont créées. De nombreux facteurs rendent difficile la redevabilité des leaders des coopératives (prix variable des intrants/ dépendance envers les commerçants/ court circuit des coxeux/ malversations dans les remises de primes,etc. ) en même temps que certains leaders se servent des coopératives pour faire de la politique locale et non de l'encadrement des planteurs. </t>
  </si>
  <si>
    <t xml:space="preserve">5.1.4 Are farmer groups, cooperatives and associations able to negotiate in input or output markets?</t>
  </si>
  <si>
    <t xml:space="preserve">Les coopératives ne sont pas capables de tenir les négociations avec les exportateurs et les commerçants. Le rapport de force est totalement inégal et les coxeurs sont des intermédiaires nécessaires aux exportateurs pour réduiree les marges de négociations des coopératives. </t>
  </si>
  <si>
    <t xml:space="preserve">5.2 Information and confidence</t>
  </si>
  <si>
    <t xml:space="preserve">5.2.1 Do farmers in the value chain have access to information on agricultural practices, agricultural policies, and market prices? </t>
  </si>
  <si>
    <t xml:space="preserve">Les planteurs ont accès aux informations sur les prix du cacao soit par l'intermédiaire du Ministère qui affiche en région, soit dans la coopérative, soit par la radio ou les informations transmises entre agriculteurs, mais cela ne leur donne pas de marge d'action. Les jeunes en formation qui sont pris en charge par des projets types New Génération, ont davantage accès à l'information. </t>
  </si>
  <si>
    <t xml:space="preserve">5.2.2 To what extent is the relation between value chain actors perceived as trustworthy?</t>
  </si>
  <si>
    <t xml:space="preserve">les rapports entre les différents acteurs de la chaine de valeur du cacao sont totalement inégaux et au détriment du planteur. Le rôle des coopérative est au centre de ce rapport de force et rencontre des contraintes de toutes parts. Les coxeurs sont des intérmédiaires au service des exportateurs qui rendent le marché totalement déloyal. Il ne peut y avoir de confiance dans ce contexte. </t>
  </si>
  <si>
    <t xml:space="preserve">5.3 Social involvement</t>
  </si>
  <si>
    <t xml:space="preserve">5.3.1 Do communities participate in decisions that impact their livelihood? </t>
  </si>
  <si>
    <t xml:space="preserve">Le travail agricole sollicite de l'entraide. Toutefois les cultures de rente ont fortement individualisé les pratiques. Aussi les communautés villageoises impactent de moins en moins les décisions sur les moyens de subsistance. Toutefois les pratiques d'entraide dans le travail perdurent. </t>
  </si>
  <si>
    <t xml:space="preserve">5.3.2 Are there actions to ensure respect of traditional knowledge and resources?</t>
  </si>
  <si>
    <t xml:space="preserve">Il semble au contraire que les pratiques des anciens soient vues comme mauvaises au regard des "bonnes pratiques" préconisées par les démarches de certification. </t>
  </si>
  <si>
    <t xml:space="preserve">5.3.3 Is there participation in voluntary communal activities for benefit of the community </t>
  </si>
  <si>
    <t xml:space="preserve">6. LIVING CONDITIONS</t>
  </si>
  <si>
    <t xml:space="preserve">6.1 Health services</t>
  </si>
  <si>
    <t xml:space="preserve">6.1.1 Do households have access to health facilities?</t>
  </si>
  <si>
    <t xml:space="preserve">La disponibilité en ressources humaines et matérielles
essentielles (en particulier le petit équipement et les médicaments) inférieure à 40%
des besoins et une accessibilité inférieure à 30% (PNDS 2011 - 2015)
</t>
  </si>
  <si>
    <t xml:space="preserve">6.1.2 Do households have access to health services?</t>
  </si>
  <si>
    <t xml:space="preserve">
Le système de santé n'est pas capable actuellement de participer efficacement à l’amélioration de la santé des
populations. 
</t>
  </si>
  <si>
    <t xml:space="preserve">6.1.3  Are health services affordable for households?</t>
  </si>
  <si>
    <t xml:space="preserve">60 % de la population a des difficultés pour faire face aux dépenses de santé. </t>
  </si>
  <si>
    <t xml:space="preserve">6.2 Housing</t>
  </si>
  <si>
    <t xml:space="preserve">6.2.1 Do households have access to good quality accomodations?</t>
  </si>
  <si>
    <t xml:space="preserve">"En dépit de l’amélioration de la proportion de la population ayant accès aux
infrastructures améliorées d’assainissement de base qui est passée de 8,5% en 2001
à 31,7% en 2007, soit près du double de la cible qui était fixée à 17% pour 2015, la
pratique de la défécation à l’air libre reste élevée dans certaines régions du
Cameroun. Cette pratique contribue à la propagation des maladies diarrhéiques".( PNDS, 2011 – 2015)
</t>
  </si>
  <si>
    <t xml:space="preserve">6.2.2 Do households have access to good quality water and sanitation facilities? </t>
  </si>
  <si>
    <t xml:space="preserve">la proportion de la
La population ayant accès à l'eau potable a légèrement augmenté entre 2001 et 2007 et est passée de 40,6%
 43,9%.  Ce faible taux d’accès à l’eau potable témoigne de l’insuffisance des
infrastructures en eau potable fonctionnelles, à laquelle s’ajoute le faible taux (12,3%)
de populations qui rendent potable l’eau à domicile ( PNDS 2011 -2015)
</t>
  </si>
  <si>
    <t xml:space="preserve">6.3 Education and training</t>
  </si>
  <si>
    <t xml:space="preserve">6.3.1 Is primary education accessible to households?</t>
  </si>
  <si>
    <t xml:space="preserve">6.3.2 Are secondary and/or vocational education accessible to households?</t>
  </si>
  <si>
    <t xml:space="preserve">6.3.3 Existence and quality of in-service vocational training provided by the investors in the value chain?
</t>
  </si>
  <si>
    <t xml:space="preserve">6.4 Mobility ??????</t>
  </si>
  <si>
    <t xml:space="preserve">Mobilités de travail </t>
  </si>
  <si>
    <t xml:space="preserve">Les crises politiques de l'Ouest du Cameroun favorisent le déplacement des travailleurs et autorisent un marché de l'emploi dont les tarifs n'augmentent pas. Précarisation de l'emploi et difficultés à défendre les droits du travail et un minimum salarial. </t>
  </si>
  <si>
    <t xml:space="preserve">6.4.2 </t>
  </si>
  <si>
    <t xml:space="preserve">6.4.3 </t>
  </si>
  <si>
    <t xml:space="preserve">How to use the Social Profile Tool</t>
  </si>
  <si>
    <t xml:space="preserve">When using this Excel tool, please take into account the following guiding principles:</t>
  </si>
  <si>
    <t xml:space="preserve">*</t>
  </si>
  <si>
    <r>
      <rPr>
        <b val="true"/>
        <sz val="12"/>
        <rFont val="Times New Roman"/>
        <family val="1"/>
        <charset val="1"/>
      </rPr>
      <t xml:space="preserve">Only fill in blank cells and select score levels as they appear in the drop-down lists of the questionnaire!
</t>
    </r>
    <r>
      <rPr>
        <sz val="12"/>
        <rFont val="Times New Roman"/>
        <family val="1"/>
        <charset val="1"/>
      </rPr>
      <t xml:space="preserve">Grey cells are automatically filled based on previous entries. Grey cells should never be changed by the user.</t>
    </r>
  </si>
  <si>
    <t xml:space="preserve">**</t>
  </si>
  <si>
    <t xml:space="preserve">Be careful in using "copy and paste" function that covers more than one cell, as you might interfere with non-visible formulas or cells used for calculations.</t>
  </si>
  <si>
    <t xml:space="preserve">***</t>
  </si>
  <si>
    <r>
      <rPr>
        <sz val="12"/>
        <rFont val="Times New Roman"/>
        <family val="1"/>
        <charset val="1"/>
      </rPr>
      <t xml:space="preserve">When writing comments and observation with text ending beyond the limits of the cell,</t>
    </r>
    <r>
      <rPr>
        <b val="true"/>
        <sz val="12"/>
        <rFont val="Times New Roman"/>
        <family val="1"/>
        <charset val="1"/>
      </rPr>
      <t xml:space="preserve"> you can adjust the row height</t>
    </r>
    <r>
      <rPr>
        <sz val="12"/>
        <rFont val="Times New Roman"/>
        <family val="1"/>
        <charset val="1"/>
      </rPr>
      <t xml:space="preserve"> by dragging down the bottom line of the row from the far left colum which shows the row numbers.</t>
    </r>
  </si>
  <si>
    <t xml:space="preserve">It is recommended to follow the steps below:</t>
  </si>
  <si>
    <r>
      <rPr>
        <b val="true"/>
        <sz val="12"/>
        <rFont val="Times New Roman"/>
        <family val="1"/>
        <charset val="1"/>
      </rPr>
      <t xml:space="preserve">Profile </t>
    </r>
    <r>
      <rPr>
        <sz val="12"/>
        <rFont val="Times New Roman"/>
        <family val="1"/>
        <charset val="1"/>
      </rPr>
      <t xml:space="preserve">sheet</t>
    </r>
  </si>
  <si>
    <r>
      <rPr>
        <b val="true"/>
        <sz val="12"/>
        <rFont val="Times New Roman"/>
        <family val="1"/>
        <charset val="1"/>
      </rPr>
      <t xml:space="preserve">Fill in the name of the value chain, country and the date</t>
    </r>
    <r>
      <rPr>
        <sz val="12"/>
        <rFont val="Times New Roman"/>
        <family val="1"/>
        <charset val="1"/>
      </rPr>
      <t xml:space="preserve"> of assessment in the first sheet "Profile". 
They will be copied automatically in the other sheets from where you cannot access these elements.</t>
    </r>
  </si>
  <si>
    <r>
      <rPr>
        <b val="true"/>
        <sz val="12"/>
        <rFont val="Times New Roman"/>
        <family val="1"/>
        <charset val="1"/>
      </rPr>
      <t xml:space="preserve">Questionnaire </t>
    </r>
    <r>
      <rPr>
        <sz val="12"/>
        <rFont val="Times New Roman"/>
        <family val="1"/>
        <charset val="1"/>
      </rPr>
      <t xml:space="preserve">sheet</t>
    </r>
  </si>
  <si>
    <r>
      <rPr>
        <b val="true"/>
        <sz val="12"/>
        <rFont val="Times New Roman"/>
        <family val="1"/>
        <charset val="1"/>
      </rPr>
      <t xml:space="preserve">Respond to each question by using the score levels</t>
    </r>
    <r>
      <rPr>
        <sz val="12"/>
        <rFont val="Times New Roman"/>
        <family val="1"/>
        <charset val="1"/>
      </rPr>
      <t xml:space="preserve">: 
- </t>
    </r>
    <r>
      <rPr>
        <b val="true"/>
        <sz val="12"/>
        <color rgb="FF00B050"/>
        <rFont val="Times New Roman"/>
        <family val="1"/>
        <charset val="1"/>
      </rPr>
      <t xml:space="preserve">High</t>
    </r>
    <r>
      <rPr>
        <sz val="12"/>
        <rFont val="Times New Roman"/>
        <family val="1"/>
        <charset val="1"/>
      </rPr>
      <t xml:space="preserve">, 
- </t>
    </r>
    <r>
      <rPr>
        <b val="true"/>
        <sz val="12"/>
        <color rgb="FF92D050"/>
        <rFont val="Times New Roman"/>
        <family val="1"/>
        <charset val="1"/>
      </rPr>
      <t xml:space="preserve">Substantial</t>
    </r>
    <r>
      <rPr>
        <sz val="12"/>
        <rFont val="Times New Roman"/>
        <family val="1"/>
        <charset val="1"/>
      </rPr>
      <t xml:space="preserve">, 
- </t>
    </r>
    <r>
      <rPr>
        <b val="true"/>
        <sz val="12"/>
        <color rgb="FFFFC000"/>
        <rFont val="Times New Roman"/>
        <family val="1"/>
        <charset val="1"/>
      </rPr>
      <t xml:space="preserve">Moderate/Low</t>
    </r>
    <r>
      <rPr>
        <sz val="12"/>
        <rFont val="Times New Roman"/>
        <family val="1"/>
        <charset val="1"/>
      </rPr>
      <t xml:space="preserve">, 
- </t>
    </r>
    <r>
      <rPr>
        <b val="true"/>
        <sz val="12"/>
        <color rgb="FFFF0000"/>
        <rFont val="Times New Roman"/>
        <family val="1"/>
        <charset val="1"/>
      </rPr>
      <t xml:space="preserve">Not at all</t>
    </r>
    <r>
      <rPr>
        <sz val="12"/>
        <rFont val="Times New Roman"/>
        <family val="1"/>
        <charset val="1"/>
      </rPr>
      <t xml:space="preserve">,
- </t>
    </r>
    <r>
      <rPr>
        <b val="true"/>
        <sz val="12"/>
        <rFont val="Times New Roman"/>
        <family val="1"/>
        <charset val="1"/>
      </rPr>
      <t xml:space="preserve">n/a</t>
    </r>
    <r>
      <rPr>
        <sz val="12"/>
        <rFont val="Times New Roman"/>
        <family val="1"/>
        <charset val="1"/>
      </rPr>
      <t xml:space="preserve"> = </t>
    </r>
    <r>
      <rPr>
        <b val="true"/>
        <sz val="12"/>
        <rFont val="Times New Roman"/>
        <family val="1"/>
        <charset val="1"/>
      </rPr>
      <t xml:space="preserve">not applicable</t>
    </r>
    <r>
      <rPr>
        <sz val="12"/>
        <rFont val="Times New Roman"/>
        <family val="1"/>
        <charset val="1"/>
      </rPr>
      <t xml:space="preserve"> (when not relevant) or </t>
    </r>
    <r>
      <rPr>
        <b val="true"/>
        <sz val="12"/>
        <rFont val="Times New Roman"/>
        <family val="1"/>
        <charset val="1"/>
      </rPr>
      <t xml:space="preserve">not available</t>
    </r>
    <r>
      <rPr>
        <sz val="12"/>
        <rFont val="Times New Roman"/>
        <family val="1"/>
        <charset val="1"/>
      </rPr>
      <t xml:space="preserve"> (when not possible to reply). 
In your assessment, take into account the likelihood and the impact and consider the stage of the chain the most at risk.</t>
    </r>
  </si>
  <si>
    <r>
      <rPr>
        <b val="true"/>
        <sz val="12"/>
        <rFont val="Times New Roman"/>
        <family val="1"/>
        <charset val="1"/>
      </rPr>
      <t xml:space="preserve">Give a short justification for your choice</t>
    </r>
    <r>
      <rPr>
        <sz val="12"/>
        <rFont val="Times New Roman"/>
        <family val="1"/>
        <charset val="1"/>
      </rPr>
      <t xml:space="preserve"> in the "Comments" column. </t>
    </r>
  </si>
  <si>
    <r>
      <rPr>
        <sz val="12"/>
        <rFont val="Times New Roman"/>
        <family val="1"/>
        <charset val="1"/>
      </rPr>
      <t xml:space="preserve">In the column "Source", you should include which </t>
    </r>
    <r>
      <rPr>
        <b val="true"/>
        <sz val="12"/>
        <rFont val="Times New Roman"/>
        <family val="1"/>
        <charset val="1"/>
      </rPr>
      <t xml:space="preserve">source of information</t>
    </r>
    <r>
      <rPr>
        <sz val="12"/>
        <rFont val="Times New Roman"/>
        <family val="1"/>
        <charset val="1"/>
      </rPr>
      <t xml:space="preserve"> you used for your judgement.</t>
    </r>
  </si>
  <si>
    <r>
      <rPr>
        <sz val="12"/>
        <rFont val="Times New Roman"/>
        <family val="1"/>
        <charset val="1"/>
      </rPr>
      <t xml:space="preserve">The "</t>
    </r>
    <r>
      <rPr>
        <b val="true"/>
        <sz val="12"/>
        <rFont val="Times New Roman"/>
        <family val="1"/>
        <charset val="1"/>
      </rPr>
      <t xml:space="preserve">Average</t>
    </r>
    <r>
      <rPr>
        <sz val="12"/>
        <rFont val="Times New Roman"/>
        <family val="1"/>
        <charset val="1"/>
      </rPr>
      <t xml:space="preserve">" score level is automatically set as the unweighted average of the score levels for the underlying questions. 
In exceptional cases,</t>
    </r>
    <r>
      <rPr>
        <b val="true"/>
        <sz val="12"/>
        <rFont val="Times New Roman"/>
        <family val="1"/>
        <charset val="1"/>
      </rPr>
      <t xml:space="preserve"> the average score level can be manually modified</t>
    </r>
    <r>
      <rPr>
        <sz val="12"/>
        <rFont val="Times New Roman"/>
        <family val="1"/>
        <charset val="1"/>
      </rPr>
      <t xml:space="preserve"> using column I (cell next to "Final:"). This may be used in order to take into account important aspects not covered by the questions. 
In this case, </t>
    </r>
    <r>
      <rPr>
        <b val="true"/>
        <sz val="12"/>
        <rFont val="Times New Roman"/>
        <family val="1"/>
        <charset val="1"/>
      </rPr>
      <t xml:space="preserve">a justification should be provided</t>
    </r>
    <r>
      <rPr>
        <sz val="12"/>
        <rFont val="Times New Roman"/>
        <family val="1"/>
        <charset val="1"/>
      </rPr>
      <t xml:space="preserve"> (under "Comments", column K). 
Change can only be done to the immediate nearest score level or to n/a (otherwise the calculations will be wrong). 
</t>
    </r>
    <r>
      <rPr>
        <u val="single"/>
        <sz val="12"/>
        <rFont val="Times New Roman"/>
        <family val="1"/>
        <charset val="1"/>
      </rPr>
      <t xml:space="preserve">NB</t>
    </r>
    <r>
      <rPr>
        <sz val="12"/>
        <rFont val="Times New Roman"/>
        <family val="1"/>
        <charset val="1"/>
      </rPr>
      <t xml:space="preserve">: After making trials of adjustment of this cell, if you eventually want to let the initial automatic calculation work, it is necessary to reintroduce manually the reference of the corresponding D cell ("=Dx" for line x) to come back to the intial state of the spreadsheet.</t>
    </r>
  </si>
  <si>
    <r>
      <rPr>
        <b val="true"/>
        <sz val="12"/>
        <rFont val="Times New Roman"/>
        <family val="1"/>
        <charset val="1"/>
      </rPr>
      <t xml:space="preserve">Register </t>
    </r>
    <r>
      <rPr>
        <sz val="12"/>
        <rFont val="Times New Roman"/>
        <family val="1"/>
        <charset val="1"/>
      </rPr>
      <t xml:space="preserve">sheet</t>
    </r>
  </si>
  <si>
    <r>
      <rPr>
        <b val="true"/>
        <sz val="12"/>
        <rFont val="Times New Roman"/>
        <family val="1"/>
        <charset val="1"/>
      </rPr>
      <t xml:space="preserve">Describe the major risks,</t>
    </r>
    <r>
      <rPr>
        <sz val="12"/>
        <rFont val="Times New Roman"/>
        <family val="1"/>
        <charset val="1"/>
      </rPr>
      <t xml:space="preserve"> if any, in column E. 
All the questions assessed as "not at all" or "moderate/low" in the questionnaire need to be analyzed as possible risks or negative outcomes.
Major risks and negative consequences may be identified by the questionnaire, but could also include further issues to be pointed at. </t>
    </r>
  </si>
  <si>
    <r>
      <rPr>
        <sz val="12"/>
        <rFont val="Times New Roman"/>
        <family val="1"/>
        <charset val="1"/>
      </rPr>
      <t xml:space="preserve">Describe the </t>
    </r>
    <r>
      <rPr>
        <b val="true"/>
        <sz val="12"/>
        <rFont val="Times New Roman"/>
        <family val="1"/>
        <charset val="1"/>
      </rPr>
      <t xml:space="preserve">major mitigating measures</t>
    </r>
    <r>
      <rPr>
        <sz val="12"/>
        <rFont val="Times New Roman"/>
        <family val="1"/>
        <charset val="1"/>
      </rPr>
      <t xml:space="preserve"> in column F.</t>
    </r>
  </si>
  <si>
    <r>
      <rPr>
        <sz val="12"/>
        <rFont val="Times New Roman"/>
        <family val="1"/>
        <charset val="1"/>
      </rPr>
      <t xml:space="preserve">Insert date and </t>
    </r>
    <r>
      <rPr>
        <b val="true"/>
        <sz val="12"/>
        <rFont val="Times New Roman"/>
        <family val="1"/>
        <charset val="1"/>
      </rPr>
      <t xml:space="preserve">copy scores of previous social profile</t>
    </r>
    <r>
      <rPr>
        <sz val="12"/>
        <rFont val="Times New Roman"/>
        <family val="1"/>
        <charset val="1"/>
      </rPr>
      <t xml:space="preserve"> assessment (column H), if there has been one.</t>
    </r>
  </si>
  <si>
    <r>
      <rPr>
        <b val="true"/>
        <sz val="12"/>
        <rFont val="Times New Roman"/>
        <family val="1"/>
        <charset val="1"/>
      </rPr>
      <t xml:space="preserve">Highlight progress done</t>
    </r>
    <r>
      <rPr>
        <sz val="12"/>
        <rFont val="Times New Roman"/>
        <family val="1"/>
        <charset val="1"/>
      </rPr>
      <t xml:space="preserve"> in the implementation of specific measures since previous social profile assessment in column G "Comments".</t>
    </r>
  </si>
  <si>
    <r>
      <rPr>
        <sz val="12"/>
        <rFont val="Times New Roman"/>
        <family val="1"/>
        <charset val="1"/>
      </rPr>
      <t xml:space="preserve">Provide an </t>
    </r>
    <r>
      <rPr>
        <b val="true"/>
        <sz val="12"/>
        <rFont val="Times New Roman"/>
        <family val="1"/>
        <charset val="1"/>
      </rPr>
      <t xml:space="preserve">overall summary of the key issues and recommendations</t>
    </r>
    <r>
      <rPr>
        <sz val="12"/>
        <rFont val="Times New Roman"/>
        <family val="1"/>
        <charset val="1"/>
      </rPr>
      <t xml:space="preserve">, the Risk and Cost of Non-Intervention vs. Benefits and the key mitigating measures. </t>
    </r>
  </si>
  <si>
    <t xml:space="preserve">Warning</t>
  </si>
  <si>
    <r>
      <rPr>
        <b val="true"/>
        <sz val="10"/>
        <color rgb="FFC00000"/>
        <rFont val="Arial"/>
        <family val="2"/>
        <charset val="1"/>
      </rPr>
      <t xml:space="preserve">After some time of work and changes,
</t>
    </r>
    <r>
      <rPr>
        <b val="true"/>
        <sz val="12"/>
        <color rgb="FFC00000"/>
        <rFont val="Arial"/>
        <family val="2"/>
        <charset val="1"/>
      </rPr>
      <t xml:space="preserve">                                  it happens that colours are not automatically selected</t>
    </r>
    <r>
      <rPr>
        <sz val="10"/>
        <color rgb="FFC00000"/>
        <rFont val="Arial"/>
        <family val="2"/>
        <charset val="1"/>
      </rPr>
      <t xml:space="preserve">.</t>
    </r>
    <r>
      <rPr>
        <b val="true"/>
        <sz val="10"/>
        <color rgb="FFC00000"/>
        <rFont val="Arial"/>
        <family val="2"/>
        <charset val="1"/>
      </rPr>
      <t xml:space="preserve"> 
                                                                      </t>
    </r>
    <r>
      <rPr>
        <b val="true"/>
        <sz val="12"/>
        <color rgb="FFC00000"/>
        <rFont val="Arial"/>
        <family val="2"/>
        <charset val="1"/>
      </rPr>
      <t xml:space="preserve">=&gt; Save your work, close the file and open it again… </t>
    </r>
    <r>
      <rPr>
        <b val="true"/>
        <sz val="10"/>
        <color rgb="FFC00000"/>
        <rFont val="Arial"/>
        <family val="2"/>
        <charset val="1"/>
      </rPr>
      <t xml:space="preserve">and it will work afresh!</t>
    </r>
  </si>
  <si>
    <t xml:space="preserve">Question n°</t>
  </si>
  <si>
    <t xml:space="preserve">Explanations on questions</t>
  </si>
  <si>
    <t xml:space="preserve">1.2.1</t>
  </si>
  <si>
    <t xml:space="preserve">Risk assessment</t>
  </si>
  <si>
    <t xml:space="preserve">1.2.2</t>
  </si>
  <si>
    <t xml:space="preserve">1.4.1</t>
  </si>
  <si>
    <t xml:space="preserve">Remuneration: provision of income allowing workers to support themselves and their families.</t>
  </si>
  <si>
    <t xml:space="preserve">Consider as entry point for the analysis the current state of play of the country specific land governance (policy, legislation, institutions/actors, enacting and application of legislation in particular as regards the consideration/impact on smallholders, land administration). This is important to know/judge if government legislation and/or customary rights matter</t>
  </si>
  <si>
    <t xml:space="preserve">2.1.1</t>
  </si>
  <si>
    <t xml:space="preserve">How is adherence to VGGT done and is this publically acknowledged? </t>
  </si>
  <si>
    <t xml:space="preserve">2.2.4</t>
  </si>
  <si>
    <t xml:space="preserve">Respond 'High' if formal contract exists</t>
  </si>
  <si>
    <t xml:space="preserve">2.3.1</t>
  </si>
  <si>
    <t xml:space="preserve">Practice of legal recognition and allocation of land rights in the sphere of value chain investment: formal, customary and informal land rights, rights of indigenous people, pastoralists, contracts… To which extent doeas the value chain investment impact on local/traditional land governance?</t>
  </si>
  <si>
    <t xml:space="preserve">3.1.1</t>
  </si>
  <si>
    <t xml:space="preserve">Good reasons for restictions make the question non applicable</t>
  </si>
  <si>
    <t xml:space="preserve">The complexity of the food and nutrition security sector implies that, for the purpose of this social profile, it should be analysed from the point of view of changes and evolution of the systems </t>
  </si>
  <si>
    <t xml:space="preserve">4.1.1</t>
  </si>
  <si>
    <t xml:space="preserve">Does food availability increase? Production,export Yc transports (trucks…).</t>
  </si>
  <si>
    <t xml:space="preserve">4.1.2</t>
  </si>
  <si>
    <t xml:space="preserve">Import, transport, stock, market institutions.</t>
  </si>
  <si>
    <t xml:space="preserve">4.2.2</t>
  </si>
  <si>
    <t xml:space="preserve">Impact on food prices; impact on revenues =&gt; link with Economic analysis.</t>
  </si>
  <si>
    <t xml:space="preserve">4.3.2</t>
  </si>
  <si>
    <t xml:space="preserve">As nutritional practices please consider: nutrition policies and strategies, nutrition-training, education, the setting up of coordination mechanisms between agriculture, health, education, and social protection sectors. Do such nutritional practises target pregnant and lactating women as well as children under five (with a stronger emphasis on those under the age of two)? </t>
  </si>
  <si>
    <t xml:space="preserve">4.3.3</t>
  </si>
  <si>
    <t xml:space="preserve">Minimum number of food groups consumed by an individual over a reference period. Ref.: FAO Manual Minimum Dietary Diversity in Women (in preparation). This is relevant only if the baseline score is low.</t>
  </si>
  <si>
    <t xml:space="preserve">4.4.2</t>
  </si>
  <si>
    <t xml:space="preserve">Price variation can be seasonal or transitory due to any type of shock.</t>
  </si>
  <si>
    <t xml:space="preserve">5.1.2</t>
  </si>
  <si>
    <t xml:space="preserve">Inclusiveness viewed from different perspectives: wealth strata, age, gender, ethnic or social groups…</t>
  </si>
  <si>
    <t xml:space="preserve">5.2.2</t>
  </si>
  <si>
    <t xml:space="preserve">Verbal agreement, long lasting collaboration, contract, market, hierarchy… Looking upstream and downstream the VC.</t>
  </si>
  <si>
    <t xml:space="preserve">5.3.1</t>
  </si>
  <si>
    <t xml:space="preserve">CFS RAI: principle 9 on meanigful information, consultation and decision making processes.</t>
  </si>
  <si>
    <t xml:space="preserve">5.3.2</t>
  </si>
  <si>
    <t xml:space="preserve">CFS RAI: principle 7 on respect cultural heritage and traditional knowledge and support diversity and innovation.</t>
  </si>
  <si>
    <t xml:space="preserve">6.1.1</t>
  </si>
  <si>
    <t xml:space="preserve">Health facilities: health center, buildings, equipments…</t>
  </si>
  <si>
    <t xml:space="preserve">6.1.2</t>
  </si>
  <si>
    <t xml:space="preserve">Health services: availabilty of nurse, doctors…</t>
  </si>
  <si>
    <t xml:space="preserve">6.1.3</t>
  </si>
  <si>
    <t xml:space="preserve">Affordability: consider prices for health services or possible existance of health insurance.</t>
  </si>
  <si>
    <t xml:space="preserve">6.3.3</t>
  </si>
  <si>
    <t xml:space="preserve">The reply to this question might be 'non applicable' if the reply to 5.3.2 is 'high'.</t>
  </si>
  <si>
    <t xml:space="preserve">Initial count</t>
  </si>
  <si>
    <t xml:space="preserve">Ranges used for averages</t>
  </si>
  <si>
    <r>
      <rPr>
        <b val="true"/>
        <sz val="10"/>
        <color rgb="FFC00000"/>
        <rFont val="Arial"/>
        <family val="2"/>
        <charset val="1"/>
      </rPr>
      <t xml:space="preserve">How does the profile calculate?           </t>
    </r>
    <r>
      <rPr>
        <b val="true"/>
        <sz val="10"/>
        <color rgb="FFC00000"/>
        <rFont val="Wingdings"/>
        <family val="0"/>
        <charset val="2"/>
      </rPr>
      <t xml:space="preserve">è     è     è     è     è     è     è     è</t>
    </r>
  </si>
  <si>
    <t xml:space="preserve">Used in sheets:</t>
  </si>
  <si>
    <t xml:space="preserve">"Questionnaire"</t>
  </si>
  <si>
    <t xml:space="preserve">"Questionnaire", "Register" and "Profile"</t>
  </si>
  <si>
    <r>
      <rPr>
        <sz val="10"/>
        <rFont val="Calibri"/>
        <family val="2"/>
        <charset val="1"/>
      </rPr>
      <t xml:space="preserve">≥</t>
    </r>
    <r>
      <rPr>
        <sz val="10"/>
        <rFont val="Arial"/>
        <family val="2"/>
        <charset val="1"/>
      </rPr>
      <t xml:space="preserve"> 3.5</t>
    </r>
  </si>
  <si>
    <t xml:space="preserve">2.50 ≤     &lt; 3.50</t>
  </si>
  <si>
    <t xml:space="preserve">1.50 ≤     &lt; 2.50</t>
  </si>
  <si>
    <t xml:space="preserve">&lt; 1.50</t>
  </si>
  <si>
    <t xml:space="preserve">-</t>
  </si>
</sst>
</file>

<file path=xl/styles.xml><?xml version="1.0" encoding="utf-8"?>
<styleSheet xmlns="http://schemas.openxmlformats.org/spreadsheetml/2006/main">
  <numFmts count="5">
    <numFmt numFmtId="164" formatCode="General"/>
    <numFmt numFmtId="165" formatCode="m/d/yyyy"/>
    <numFmt numFmtId="166" formatCode="@"/>
    <numFmt numFmtId="167" formatCode="General"/>
    <numFmt numFmtId="168" formatCode="0.00"/>
  </numFmts>
  <fonts count="41">
    <font>
      <sz val="10"/>
      <name val="Arial"/>
      <family val="0"/>
      <charset val="1"/>
    </font>
    <font>
      <sz val="10"/>
      <name val="Arial"/>
      <family val="0"/>
    </font>
    <font>
      <sz val="10"/>
      <name val="Arial"/>
      <family val="0"/>
    </font>
    <font>
      <sz val="10"/>
      <name val="Arial"/>
      <family val="0"/>
    </font>
    <font>
      <sz val="10"/>
      <name val="Arial"/>
      <family val="2"/>
    </font>
    <font>
      <b val="true"/>
      <sz val="12"/>
      <color rgb="FFFF0000"/>
      <name val="Arial"/>
      <family val="2"/>
      <charset val="1"/>
    </font>
    <font>
      <b val="true"/>
      <sz val="9"/>
      <color rgb="FFFF0000"/>
      <name val="Arial"/>
      <family val="2"/>
      <charset val="1"/>
    </font>
    <font>
      <b val="true"/>
      <sz val="12"/>
      <name val="Arial"/>
      <family val="2"/>
      <charset val="1"/>
    </font>
    <font>
      <b val="true"/>
      <sz val="10"/>
      <name val="Arial"/>
      <family val="2"/>
      <charset val="1"/>
    </font>
    <font>
      <b val="true"/>
      <i val="true"/>
      <sz val="10"/>
      <name val="Arial"/>
      <family val="2"/>
      <charset val="1"/>
    </font>
    <font>
      <i val="true"/>
      <sz val="10"/>
      <name val="Arial"/>
      <family val="2"/>
      <charset val="1"/>
    </font>
    <font>
      <b val="true"/>
      <sz val="10"/>
      <color rgb="FFC00000"/>
      <name val="Arial"/>
      <family val="2"/>
      <charset val="1"/>
    </font>
    <font>
      <sz val="9"/>
      <name val="Arial"/>
      <family val="2"/>
      <charset val="1"/>
    </font>
    <font>
      <b val="true"/>
      <sz val="8"/>
      <name val="Arial"/>
      <family val="2"/>
      <charset val="1"/>
    </font>
    <font>
      <b val="true"/>
      <sz val="11"/>
      <name val="Arial"/>
      <family val="2"/>
      <charset val="1"/>
    </font>
    <font>
      <sz val="10"/>
      <name val="Arial"/>
      <family val="2"/>
      <charset val="1"/>
    </font>
    <font>
      <b val="true"/>
      <sz val="10"/>
      <color rgb="FF000000"/>
      <name val="Calibri"/>
      <family val="2"/>
    </font>
    <font>
      <sz val="10"/>
      <color rgb="FF000000"/>
      <name val="Calibri"/>
      <family val="2"/>
    </font>
    <font>
      <b val="true"/>
      <i val="true"/>
      <sz val="12"/>
      <name val="Arial"/>
      <family val="2"/>
      <charset val="1"/>
    </font>
    <font>
      <sz val="11"/>
      <name val="Arial"/>
      <family val="2"/>
      <charset val="1"/>
    </font>
    <font>
      <sz val="10"/>
      <color rgb="FFFF0000"/>
      <name val="Arial"/>
      <family val="2"/>
      <charset val="1"/>
    </font>
    <font>
      <b val="true"/>
      <i val="true"/>
      <sz val="14"/>
      <name val="Arial"/>
      <family val="2"/>
      <charset val="1"/>
    </font>
    <font>
      <b val="true"/>
      <sz val="9"/>
      <name val="Arial"/>
      <family val="2"/>
      <charset val="1"/>
    </font>
    <font>
      <i val="true"/>
      <sz val="11"/>
      <name val="Arial"/>
      <family val="2"/>
      <charset val="1"/>
    </font>
    <font>
      <b val="true"/>
      <i val="true"/>
      <sz val="9"/>
      <name val="Arial"/>
      <family val="2"/>
      <charset val="1"/>
    </font>
    <font>
      <i val="true"/>
      <sz val="9"/>
      <name val="Arial"/>
      <family val="2"/>
      <charset val="1"/>
    </font>
    <font>
      <b val="true"/>
      <sz val="10"/>
      <color rgb="FFFF0000"/>
      <name val="Arial"/>
      <family val="2"/>
      <charset val="1"/>
    </font>
    <font>
      <sz val="12"/>
      <color rgb="FF555555"/>
      <name val="Arial"/>
      <family val="2"/>
      <charset val="1"/>
    </font>
    <font>
      <b val="true"/>
      <sz val="14"/>
      <color rgb="FFC00000"/>
      <name val="Arial"/>
      <family val="2"/>
      <charset val="1"/>
    </font>
    <font>
      <b val="true"/>
      <sz val="12"/>
      <color rgb="FF000000"/>
      <name val="Times New Roman"/>
      <family val="1"/>
      <charset val="1"/>
    </font>
    <font>
      <b val="true"/>
      <sz val="12"/>
      <name val="Times New Roman"/>
      <family val="1"/>
      <charset val="1"/>
    </font>
    <font>
      <sz val="12"/>
      <name val="Times New Roman"/>
      <family val="1"/>
      <charset val="1"/>
    </font>
    <font>
      <b val="true"/>
      <sz val="12"/>
      <color rgb="FF00B050"/>
      <name val="Times New Roman"/>
      <family val="1"/>
      <charset val="1"/>
    </font>
    <font>
      <b val="true"/>
      <sz val="12"/>
      <color rgb="FF92D050"/>
      <name val="Times New Roman"/>
      <family val="1"/>
      <charset val="1"/>
    </font>
    <font>
      <b val="true"/>
      <sz val="12"/>
      <color rgb="FFFFC000"/>
      <name val="Times New Roman"/>
      <family val="1"/>
      <charset val="1"/>
    </font>
    <font>
      <b val="true"/>
      <sz val="12"/>
      <color rgb="FFFF0000"/>
      <name val="Times New Roman"/>
      <family val="1"/>
      <charset val="1"/>
    </font>
    <font>
      <u val="single"/>
      <sz val="12"/>
      <name val="Times New Roman"/>
      <family val="1"/>
      <charset val="1"/>
    </font>
    <font>
      <b val="true"/>
      <sz val="12"/>
      <color rgb="FFC00000"/>
      <name val="Arial"/>
      <family val="2"/>
      <charset val="1"/>
    </font>
    <font>
      <sz val="10"/>
      <color rgb="FFC00000"/>
      <name val="Arial"/>
      <family val="2"/>
      <charset val="1"/>
    </font>
    <font>
      <b val="true"/>
      <sz val="10"/>
      <color rgb="FFC00000"/>
      <name val="Wingdings"/>
      <family val="0"/>
      <charset val="2"/>
    </font>
    <font>
      <sz val="10"/>
      <name val="Calibri"/>
      <family val="2"/>
      <charset val="1"/>
    </font>
  </fonts>
  <fills count="34">
    <fill>
      <patternFill patternType="none"/>
    </fill>
    <fill>
      <patternFill patternType="gray125"/>
    </fill>
    <fill>
      <patternFill patternType="solid">
        <fgColor rgb="FFFF0000"/>
        <bgColor rgb="FFC00000"/>
      </patternFill>
    </fill>
    <fill>
      <patternFill patternType="solid">
        <fgColor rgb="FFFFC000"/>
        <bgColor rgb="FFF79646"/>
      </patternFill>
    </fill>
    <fill>
      <patternFill patternType="solid">
        <fgColor rgb="FF92D050"/>
        <bgColor rgb="FF98B855"/>
      </patternFill>
    </fill>
    <fill>
      <patternFill patternType="solid">
        <fgColor rgb="FF00B050"/>
        <bgColor rgb="FF008000"/>
      </patternFill>
    </fill>
    <fill>
      <patternFill patternType="solid">
        <fgColor rgb="FFBFBFBF"/>
        <bgColor rgb="FFC0C0C0"/>
      </patternFill>
    </fill>
    <fill>
      <patternFill patternType="solid">
        <fgColor rgb="FFC0C0C0"/>
        <bgColor rgb="FFBFBFBF"/>
      </patternFill>
    </fill>
    <fill>
      <patternFill patternType="solid">
        <fgColor rgb="FFF79646"/>
        <bgColor rgb="FFD99694"/>
      </patternFill>
    </fill>
    <fill>
      <patternFill patternType="solid">
        <fgColor rgb="FFD9D9D9"/>
        <bgColor rgb="FFDDD9C3"/>
      </patternFill>
    </fill>
    <fill>
      <patternFill patternType="solid">
        <fgColor rgb="FF99CCFF"/>
        <bgColor rgb="FF93CDDD"/>
      </patternFill>
    </fill>
    <fill>
      <patternFill patternType="solid">
        <fgColor rgb="FF77933C"/>
        <bgColor rgb="FF948A54"/>
      </patternFill>
    </fill>
    <fill>
      <patternFill patternType="solid">
        <fgColor rgb="FFD99694"/>
        <bgColor rgb="FFB3A2C7"/>
      </patternFill>
    </fill>
    <fill>
      <patternFill patternType="solid">
        <fgColor rgb="FF31859C"/>
        <bgColor rgb="FF0066CC"/>
      </patternFill>
    </fill>
    <fill>
      <patternFill patternType="solid">
        <fgColor rgb="FF948A54"/>
        <bgColor rgb="FF878787"/>
      </patternFill>
    </fill>
    <fill>
      <patternFill patternType="solid">
        <fgColor rgb="FF785B97"/>
        <bgColor rgb="FF555555"/>
      </patternFill>
    </fill>
    <fill>
      <patternFill patternType="solid">
        <fgColor rgb="FFC4BD97"/>
        <bgColor rgb="FFBFBFBF"/>
      </patternFill>
    </fill>
    <fill>
      <patternFill patternType="solid">
        <fgColor rgb="FFE46C0A"/>
        <bgColor rgb="FFF79646"/>
      </patternFill>
    </fill>
    <fill>
      <patternFill patternType="solid">
        <fgColor rgb="FFFAC090"/>
        <bgColor rgb="FFE6B9B8"/>
      </patternFill>
    </fill>
    <fill>
      <patternFill patternType="solid">
        <fgColor rgb="FFC3D69B"/>
        <bgColor rgb="FFD7E4BD"/>
      </patternFill>
    </fill>
    <fill>
      <patternFill patternType="solid">
        <fgColor rgb="FFE6B9B8"/>
        <bgColor rgb="FFFAC090"/>
      </patternFill>
    </fill>
    <fill>
      <patternFill patternType="solid">
        <fgColor rgb="FF93CDDD"/>
        <bgColor rgb="FF99CCFF"/>
      </patternFill>
    </fill>
    <fill>
      <patternFill patternType="solid">
        <fgColor rgb="FFB1A0C7"/>
        <bgColor rgb="FFB3A2C7"/>
      </patternFill>
    </fill>
    <fill>
      <patternFill patternType="solid">
        <fgColor rgb="FFFDEADA"/>
        <bgColor rgb="FFEBF1DE"/>
      </patternFill>
    </fill>
    <fill>
      <patternFill patternType="solid">
        <fgColor rgb="FFFFFFFF"/>
        <bgColor rgb="FFEBF1DE"/>
      </patternFill>
    </fill>
    <fill>
      <patternFill patternType="solid">
        <fgColor rgb="FFEBF1DE"/>
        <bgColor rgb="FFFDEADA"/>
      </patternFill>
    </fill>
    <fill>
      <patternFill patternType="solid">
        <fgColor rgb="FFF2DCDB"/>
        <bgColor rgb="FFE6E0EC"/>
      </patternFill>
    </fill>
    <fill>
      <patternFill patternType="solid">
        <fgColor rgb="FFDBEEF4"/>
        <bgColor rgb="FFEBF1DE"/>
      </patternFill>
    </fill>
    <fill>
      <patternFill patternType="solid">
        <fgColor rgb="FFDDD9C3"/>
        <bgColor rgb="FFD9D9D9"/>
      </patternFill>
    </fill>
    <fill>
      <patternFill patternType="solid">
        <fgColor rgb="FFB3A2C7"/>
        <bgColor rgb="FFB1A0C7"/>
      </patternFill>
    </fill>
    <fill>
      <patternFill patternType="solid">
        <fgColor rgb="FFE6E0EC"/>
        <bgColor rgb="FFF2DCDB"/>
      </patternFill>
    </fill>
    <fill>
      <patternFill patternType="solid">
        <fgColor rgb="FFA6A6A6"/>
        <bgColor rgb="FFB1A0C7"/>
      </patternFill>
    </fill>
    <fill>
      <patternFill patternType="solid">
        <fgColor rgb="FFFFFF00"/>
        <bgColor rgb="FFFFC000"/>
      </patternFill>
    </fill>
    <fill>
      <patternFill patternType="solid">
        <fgColor rgb="FFD7E4BD"/>
        <bgColor rgb="FFDDD9C3"/>
      </patternFill>
    </fill>
  </fills>
  <borders count="81">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style="medium"/>
      <bottom style="thin"/>
      <diagonal/>
    </border>
    <border diagonalUp="false" diagonalDown="false">
      <left/>
      <right style="medium"/>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thin"/>
      <top style="thin"/>
      <bottom style="medium"/>
      <diagonal/>
    </border>
    <border diagonalUp="false" diagonalDown="false">
      <left style="thin"/>
      <right style="medium"/>
      <top style="thin"/>
      <bottom/>
      <diagonal/>
    </border>
    <border diagonalUp="false" diagonalDown="false">
      <left/>
      <right/>
      <top/>
      <bottom style="medium"/>
      <diagonal/>
    </border>
    <border diagonalUp="false" diagonalDown="false">
      <left style="thin"/>
      <right style="medium"/>
      <top style="thin"/>
      <bottom style="medium"/>
      <diagonal/>
    </border>
    <border diagonalUp="false" diagonalDown="false">
      <left style="medium"/>
      <right/>
      <top style="medium"/>
      <bottom/>
      <diagonal/>
    </border>
    <border diagonalUp="false" diagonalDown="false">
      <left style="medium"/>
      <right/>
      <top style="medium"/>
      <bottom style="thin"/>
      <diagonal/>
    </border>
    <border diagonalUp="false" diagonalDown="false">
      <left style="medium"/>
      <right style="thin"/>
      <top/>
      <bottom style="thin"/>
      <diagonal/>
    </border>
    <border diagonalUp="false" diagonalDown="false">
      <left style="thin"/>
      <right style="medium"/>
      <top style="medium"/>
      <bottom style="thin"/>
      <diagonal/>
    </border>
    <border diagonalUp="false" diagonalDown="false">
      <left style="medium"/>
      <right/>
      <top style="thin"/>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right style="medium"/>
      <top style="thin"/>
      <bottom style="thin"/>
      <diagonal/>
    </border>
    <border diagonalUp="false" diagonalDown="false">
      <left/>
      <right/>
      <top style="thin"/>
      <bottom style="thin"/>
      <diagonal/>
    </border>
    <border diagonalUp="false" diagonalDown="false">
      <left style="medium"/>
      <right style="medium"/>
      <top style="thin"/>
      <bottom style="thin"/>
      <diagonal/>
    </border>
    <border diagonalUp="false" diagonalDown="false">
      <left/>
      <right/>
      <top style="thin"/>
      <bottom/>
      <diagonal/>
    </border>
    <border diagonalUp="false" diagonalDown="false">
      <left style="medium"/>
      <right/>
      <top style="thin"/>
      <bottom/>
      <diagonal/>
    </border>
    <border diagonalUp="false" diagonalDown="false">
      <left style="medium"/>
      <right/>
      <top style="thin"/>
      <bottom style="medium"/>
      <diagonal/>
    </border>
    <border diagonalUp="false" diagonalDown="false">
      <left/>
      <right style="medium"/>
      <top style="thin"/>
      <bottom style="medium"/>
      <diagonal/>
    </border>
    <border diagonalUp="false" diagonalDown="false">
      <left/>
      <right/>
      <top style="thin"/>
      <bottom style="medium"/>
      <diagonal/>
    </border>
    <border diagonalUp="false" diagonalDown="false">
      <left style="medium"/>
      <right style="medium"/>
      <top style="thin"/>
      <bottom style="medium"/>
      <diagonal/>
    </border>
    <border diagonalUp="false" diagonalDown="false">
      <left style="medium"/>
      <right style="medium"/>
      <top/>
      <bottom style="medium"/>
      <diagonal/>
    </border>
    <border diagonalUp="false" diagonalDown="false">
      <left style="medium"/>
      <right style="medium"/>
      <top style="medium"/>
      <bottom/>
      <diagonal/>
    </border>
    <border diagonalUp="false" diagonalDown="false">
      <left/>
      <right/>
      <top style="medium"/>
      <bottom/>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style="medium"/>
      <top/>
      <bottom style="thin"/>
      <diagonal/>
    </border>
    <border diagonalUp="false" diagonalDown="false">
      <left style="medium"/>
      <right style="medium"/>
      <top/>
      <bottom/>
      <diagonal/>
    </border>
    <border diagonalUp="false" diagonalDown="false">
      <left style="medium"/>
      <right/>
      <top style="thin"/>
      <bottom style="double"/>
      <diagonal/>
    </border>
    <border diagonalUp="false" diagonalDown="false">
      <left/>
      <right style="medium"/>
      <top/>
      <bottom style="double"/>
      <diagonal/>
    </border>
    <border diagonalUp="false" diagonalDown="false">
      <left/>
      <right style="medium"/>
      <top style="thin"/>
      <bottom style="double"/>
      <diagonal/>
    </border>
    <border diagonalUp="false" diagonalDown="false">
      <left style="medium"/>
      <right style="medium"/>
      <top style="thin"/>
      <bottom style="double"/>
      <diagonal/>
    </border>
    <border diagonalUp="false" diagonalDown="false">
      <left style="medium"/>
      <right style="medium"/>
      <top style="double"/>
      <bottom style="medium"/>
      <diagonal/>
    </border>
    <border diagonalUp="false" diagonalDown="false">
      <left style="medium"/>
      <right style="medium"/>
      <top style="double"/>
      <bottom/>
      <diagonal/>
    </border>
    <border diagonalUp="false" diagonalDown="false">
      <left/>
      <right style="medium"/>
      <top/>
      <bottom style="medium"/>
      <diagonal/>
    </border>
    <border diagonalUp="false" diagonalDown="false">
      <left style="medium"/>
      <right style="medium"/>
      <top style="thin"/>
      <bottom/>
      <diagonal/>
    </border>
    <border diagonalUp="false" diagonalDown="false">
      <left/>
      <right style="thin"/>
      <top style="thin"/>
      <bottom style="thin"/>
      <diagonal/>
    </border>
    <border diagonalUp="false" diagonalDown="false">
      <left style="medium"/>
      <right/>
      <top/>
      <bottom style="medium"/>
      <diagonal/>
    </border>
    <border diagonalUp="false" diagonalDown="false">
      <left/>
      <right style="medium"/>
      <top style="thin"/>
      <bottom/>
      <diagonal/>
    </border>
    <border diagonalUp="false" diagonalDown="false">
      <left style="medium"/>
      <right style="medium"/>
      <top/>
      <bottom style="double"/>
      <diagonal/>
    </border>
    <border diagonalUp="false" diagonalDown="false">
      <left style="medium"/>
      <right/>
      <top/>
      <bottom style="double"/>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thin"/>
      <right/>
      <top style="medium"/>
      <bottom style="medium"/>
      <diagonal/>
    </border>
    <border diagonalUp="false" diagonalDown="false">
      <left style="medium"/>
      <right style="thin"/>
      <top style="medium"/>
      <bottom style="medium"/>
      <diagonal/>
    </border>
    <border diagonalUp="false" diagonalDown="false">
      <left style="thin"/>
      <right style="thin"/>
      <top/>
      <bottom style="medium"/>
      <diagonal/>
    </border>
    <border diagonalUp="false" diagonalDown="false">
      <left style="thin"/>
      <right style="medium"/>
      <top/>
      <bottom style="medium"/>
      <diagonal/>
    </border>
    <border diagonalUp="false" diagonalDown="false">
      <left style="medium"/>
      <right style="thin"/>
      <top/>
      <bottom style="medium"/>
      <diagonal/>
    </border>
    <border diagonalUp="false" diagonalDown="false">
      <left style="thin"/>
      <right style="thin"/>
      <top style="medium"/>
      <bottom style="medium"/>
      <diagonal/>
    </border>
    <border diagonalUp="false" diagonalDown="false">
      <left style="thin"/>
      <right/>
      <top/>
      <bottom style="medium"/>
      <diagonal/>
    </border>
    <border diagonalUp="false" diagonalDown="false">
      <left style="thin"/>
      <right style="thin"/>
      <top/>
      <bottom style="thin"/>
      <diagonal/>
    </border>
    <border diagonalUp="false" diagonalDown="false">
      <left style="thin"/>
      <right style="thin"/>
      <top style="medium"/>
      <bottom style="thin"/>
      <diagonal/>
    </border>
    <border diagonalUp="false" diagonalDown="false">
      <left/>
      <right style="thin"/>
      <top style="medium"/>
      <bottom style="thin"/>
      <diagonal/>
    </border>
    <border diagonalUp="false" diagonalDown="false">
      <left style="thin"/>
      <right style="thin"/>
      <top style="thin"/>
      <bottom/>
      <diagonal/>
    </border>
    <border diagonalUp="false" diagonalDown="false">
      <left style="thin"/>
      <right style="medium"/>
      <top style="medium"/>
      <bottom style="medium"/>
      <diagonal/>
    </border>
    <border diagonalUp="false" diagonalDown="false">
      <left style="medium"/>
      <right style="thin"/>
      <top style="medium"/>
      <bottom style="thin"/>
      <diagonal/>
    </border>
    <border diagonalUp="false" diagonalDown="false">
      <left/>
      <right style="thin"/>
      <top style="thin"/>
      <bottom style="medium"/>
      <diagonal/>
    </border>
    <border diagonalUp="false" diagonalDown="false">
      <left style="thin"/>
      <right/>
      <top/>
      <bottom style="thin"/>
      <diagonal/>
    </border>
    <border diagonalUp="false" diagonalDown="false">
      <left/>
      <right/>
      <top/>
      <bottom style="thin"/>
      <diagonal/>
    </border>
    <border diagonalUp="false" diagonalDown="false">
      <left/>
      <right style="thin"/>
      <top style="thin"/>
      <bottom/>
      <diagonal/>
    </border>
    <border diagonalUp="false" diagonalDown="false">
      <left style="thin"/>
      <right/>
      <top style="thin"/>
      <bottom style="thin"/>
      <diagonal/>
    </border>
    <border diagonalUp="false" diagonalDown="false">
      <left style="thin"/>
      <right/>
      <top style="medium"/>
      <bottom/>
      <diagonal/>
    </border>
    <border diagonalUp="false" diagonalDown="false">
      <left/>
      <right style="thin"/>
      <top/>
      <bottom style="thin"/>
      <diagonal/>
    </border>
    <border diagonalUp="false" diagonalDown="false">
      <left/>
      <right style="thin"/>
      <top style="medium"/>
      <bottom style="medium"/>
      <diagonal/>
    </border>
    <border diagonalUp="false" diagonalDown="false">
      <left style="thin"/>
      <right style="thin"/>
      <top style="medium"/>
      <bottom/>
      <diagonal/>
    </border>
    <border diagonalUp="false" diagonalDown="false">
      <left style="thin"/>
      <right/>
      <top style="medium"/>
      <bottom style="thin"/>
      <diagonal/>
    </border>
    <border diagonalUp="false" diagonalDown="false">
      <left style="thin"/>
      <right/>
      <top style="thin"/>
      <bottom/>
      <diagonal/>
    </border>
    <border diagonalUp="false" diagonalDown="false">
      <left/>
      <right style="thin"/>
      <top/>
      <bottom style="medium"/>
      <diagonal/>
    </border>
    <border diagonalUp="false" diagonalDown="false">
      <left style="thin"/>
      <right style="medium"/>
      <top/>
      <bottom/>
      <diagonal/>
    </border>
    <border diagonalUp="false" diagonalDown="false">
      <left style="medium"/>
      <right style="thin"/>
      <top/>
      <bottom/>
      <diagonal/>
    </border>
    <border diagonalUp="false" diagonalDown="false">
      <left style="thin"/>
      <right style="medium"/>
      <top/>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false" applyBorder="false" applyAlignment="false" applyProtection="false"/>
    <xf numFmtId="164" fontId="4" fillId="3" borderId="0" applyFont="false" applyBorder="false" applyAlignment="false" applyProtection="false"/>
    <xf numFmtId="164" fontId="4" fillId="4" borderId="0" applyFont="false" applyBorder="false" applyAlignment="false" applyProtection="false"/>
    <xf numFmtId="164" fontId="4" fillId="5" borderId="0" applyFont="false" applyBorder="false" applyAlignment="false" applyProtection="false"/>
  </cellStyleXfs>
  <cellXfs count="5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5" fillId="6" borderId="1" xfId="0" applyFont="true" applyBorder="true" applyAlignment="true" applyProtection="true">
      <alignment horizontal="center" vertical="center" textRotation="0" wrapText="false" indent="0" shrinkToFit="false"/>
      <protection locked="true" hidden="false"/>
    </xf>
    <xf numFmtId="164" fontId="7" fillId="6" borderId="2" xfId="0" applyFont="true" applyBorder="true" applyAlignment="true" applyProtection="true">
      <alignment horizontal="general" vertical="center" textRotation="0" wrapText="false" indent="0" shrinkToFit="false"/>
      <protection locked="true" hidden="false"/>
    </xf>
    <xf numFmtId="164" fontId="8" fillId="6" borderId="3" xfId="0" applyFont="true" applyBorder="true" applyAlignment="true" applyProtection="true">
      <alignment horizontal="general" vertical="center" textRotation="0" wrapText="false" indent="0" shrinkToFit="false"/>
      <protection locked="true" hidden="false"/>
    </xf>
    <xf numFmtId="164" fontId="9" fillId="0" borderId="4" xfId="0" applyFont="true" applyBorder="true" applyAlignment="true" applyProtection="true">
      <alignment horizontal="left" vertical="center" textRotation="0" wrapText="false" indent="0" shrinkToFit="false"/>
      <protection locked="fals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0" fillId="6" borderId="5" xfId="0" applyFont="false" applyBorder="true" applyAlignment="false" applyProtection="true">
      <alignment horizontal="general" vertical="bottom" textRotation="0" wrapText="false" indent="0" shrinkToFit="false"/>
      <protection locked="true" hidden="false"/>
    </xf>
    <xf numFmtId="164" fontId="0" fillId="6" borderId="0" xfId="0" applyFont="false" applyBorder="true" applyAlignment="false" applyProtection="true">
      <alignment horizontal="general" vertical="bottom" textRotation="0" wrapText="false" indent="0" shrinkToFit="false"/>
      <protection locked="true" hidden="false"/>
    </xf>
    <xf numFmtId="164" fontId="8" fillId="6" borderId="2" xfId="0" applyFont="true" applyBorder="true" applyAlignment="false" applyProtection="true">
      <alignment horizontal="general" vertical="bottom" textRotation="0" wrapText="fals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false" hidden="false"/>
    </xf>
    <xf numFmtId="164" fontId="8" fillId="7" borderId="1" xfId="0" applyFont="true" applyBorder="true" applyAlignment="true" applyProtection="true">
      <alignment horizontal="left" vertical="center" textRotation="0" wrapText="false" indent="0" shrinkToFit="false"/>
      <protection locked="true" hidden="false"/>
    </xf>
    <xf numFmtId="165" fontId="8" fillId="0" borderId="4" xfId="0" applyFont="true" applyBorder="true" applyAlignment="true" applyProtection="true">
      <alignment horizontal="center" vertical="center" textRotation="0" wrapText="false" indent="0" shrinkToFit="false"/>
      <protection locked="false" hidden="false"/>
    </xf>
    <xf numFmtId="164" fontId="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11" fillId="0" borderId="0" xfId="0" applyFont="true" applyBorder="false" applyAlignment="false" applyProtection="true">
      <alignment horizontal="general" vertical="bottom" textRotation="0" wrapText="false" indent="0" shrinkToFit="false"/>
      <protection locked="true" hidden="false"/>
    </xf>
    <xf numFmtId="164" fontId="0" fillId="0" borderId="5"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8" fillId="7" borderId="2" xfId="0" applyFont="true" applyBorder="true" applyAlignment="true" applyProtection="true">
      <alignment horizontal="left" vertical="center" textRotation="0" wrapText="false" indent="0" shrinkToFit="false"/>
      <protection locked="true" hidden="false"/>
    </xf>
    <xf numFmtId="164" fontId="8" fillId="7" borderId="7" xfId="0" applyFont="true" applyBorder="true" applyAlignment="true" applyProtection="true">
      <alignment horizontal="center" vertical="bottom" textRotation="0" wrapText="false" indent="0" shrinkToFit="false"/>
      <protection locked="true" hidden="false"/>
    </xf>
    <xf numFmtId="164" fontId="8" fillId="7" borderId="8" xfId="0" applyFont="true" applyBorder="true" applyAlignment="true" applyProtection="true">
      <alignment horizontal="center" vertical="center" textRotation="0" wrapText="false" indent="0" shrinkToFit="false"/>
      <protection locked="true" hidden="false"/>
    </xf>
    <xf numFmtId="164" fontId="12" fillId="7" borderId="9" xfId="0" applyFont="true" applyBorder="true" applyAlignment="true" applyProtection="true">
      <alignment horizontal="right" vertical="bottom" textRotation="0" wrapText="false" indent="0" shrinkToFit="false"/>
      <protection locked="true" hidden="false"/>
    </xf>
    <xf numFmtId="166" fontId="12" fillId="7" borderId="10" xfId="0" applyFont="true" applyBorder="true" applyAlignment="true" applyProtection="true">
      <alignment horizontal="left" vertical="bottom" textRotation="0" wrapText="false" indent="0" shrinkToFit="false"/>
      <protection locked="true" hidden="false"/>
    </xf>
    <xf numFmtId="164" fontId="8" fillId="7" borderId="11" xfId="0" applyFont="true" applyBorder="true" applyAlignment="true" applyProtection="true">
      <alignment horizontal="center" vertical="center" textRotation="0" wrapText="false" indent="0" shrinkToFit="false"/>
      <protection locked="true" hidden="false"/>
    </xf>
    <xf numFmtId="164" fontId="8" fillId="7" borderId="12" xfId="0" applyFont="true" applyBorder="true" applyAlignment="true" applyProtection="true">
      <alignment horizontal="center" vertical="center" textRotation="0" wrapText="false" indent="0" shrinkToFit="false"/>
      <protection locked="true" hidden="false"/>
    </xf>
    <xf numFmtId="164" fontId="12" fillId="7" borderId="13" xfId="0" applyFont="true" applyBorder="true" applyAlignment="true" applyProtection="true">
      <alignment horizontal="center" vertical="bottom" textRotation="0" wrapText="false" indent="0" shrinkToFit="false"/>
      <protection locked="true" hidden="false"/>
    </xf>
    <xf numFmtId="164" fontId="12" fillId="7" borderId="14" xfId="0" applyFont="true" applyBorder="true" applyAlignment="true" applyProtection="true">
      <alignment horizontal="center" vertical="center" textRotation="0" wrapText="false" indent="0" shrinkToFit="false"/>
      <protection locked="true" hidden="false"/>
    </xf>
    <xf numFmtId="164" fontId="8" fillId="7" borderId="15" xfId="0" applyFont="true" applyBorder="true" applyAlignment="true" applyProtection="true">
      <alignment horizontal="center" vertical="bottom" textRotation="0" wrapText="false" indent="0" shrinkToFit="false"/>
      <protection locked="true" hidden="false"/>
    </xf>
    <xf numFmtId="167" fontId="13" fillId="8" borderId="16" xfId="0" applyFont="true" applyBorder="true" applyAlignment="true" applyProtection="true">
      <alignment horizontal="left" vertical="center" textRotation="0" wrapText="false" indent="0" shrinkToFit="false"/>
      <protection locked="true" hidden="false"/>
    </xf>
    <xf numFmtId="167" fontId="14" fillId="9" borderId="17" xfId="0" applyFont="true" applyBorder="true" applyAlignment="true" applyProtection="true">
      <alignment horizontal="center" vertical="center" textRotation="0" wrapText="false" indent="0" shrinkToFit="false"/>
      <protection locked="true" hidden="false"/>
    </xf>
    <xf numFmtId="168" fontId="0" fillId="9" borderId="18" xfId="0" applyFont="false" applyBorder="true" applyAlignment="true" applyProtection="true">
      <alignment horizontal="center" vertical="center" textRotation="0" wrapText="false" indent="0" shrinkToFit="false"/>
      <protection locked="true" hidden="false"/>
    </xf>
    <xf numFmtId="167" fontId="8" fillId="9" borderId="10" xfId="0" applyFont="true" applyBorder="true" applyAlignment="true" applyProtection="true">
      <alignment horizontal="center" vertical="center" textRotation="0" wrapText="false" indent="0" shrinkToFit="false"/>
      <protection locked="true" hidden="false"/>
    </xf>
    <xf numFmtId="167" fontId="12" fillId="10" borderId="9" xfId="0" applyFont="true" applyBorder="true" applyAlignment="true" applyProtection="true">
      <alignment horizontal="center" vertical="center" textRotation="0" wrapText="false" indent="0" shrinkToFit="false"/>
      <protection locked="true" hidden="false"/>
    </xf>
    <xf numFmtId="168" fontId="12" fillId="6" borderId="7" xfId="0" applyFont="true" applyBorder="true" applyAlignment="true" applyProtection="true">
      <alignment horizontal="center" vertical="center" textRotation="0" wrapText="false" indent="0" shrinkToFit="false"/>
      <protection locked="true" hidden="false"/>
    </xf>
    <xf numFmtId="167" fontId="0" fillId="10" borderId="16" xfId="0" applyFont="false" applyBorder="true" applyAlignment="true" applyProtection="true">
      <alignment horizontal="center" vertical="bottom" textRotation="0" wrapText="false" indent="0" shrinkToFit="false"/>
      <protection locked="true" hidden="false"/>
    </xf>
    <xf numFmtId="167" fontId="13" fillId="11" borderId="19" xfId="0" applyFont="true" applyBorder="true" applyAlignment="true" applyProtection="true">
      <alignment horizontal="left" vertical="center" textRotation="0" wrapText="false" indent="0" shrinkToFit="false"/>
      <protection locked="true" hidden="false"/>
    </xf>
    <xf numFmtId="167" fontId="14" fillId="9" borderId="20" xfId="0" applyFont="true" applyBorder="true" applyAlignment="true" applyProtection="true">
      <alignment horizontal="center" vertical="center" textRotation="0" wrapText="false" indent="0" shrinkToFit="false"/>
      <protection locked="true" hidden="false"/>
    </xf>
    <xf numFmtId="168" fontId="0" fillId="9" borderId="21" xfId="0" applyFont="false" applyBorder="true" applyAlignment="true" applyProtection="true">
      <alignment horizontal="center" vertical="center" textRotation="0" wrapText="false" indent="0" shrinkToFit="false"/>
      <protection locked="true" hidden="false"/>
    </xf>
    <xf numFmtId="167" fontId="8" fillId="9" borderId="22" xfId="0" applyFont="true" applyBorder="true" applyAlignment="true" applyProtection="true">
      <alignment horizontal="center" vertical="center" textRotation="0" wrapText="false" indent="0" shrinkToFit="false"/>
      <protection locked="true" hidden="false"/>
    </xf>
    <xf numFmtId="167" fontId="12" fillId="10" borderId="23" xfId="0" applyFont="true" applyBorder="true" applyAlignment="true" applyProtection="true">
      <alignment horizontal="center" vertical="center" textRotation="0" wrapText="false" indent="0" shrinkToFit="false"/>
      <protection locked="true" hidden="false"/>
    </xf>
    <xf numFmtId="168" fontId="12" fillId="6" borderId="24" xfId="0" applyFont="true" applyBorder="true" applyAlignment="true" applyProtection="true">
      <alignment horizontal="center" vertical="center" textRotation="0" wrapText="false" indent="0" shrinkToFit="false"/>
      <protection locked="true" hidden="false"/>
    </xf>
    <xf numFmtId="167" fontId="0" fillId="10" borderId="19" xfId="0" applyFont="false" applyBorder="true" applyAlignment="true" applyProtection="true">
      <alignment horizontal="center" vertical="bottom" textRotation="0" wrapText="false" indent="0" shrinkToFit="false"/>
      <protection locked="true" hidden="false"/>
    </xf>
    <xf numFmtId="167" fontId="13" fillId="12" borderId="19" xfId="0" applyFont="true" applyBorder="true" applyAlignment="true" applyProtection="true">
      <alignment horizontal="left" vertical="center" textRotation="0" wrapText="false" indent="0" shrinkToFit="false"/>
      <protection locked="true" hidden="false"/>
    </xf>
    <xf numFmtId="167" fontId="13" fillId="13" borderId="19" xfId="0" applyFont="true" applyBorder="true" applyAlignment="true" applyProtection="true">
      <alignment horizontal="left" vertical="center" textRotation="0" wrapText="false" indent="0" shrinkToFit="false"/>
      <protection locked="true" hidden="false"/>
    </xf>
    <xf numFmtId="167" fontId="13" fillId="14" borderId="24" xfId="0" applyFont="true" applyBorder="true" applyAlignment="true" applyProtection="true">
      <alignment horizontal="left" vertical="center" textRotation="0" wrapText="false" indent="0" shrinkToFit="false"/>
      <protection locked="true" hidden="false"/>
    </xf>
    <xf numFmtId="168" fontId="0" fillId="9" borderId="12" xfId="0" applyFont="false" applyBorder="true" applyAlignment="true" applyProtection="true">
      <alignment horizontal="center" vertical="center" textRotation="0" wrapText="false" indent="0" shrinkToFit="false"/>
      <protection locked="true" hidden="false"/>
    </xf>
    <xf numFmtId="167" fontId="12" fillId="2" borderId="25" xfId="0" applyFont="true" applyBorder="true" applyAlignment="true" applyProtection="true">
      <alignment horizontal="center" vertical="center" textRotation="0" wrapText="false" indent="0" shrinkToFit="false"/>
      <protection locked="true" hidden="false"/>
    </xf>
    <xf numFmtId="164" fontId="0" fillId="10" borderId="26" xfId="0" applyFont="false" applyBorder="true" applyAlignment="true" applyProtection="true">
      <alignment horizontal="center" vertical="bottom" textRotation="0" wrapText="false" indent="0" shrinkToFit="false"/>
      <protection locked="true" hidden="false"/>
    </xf>
    <xf numFmtId="167" fontId="13" fillId="15" borderId="27" xfId="0" applyFont="true" applyBorder="true" applyAlignment="true" applyProtection="true">
      <alignment horizontal="left" vertical="center" textRotation="0" wrapText="false" indent="0" shrinkToFit="false"/>
      <protection locked="true" hidden="false"/>
    </xf>
    <xf numFmtId="167" fontId="14" fillId="9" borderId="11" xfId="0" applyFont="true" applyBorder="true" applyAlignment="true" applyProtection="true">
      <alignment horizontal="center" vertical="center" textRotation="0" wrapText="false" indent="0" shrinkToFit="false"/>
      <protection locked="true" hidden="false"/>
    </xf>
    <xf numFmtId="168" fontId="0" fillId="9" borderId="14" xfId="0" applyFont="false" applyBorder="true" applyAlignment="true" applyProtection="true">
      <alignment horizontal="center" vertical="center" textRotation="0" wrapText="false" indent="0" shrinkToFit="false"/>
      <protection locked="true" hidden="false"/>
    </xf>
    <xf numFmtId="167" fontId="8" fillId="9" borderId="28" xfId="0" applyFont="true" applyBorder="true" applyAlignment="true" applyProtection="true">
      <alignment horizontal="center" vertical="center" textRotation="0" wrapText="false" indent="0" shrinkToFit="false"/>
      <protection locked="true" hidden="false"/>
    </xf>
    <xf numFmtId="167" fontId="12" fillId="10" borderId="29" xfId="0" applyFont="true" applyBorder="true" applyAlignment="true" applyProtection="true">
      <alignment horizontal="center" vertical="center" textRotation="0" wrapText="false" indent="0" shrinkToFit="false"/>
      <protection locked="true" hidden="false"/>
    </xf>
    <xf numFmtId="168" fontId="12" fillId="6" borderId="30" xfId="0" applyFont="true" applyBorder="true" applyAlignment="true" applyProtection="true">
      <alignment horizontal="center" vertical="center" textRotation="0" wrapText="false" indent="0" shrinkToFit="false"/>
      <protection locked="true" hidden="false"/>
    </xf>
    <xf numFmtId="167" fontId="0" fillId="10" borderId="27" xfId="0" applyFont="false" applyBorder="true" applyAlignment="true" applyProtection="true">
      <alignment horizontal="center" vertical="bottom" textRotation="0" wrapText="false" indent="0" shrinkToFit="false"/>
      <protection locked="true" hidden="false"/>
    </xf>
    <xf numFmtId="164" fontId="0" fillId="0" borderId="5"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7" fontId="0" fillId="0" borderId="31" xfId="0" applyFont="false" applyBorder="true" applyAlignment="true" applyProtection="true">
      <alignment horizontal="center" vertical="bottom" textRotation="0" wrapText="false" indent="0" shrinkToFit="false"/>
      <protection locked="true" hidden="false"/>
    </xf>
    <xf numFmtId="164" fontId="8" fillId="7" borderId="1" xfId="0" applyFont="true" applyBorder="true" applyAlignment="true" applyProtection="true">
      <alignment horizontal="left" vertical="bottom" textRotation="0" wrapText="fals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8" fillId="7" borderId="1" xfId="0" applyFont="true" applyBorder="true" applyAlignment="true" applyProtection="true">
      <alignment horizontal="center" vertical="bottom" textRotation="0" wrapText="false" indent="0" shrinkToFit="false"/>
      <protection locked="true" hidden="false"/>
    </xf>
    <xf numFmtId="164" fontId="0" fillId="0" borderId="32" xfId="0" applyFont="false" applyBorder="true" applyAlignment="true" applyProtection="true">
      <alignment horizontal="general" vertical="top" textRotation="0" wrapText="false" indent="0" shrinkToFit="false"/>
      <protection locked="false" hidden="false"/>
    </xf>
    <xf numFmtId="168" fontId="0" fillId="0" borderId="0" xfId="0" applyFont="false" applyBorder="false" applyAlignment="true" applyProtection="true">
      <alignment horizontal="center" vertical="bottom" textRotation="0" wrapText="false" indent="0" shrinkToFit="false"/>
      <protection locked="true" hidden="false"/>
    </xf>
    <xf numFmtId="167" fontId="18" fillId="6" borderId="1" xfId="0" applyFont="true" applyBorder="true" applyAlignment="true" applyProtection="true">
      <alignment horizontal="left" vertical="bottom" textRotation="0" wrapText="false" indent="0" shrinkToFit="false"/>
      <protection locked="true" hidden="false"/>
    </xf>
    <xf numFmtId="164" fontId="8" fillId="6" borderId="2" xfId="0" applyFont="true" applyBorder="true" applyAlignment="true" applyProtection="true">
      <alignment horizontal="center" vertical="center" textRotation="0" wrapText="false" indent="0" shrinkToFit="false"/>
      <protection locked="true" hidden="false"/>
    </xf>
    <xf numFmtId="167" fontId="9" fillId="6" borderId="4" xfId="0" applyFont="true" applyBorder="true" applyAlignment="true" applyProtection="true">
      <alignment horizontal="center" vertical="center" textRotation="0" wrapText="false" indent="0" shrinkToFit="false"/>
      <protection locked="true" hidden="false"/>
    </xf>
    <xf numFmtId="164" fontId="8" fillId="6" borderId="2" xfId="0" applyFont="true" applyBorder="true" applyAlignment="true" applyProtection="true">
      <alignment horizontal="left" vertical="center" textRotation="0" wrapText="false" indent="0" shrinkToFit="false"/>
      <protection locked="true" hidden="false"/>
    </xf>
    <xf numFmtId="165" fontId="8" fillId="6" borderId="4" xfId="0" applyFont="true" applyBorder="true" applyAlignment="true" applyProtection="true">
      <alignment horizontal="left" vertical="center" textRotation="0" wrapText="false" indent="0" shrinkToFit="false"/>
      <protection locked="true" hidden="false"/>
    </xf>
    <xf numFmtId="164" fontId="8" fillId="16" borderId="32"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5" fillId="0" borderId="0" xfId="0" applyFont="true" applyBorder="false" applyAlignment="true" applyProtection="true">
      <alignment horizontal="general" vertical="center" textRotation="0" wrapText="false" indent="0" shrinkToFit="false"/>
      <protection locked="true" hidden="false"/>
    </xf>
    <xf numFmtId="164" fontId="8" fillId="7" borderId="2" xfId="0" applyFont="true" applyBorder="true" applyAlignment="true" applyProtection="true">
      <alignment horizontal="center" vertical="center" textRotation="0" wrapText="false" indent="0" shrinkToFit="false"/>
      <protection locked="true" hidden="false"/>
    </xf>
    <xf numFmtId="168" fontId="15" fillId="6" borderId="2" xfId="0" applyFont="true" applyBorder="true" applyAlignment="true" applyProtection="true">
      <alignment horizontal="center" vertical="center" textRotation="0" wrapText="false" indent="0" shrinkToFit="false"/>
      <protection locked="true" hidden="false"/>
    </xf>
    <xf numFmtId="164" fontId="15" fillId="7" borderId="1" xfId="0" applyFont="true" applyBorder="true" applyAlignment="true" applyProtection="true">
      <alignment horizontal="center" vertical="center" textRotation="0" wrapText="false" indent="0" shrinkToFit="false"/>
      <protection locked="true" hidden="false"/>
    </xf>
    <xf numFmtId="164" fontId="8" fillId="7" borderId="1" xfId="0" applyFont="true" applyBorder="true" applyAlignment="true" applyProtection="true">
      <alignment horizontal="center" vertical="center" textRotation="0" wrapText="false" indent="0" shrinkToFit="false"/>
      <protection locked="true" hidden="false"/>
    </xf>
    <xf numFmtId="164" fontId="8" fillId="7" borderId="3" xfId="0" applyFont="true" applyBorder="true" applyAlignment="true" applyProtection="true">
      <alignment horizontal="center" vertical="center" textRotation="0" wrapText="false" indent="0" shrinkToFit="false"/>
      <protection locked="true" hidden="false"/>
    </xf>
    <xf numFmtId="164" fontId="8" fillId="7" borderId="4" xfId="0" applyFont="true" applyBorder="true" applyAlignment="true" applyProtection="true">
      <alignment horizontal="center" vertical="center" textRotation="0" wrapText="false" indent="0" shrinkToFit="false"/>
      <protection locked="true" hidden="false"/>
    </xf>
    <xf numFmtId="166" fontId="8" fillId="16" borderId="31" xfId="0" applyFont="true" applyBorder="true" applyAlignment="true" applyProtection="true">
      <alignment horizontal="center" vertical="center" textRotation="0" wrapText="false" indent="0" shrinkToFit="false"/>
      <protection locked="false" hidden="false"/>
    </xf>
    <xf numFmtId="167" fontId="8" fillId="0" borderId="0" xfId="0" applyFont="true" applyBorder="false" applyAlignment="true" applyProtection="true">
      <alignment horizontal="center" vertical="center" textRotation="0" wrapText="false" indent="0" shrinkToFit="false"/>
      <protection locked="true" hidden="false"/>
    </xf>
    <xf numFmtId="168" fontId="15" fillId="16" borderId="31" xfId="0" applyFont="true" applyBorder="true" applyAlignment="true" applyProtection="true">
      <alignment horizontal="center" vertical="center" textRotation="0" wrapText="false" indent="0" shrinkToFit="false"/>
      <protection locked="true" hidden="false"/>
    </xf>
    <xf numFmtId="164" fontId="15" fillId="16" borderId="31" xfId="0" applyFont="true" applyBorder="tru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general" vertical="center" textRotation="0" wrapText="false" indent="0" shrinkToFit="false"/>
      <protection locked="true" hidden="false"/>
    </xf>
    <xf numFmtId="167" fontId="8" fillId="17" borderId="2" xfId="0" applyFont="true" applyBorder="true" applyAlignment="true" applyProtection="true">
      <alignment horizontal="general" vertical="center" textRotation="0" wrapText="false" indent="0" shrinkToFit="false"/>
      <protection locked="true" hidden="false"/>
    </xf>
    <xf numFmtId="164" fontId="8" fillId="17" borderId="33" xfId="0" applyFont="true" applyBorder="true" applyAlignment="true" applyProtection="true">
      <alignment horizontal="general" vertical="center" textRotation="0" wrapText="false" indent="0" shrinkToFit="false"/>
      <protection locked="true" hidden="false"/>
    </xf>
    <xf numFmtId="164" fontId="8" fillId="17" borderId="3" xfId="0" applyFont="true" applyBorder="true" applyAlignment="true" applyProtection="true">
      <alignment horizontal="general" vertical="center" textRotation="0" wrapText="false" indent="0" shrinkToFit="false"/>
      <protection locked="true" hidden="false"/>
    </xf>
    <xf numFmtId="164" fontId="8" fillId="17" borderId="4" xfId="0" applyFont="true" applyBorder="true" applyAlignment="true" applyProtection="true">
      <alignment horizontal="general" vertical="center" textRotation="0" wrapText="false" indent="0" shrinkToFit="false"/>
      <protection locked="true" hidden="false"/>
    </xf>
    <xf numFmtId="167" fontId="15" fillId="18" borderId="34" xfId="0" applyFont="true" applyBorder="true" applyAlignment="true" applyProtection="true">
      <alignment horizontal="left" vertical="center" textRotation="0" wrapText="false" indent="0" shrinkToFit="false"/>
      <protection locked="true" hidden="false"/>
    </xf>
    <xf numFmtId="168" fontId="15" fillId="9" borderId="16" xfId="0" applyFont="true" applyBorder="true" applyAlignment="true" applyProtection="true">
      <alignment horizontal="center" vertical="center" textRotation="0" wrapText="false" indent="0" shrinkToFit="false"/>
      <protection locked="true" hidden="false"/>
    </xf>
    <xf numFmtId="167" fontId="15" fillId="9" borderId="7" xfId="0" applyFont="true" applyBorder="true" applyAlignment="true" applyProtection="true">
      <alignment horizontal="center" vertical="center" textRotation="0" wrapText="false" indent="0" shrinkToFit="false"/>
      <protection locked="true" hidden="false"/>
    </xf>
    <xf numFmtId="167" fontId="15" fillId="9" borderId="8" xfId="0" applyFont="true" applyBorder="true" applyAlignment="true" applyProtection="true">
      <alignment horizontal="center" vertical="center" textRotation="0" wrapText="false" indent="0" shrinkToFit="false"/>
      <protection locked="true" hidden="false"/>
    </xf>
    <xf numFmtId="164" fontId="19" fillId="0" borderId="10" xfId="0" applyFont="true" applyBorder="true" applyAlignment="true" applyProtection="true">
      <alignment horizontal="left" vertical="center" textRotation="0" wrapText="true" indent="0" shrinkToFit="false"/>
      <protection locked="false" hidden="false"/>
    </xf>
    <xf numFmtId="164" fontId="19" fillId="0" borderId="35" xfId="0" applyFont="true" applyBorder="true" applyAlignment="true" applyProtection="true">
      <alignment horizontal="left" vertical="center" textRotation="0" wrapText="true" indent="0" shrinkToFit="false"/>
      <protection locked="false" hidden="false"/>
    </xf>
    <xf numFmtId="168" fontId="15" fillId="0" borderId="36" xfId="0" applyFont="true" applyBorder="true" applyAlignment="true" applyProtection="true">
      <alignment horizontal="center" vertical="center" textRotation="0" wrapText="false" indent="0" shrinkToFit="false"/>
      <protection locked="false" hidden="false"/>
    </xf>
    <xf numFmtId="167" fontId="15" fillId="7" borderId="36" xfId="0" applyFont="true" applyBorder="true" applyAlignment="true" applyProtection="true">
      <alignment horizontal="center" vertical="center" textRotation="0" wrapText="false" indent="0" shrinkToFit="false"/>
      <protection locked="true" hidden="false"/>
    </xf>
    <xf numFmtId="164" fontId="15" fillId="0" borderId="0" xfId="0" applyFont="true" applyBorder="false" applyAlignment="true" applyProtection="true">
      <alignment horizontal="left" vertical="center" textRotation="0" wrapText="false" indent="0" shrinkToFit="false"/>
      <protection locked="true" hidden="false"/>
    </xf>
    <xf numFmtId="167" fontId="15" fillId="18" borderId="19" xfId="0" applyFont="true" applyBorder="true" applyAlignment="true" applyProtection="true">
      <alignment horizontal="left" vertical="center" textRotation="0" wrapText="false" indent="0" shrinkToFit="false"/>
      <protection locked="true" hidden="false"/>
    </xf>
    <xf numFmtId="168" fontId="15" fillId="9" borderId="19" xfId="0" applyFont="true" applyBorder="true" applyAlignment="true" applyProtection="true">
      <alignment horizontal="center" vertical="center" textRotation="0" wrapText="false" indent="0" shrinkToFit="false"/>
      <protection locked="true" hidden="false"/>
    </xf>
    <xf numFmtId="167" fontId="15" fillId="9" borderId="37" xfId="0" applyFont="true" applyBorder="true" applyAlignment="true" applyProtection="true">
      <alignment horizontal="center" vertical="center" textRotation="0" wrapText="false" indent="0" shrinkToFit="false"/>
      <protection locked="true" hidden="false"/>
    </xf>
    <xf numFmtId="167" fontId="15" fillId="9" borderId="22" xfId="0" applyFont="true" applyBorder="true" applyAlignment="true" applyProtection="true">
      <alignment horizontal="center" vertical="center" textRotation="0" wrapText="false" indent="0" shrinkToFit="false"/>
      <protection locked="true" hidden="false"/>
    </xf>
    <xf numFmtId="164" fontId="19" fillId="0" borderId="22" xfId="0" applyFont="true" applyBorder="true" applyAlignment="true" applyProtection="true">
      <alignment horizontal="left" vertical="center" textRotation="0" wrapText="true" indent="0" shrinkToFit="false"/>
      <protection locked="false" hidden="false"/>
    </xf>
    <xf numFmtId="168" fontId="15" fillId="0" borderId="24" xfId="0" applyFont="true" applyBorder="true" applyAlignment="true" applyProtection="true">
      <alignment horizontal="center" vertical="center" textRotation="0" wrapText="false" indent="0" shrinkToFit="false"/>
      <protection locked="false" hidden="false"/>
    </xf>
    <xf numFmtId="167" fontId="15" fillId="9" borderId="24" xfId="0" applyFont="true" applyBorder="tru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center" vertical="center" textRotation="0" wrapText="false" indent="0" shrinkToFit="false"/>
      <protection locked="true" hidden="false"/>
    </xf>
    <xf numFmtId="167" fontId="15" fillId="18" borderId="38" xfId="0" applyFont="true" applyBorder="true" applyAlignment="true" applyProtection="true">
      <alignment horizontal="left" vertical="center" textRotation="0" wrapText="false" indent="0" shrinkToFit="false"/>
      <protection locked="true" hidden="false"/>
    </xf>
    <xf numFmtId="168" fontId="15" fillId="9" borderId="38" xfId="0" applyFont="true" applyBorder="true" applyAlignment="true" applyProtection="true">
      <alignment horizontal="center" vertical="center" textRotation="0" wrapText="false" indent="0" shrinkToFit="false"/>
      <protection locked="true" hidden="false"/>
    </xf>
    <xf numFmtId="167" fontId="15" fillId="9" borderId="39" xfId="0" applyFont="true" applyBorder="true" applyAlignment="true" applyProtection="true">
      <alignment horizontal="center" vertical="center" textRotation="0" wrapText="false" indent="0" shrinkToFit="false"/>
      <protection locked="true" hidden="false"/>
    </xf>
    <xf numFmtId="164" fontId="19" fillId="0" borderId="40" xfId="0" applyFont="true" applyBorder="true" applyAlignment="true" applyProtection="true">
      <alignment horizontal="left" vertical="center" textRotation="0" wrapText="true" indent="0" shrinkToFit="false"/>
      <protection locked="false" hidden="false"/>
    </xf>
    <xf numFmtId="168" fontId="15" fillId="0" borderId="41" xfId="0" applyFont="true" applyBorder="true" applyAlignment="true" applyProtection="true">
      <alignment horizontal="center" vertical="center" textRotation="0" wrapText="false" indent="0" shrinkToFit="false"/>
      <protection locked="false" hidden="false"/>
    </xf>
    <xf numFmtId="167" fontId="15" fillId="7" borderId="37" xfId="0" applyFont="true" applyBorder="true" applyAlignment="true" applyProtection="true">
      <alignment horizontal="center" vertical="center" textRotation="0" wrapText="false" indent="0" shrinkToFit="false"/>
      <protection locked="true" hidden="false"/>
    </xf>
    <xf numFmtId="164" fontId="15" fillId="18" borderId="5" xfId="0" applyFont="true" applyBorder="true" applyAlignment="true" applyProtection="true">
      <alignment horizontal="right" vertical="center" textRotation="0" wrapText="false" indent="0" shrinkToFit="false"/>
      <protection locked="true" hidden="false"/>
    </xf>
    <xf numFmtId="168" fontId="15" fillId="9" borderId="42" xfId="0" applyFont="true" applyBorder="true" applyAlignment="true" applyProtection="true">
      <alignment horizontal="center" vertical="bottom" textRotation="0" wrapText="false" indent="0" shrinkToFit="false"/>
      <protection locked="true" hidden="false"/>
    </xf>
    <xf numFmtId="167" fontId="15" fillId="9" borderId="43" xfId="0" applyFont="true" applyBorder="true" applyAlignment="true" applyProtection="true">
      <alignment horizontal="center" vertical="center" textRotation="0" wrapText="false" indent="0" shrinkToFit="false"/>
      <protection locked="true" hidden="false"/>
    </xf>
    <xf numFmtId="167" fontId="15" fillId="9" borderId="44" xfId="0" applyFont="true" applyBorder="true" applyAlignment="true" applyProtection="true">
      <alignment horizontal="center" vertical="center" textRotation="0" wrapText="false" indent="0" shrinkToFit="false"/>
      <protection locked="true" hidden="false"/>
    </xf>
    <xf numFmtId="164" fontId="15" fillId="7" borderId="44" xfId="0" applyFont="true" applyBorder="true" applyAlignment="true" applyProtection="true">
      <alignment horizontal="center" vertical="center" textRotation="0" wrapText="false" indent="0" shrinkToFit="false"/>
      <protection locked="true" hidden="false"/>
    </xf>
    <xf numFmtId="164" fontId="15" fillId="7" borderId="31" xfId="0" applyFont="true" applyBorder="true" applyAlignment="true" applyProtection="true">
      <alignment horizontal="general" vertical="center" textRotation="0" wrapText="false" indent="0" shrinkToFit="false"/>
      <protection locked="true" hidden="false"/>
    </xf>
    <xf numFmtId="168" fontId="15" fillId="6" borderId="37" xfId="0" applyFont="true" applyBorder="true" applyAlignment="true" applyProtection="true">
      <alignment horizontal="center" vertical="center" textRotation="0" wrapText="false" indent="0" shrinkToFit="false"/>
      <protection locked="true" hidden="false"/>
    </xf>
    <xf numFmtId="167" fontId="15" fillId="7" borderId="42" xfId="0" applyFont="true" applyBorder="true" applyAlignment="true" applyProtection="true">
      <alignment horizontal="center" vertical="center" textRotation="0" wrapText="false" indent="0" shrinkToFit="false"/>
      <protection locked="true" hidden="false"/>
    </xf>
    <xf numFmtId="164" fontId="15" fillId="0" borderId="0" xfId="0" applyFont="true" applyBorder="false" applyAlignment="true" applyProtection="true">
      <alignment horizontal="left" vertical="center" textRotation="0" wrapText="false" indent="0" shrinkToFit="false"/>
      <protection locked="true" hidden="false"/>
    </xf>
    <xf numFmtId="167" fontId="8" fillId="11" borderId="2" xfId="0" applyFont="true" applyBorder="true" applyAlignment="true" applyProtection="true">
      <alignment horizontal="general" vertical="center" textRotation="0" wrapText="false" indent="0" shrinkToFit="false"/>
      <protection locked="true" hidden="false"/>
    </xf>
    <xf numFmtId="164" fontId="8" fillId="9" borderId="3" xfId="0" applyFont="true" applyBorder="true" applyAlignment="true" applyProtection="true">
      <alignment horizontal="general" vertical="center" textRotation="0" wrapText="false" indent="0" shrinkToFit="false"/>
      <protection locked="true" hidden="false"/>
    </xf>
    <xf numFmtId="164" fontId="8" fillId="9" borderId="13" xfId="0" applyFont="true" applyBorder="true" applyAlignment="true" applyProtection="true">
      <alignment horizontal="general" vertical="center" textRotation="0" wrapText="false" indent="0" shrinkToFit="false"/>
      <protection locked="true" hidden="false"/>
    </xf>
    <xf numFmtId="164" fontId="8" fillId="11" borderId="3" xfId="0" applyFont="true" applyBorder="true" applyAlignment="true" applyProtection="true">
      <alignment horizontal="general" vertical="center" textRotation="0" wrapText="false" indent="0" shrinkToFit="false"/>
      <protection locked="true" hidden="false"/>
    </xf>
    <xf numFmtId="164" fontId="8" fillId="11" borderId="4" xfId="0" applyFont="true" applyBorder="true" applyAlignment="true" applyProtection="true">
      <alignment horizontal="general" vertical="center" textRotation="0" wrapText="false" indent="0" shrinkToFit="false"/>
      <protection locked="true" hidden="false"/>
    </xf>
    <xf numFmtId="167" fontId="15" fillId="19" borderId="34" xfId="0" applyFont="true" applyBorder="true" applyAlignment="true" applyProtection="true">
      <alignment horizontal="left" vertical="center" textRotation="0" wrapText="true" indent="0" shrinkToFit="false"/>
      <protection locked="true" hidden="false"/>
    </xf>
    <xf numFmtId="168" fontId="15" fillId="9" borderId="36" xfId="0" applyFont="true" applyBorder="true" applyAlignment="true" applyProtection="true">
      <alignment horizontal="center" vertical="center" textRotation="0" wrapText="false" indent="0" shrinkToFit="false"/>
      <protection locked="true" hidden="false"/>
    </xf>
    <xf numFmtId="167" fontId="15" fillId="9" borderId="32" xfId="0" applyFont="true" applyBorder="true" applyAlignment="true" applyProtection="true">
      <alignment horizontal="center" vertical="center" textRotation="0" wrapText="false" indent="0" shrinkToFit="false"/>
      <protection locked="true" hidden="false"/>
    </xf>
    <xf numFmtId="164" fontId="19" fillId="0" borderId="7" xfId="0" applyFont="true" applyBorder="true" applyAlignment="true" applyProtection="true">
      <alignment horizontal="left" vertical="center" textRotation="0" wrapText="true" indent="0" shrinkToFit="false"/>
      <protection locked="false" hidden="false"/>
    </xf>
    <xf numFmtId="167" fontId="15" fillId="19" borderId="19" xfId="0" applyFont="true" applyBorder="true" applyAlignment="true" applyProtection="true">
      <alignment horizontal="left" vertical="center" textRotation="0" wrapText="false" indent="0" shrinkToFit="false"/>
      <protection locked="true" hidden="false"/>
    </xf>
    <xf numFmtId="168" fontId="15" fillId="9" borderId="24" xfId="0" applyFont="true" applyBorder="true" applyAlignment="true" applyProtection="true">
      <alignment horizontal="center" vertical="center" textRotation="0" wrapText="false" indent="0" shrinkToFit="false"/>
      <protection locked="true" hidden="false"/>
    </xf>
    <xf numFmtId="164" fontId="19" fillId="0" borderId="24" xfId="0" applyFont="true" applyBorder="true" applyAlignment="true" applyProtection="true">
      <alignment horizontal="left" vertical="center" textRotation="0" wrapText="true" indent="0" shrinkToFit="false"/>
      <protection locked="false" hidden="false"/>
    </xf>
    <xf numFmtId="167" fontId="15" fillId="19" borderId="38" xfId="0" applyFont="true" applyBorder="true" applyAlignment="true" applyProtection="true">
      <alignment horizontal="left" vertical="center" textRotation="0" wrapText="true" indent="0" shrinkToFit="false"/>
      <protection locked="true" hidden="false"/>
    </xf>
    <xf numFmtId="168" fontId="15" fillId="9" borderId="41" xfId="0" applyFont="true" applyBorder="true" applyAlignment="true" applyProtection="true">
      <alignment horizontal="center" vertical="center" textRotation="0" wrapText="false" indent="0" shrinkToFit="false"/>
      <protection locked="true" hidden="false"/>
    </xf>
    <xf numFmtId="164" fontId="19" fillId="0" borderId="41" xfId="0" applyFont="true" applyBorder="true" applyAlignment="true" applyProtection="true">
      <alignment horizontal="left" vertical="center" textRotation="0" wrapText="true" indent="0" shrinkToFit="false"/>
      <protection locked="false" hidden="false"/>
    </xf>
    <xf numFmtId="164" fontId="15" fillId="19" borderId="31" xfId="0" applyFont="true" applyBorder="true" applyAlignment="true" applyProtection="true">
      <alignment horizontal="right" vertical="center" textRotation="0" wrapText="false" indent="0" shrinkToFit="false"/>
      <protection locked="true" hidden="false"/>
    </xf>
    <xf numFmtId="168" fontId="15" fillId="9" borderId="0" xfId="0" applyFont="true" applyBorder="false" applyAlignment="true" applyProtection="true">
      <alignment horizontal="center" vertical="bottom" textRotation="0" wrapText="false" indent="0" shrinkToFit="false"/>
      <protection locked="true" hidden="false"/>
    </xf>
    <xf numFmtId="167" fontId="15" fillId="9" borderId="42" xfId="0" applyFont="true" applyBorder="true" applyAlignment="true" applyProtection="true">
      <alignment horizontal="center" vertical="center" textRotation="0" wrapText="false" indent="0" shrinkToFit="false"/>
      <protection locked="true" hidden="false"/>
    </xf>
    <xf numFmtId="168" fontId="15" fillId="6" borderId="31" xfId="0" applyFont="true" applyBorder="true" applyAlignment="true" applyProtection="true">
      <alignment horizontal="center" vertical="center" textRotation="0" wrapText="false" indent="0" shrinkToFit="false"/>
      <protection locked="true" hidden="false"/>
    </xf>
    <xf numFmtId="167" fontId="8" fillId="12" borderId="2" xfId="0" applyFont="true" applyBorder="true" applyAlignment="true" applyProtection="true">
      <alignment horizontal="general" vertical="center" textRotation="0" wrapText="false" indent="0" shrinkToFit="false"/>
      <protection locked="true" hidden="false"/>
    </xf>
    <xf numFmtId="164" fontId="8" fillId="12" borderId="3" xfId="0" applyFont="true" applyBorder="true" applyAlignment="true" applyProtection="true">
      <alignment horizontal="general" vertical="center" textRotation="0" wrapText="false" indent="0" shrinkToFit="false"/>
      <protection locked="true" hidden="false"/>
    </xf>
    <xf numFmtId="164" fontId="8" fillId="12" borderId="4" xfId="0" applyFont="true" applyBorder="true" applyAlignment="true" applyProtection="true">
      <alignment horizontal="general" vertical="center" textRotation="0" wrapText="false" indent="0" shrinkToFit="false"/>
      <protection locked="true" hidden="false"/>
    </xf>
    <xf numFmtId="167" fontId="15" fillId="20" borderId="36" xfId="0" applyFont="true" applyBorder="true" applyAlignment="true" applyProtection="true">
      <alignment horizontal="left" vertical="center" textRotation="0" wrapText="false" indent="0" shrinkToFit="false"/>
      <protection locked="true" hidden="false"/>
    </xf>
    <xf numFmtId="167" fontId="15" fillId="9" borderId="45" xfId="0" applyFont="true" applyBorder="true" applyAlignment="true" applyProtection="true">
      <alignment horizontal="center" vertical="center" textRotation="0" wrapText="false" indent="0" shrinkToFit="false"/>
      <protection locked="true" hidden="false"/>
    </xf>
    <xf numFmtId="167" fontId="15" fillId="9" borderId="23" xfId="0" applyFont="true" applyBorder="true" applyAlignment="true" applyProtection="true">
      <alignment horizontal="center" vertical="center" textRotation="0" wrapText="false" indent="0" shrinkToFit="false"/>
      <protection locked="true" hidden="false"/>
    </xf>
    <xf numFmtId="164" fontId="19" fillId="0" borderId="21" xfId="0" applyFont="true" applyBorder="true" applyAlignment="true" applyProtection="true">
      <alignment horizontal="left" vertical="center" textRotation="0" wrapText="true" indent="0" shrinkToFit="false"/>
      <protection locked="false" hidden="false"/>
    </xf>
    <xf numFmtId="164" fontId="19" fillId="0" borderId="46" xfId="0" applyFont="true" applyBorder="true" applyAlignment="true" applyProtection="true">
      <alignment horizontal="left" vertical="center" textRotation="0" wrapText="true" indent="0" shrinkToFit="false"/>
      <protection locked="false" hidden="false"/>
    </xf>
    <xf numFmtId="168" fontId="15" fillId="0" borderId="22" xfId="0" applyFont="true" applyBorder="true" applyAlignment="true" applyProtection="true">
      <alignment horizontal="center" vertical="center" textRotation="0" wrapText="false" indent="0" shrinkToFit="false"/>
      <protection locked="false" hidden="false"/>
    </xf>
    <xf numFmtId="164" fontId="19" fillId="0" borderId="37" xfId="0" applyFont="true" applyBorder="true" applyAlignment="true" applyProtection="true">
      <alignment horizontal="left" vertical="center" textRotation="0" wrapText="true" indent="0" shrinkToFit="false"/>
      <protection locked="false" hidden="false"/>
    </xf>
    <xf numFmtId="164" fontId="19" fillId="0" borderId="6" xfId="0" applyFont="true" applyBorder="true" applyAlignment="true" applyProtection="true">
      <alignment horizontal="left" vertical="center" textRotation="0" wrapText="true" indent="0" shrinkToFit="false"/>
      <protection locked="false" hidden="false"/>
    </xf>
    <xf numFmtId="167" fontId="15" fillId="20" borderId="38" xfId="0" applyFont="true" applyBorder="true" applyAlignment="true" applyProtection="true">
      <alignment horizontal="left" vertical="center" textRotation="0" wrapText="false" indent="0" shrinkToFit="false"/>
      <protection locked="true" hidden="false"/>
    </xf>
    <xf numFmtId="167" fontId="15" fillId="9" borderId="41" xfId="0" applyFont="true" applyBorder="true" applyAlignment="true" applyProtection="true">
      <alignment horizontal="center" vertical="center" textRotation="0" wrapText="false" indent="0" shrinkToFit="false"/>
      <protection locked="true" hidden="false"/>
    </xf>
    <xf numFmtId="164" fontId="15" fillId="20" borderId="31" xfId="0" applyFont="true" applyBorder="true" applyAlignment="true" applyProtection="true">
      <alignment horizontal="right" vertical="center" textRotation="0" wrapText="false" indent="0" shrinkToFit="false"/>
      <protection locked="true" hidden="false"/>
    </xf>
    <xf numFmtId="167" fontId="15" fillId="9" borderId="36" xfId="0" applyFont="true" applyBorder="true" applyAlignment="true" applyProtection="true">
      <alignment horizontal="center" vertical="center" textRotation="0" wrapText="false" indent="0" shrinkToFit="false"/>
      <protection locked="true" hidden="false"/>
    </xf>
    <xf numFmtId="167" fontId="8" fillId="13" borderId="2" xfId="0" applyFont="true" applyBorder="true" applyAlignment="true" applyProtection="true">
      <alignment horizontal="general" vertical="center" textRotation="0" wrapText="false" indent="0" shrinkToFit="false"/>
      <protection locked="true" hidden="false"/>
    </xf>
    <xf numFmtId="164" fontId="8" fillId="13" borderId="3" xfId="0" applyFont="true" applyBorder="true" applyAlignment="true" applyProtection="true">
      <alignment horizontal="general" vertical="center" textRotation="0" wrapText="false" indent="0" shrinkToFit="false"/>
      <protection locked="true" hidden="false"/>
    </xf>
    <xf numFmtId="164" fontId="8" fillId="13" borderId="4" xfId="0" applyFont="true" applyBorder="true" applyAlignment="true" applyProtection="true">
      <alignment horizontal="general" vertical="center" textRotation="0" wrapText="false" indent="0" shrinkToFit="false"/>
      <protection locked="true" hidden="false"/>
    </xf>
    <xf numFmtId="167" fontId="15" fillId="21" borderId="36" xfId="0" applyFont="true" applyBorder="true" applyAlignment="true" applyProtection="true">
      <alignment horizontal="left" vertical="center" textRotation="0" wrapText="true" indent="0" shrinkToFit="false"/>
      <protection locked="true" hidden="false"/>
    </xf>
    <xf numFmtId="167" fontId="15" fillId="21" borderId="24" xfId="0" applyFont="true" applyBorder="true" applyAlignment="true" applyProtection="true">
      <alignment horizontal="left" vertical="center" textRotation="0" wrapText="true" indent="0" shrinkToFit="false"/>
      <protection locked="true" hidden="false"/>
    </xf>
    <xf numFmtId="167" fontId="15" fillId="21" borderId="5" xfId="0" applyFont="true" applyBorder="true" applyAlignment="true" applyProtection="true">
      <alignment horizontal="left" vertical="center" textRotation="0" wrapText="false" indent="0" shrinkToFit="false"/>
      <protection locked="true" hidden="false"/>
    </xf>
    <xf numFmtId="167" fontId="15" fillId="21" borderId="41" xfId="0" applyFont="true" applyBorder="true" applyAlignment="true" applyProtection="true">
      <alignment horizontal="left" vertical="center" textRotation="0" wrapText="true" indent="0" shrinkToFit="false"/>
      <protection locked="true" hidden="false"/>
    </xf>
    <xf numFmtId="164" fontId="15" fillId="21" borderId="31" xfId="0" applyFont="true" applyBorder="true" applyAlignment="true" applyProtection="true">
      <alignment horizontal="right" vertical="center" textRotation="0" wrapText="true" indent="0" shrinkToFit="false"/>
      <protection locked="true" hidden="false"/>
    </xf>
    <xf numFmtId="167" fontId="8" fillId="14" borderId="47" xfId="0" applyFont="true" applyBorder="true" applyAlignment="true" applyProtection="true">
      <alignment horizontal="left" vertical="center" textRotation="0" wrapText="true" indent="0" shrinkToFit="false"/>
      <protection locked="true" hidden="false"/>
    </xf>
    <xf numFmtId="168" fontId="15" fillId="9" borderId="33" xfId="0" applyFont="true" applyBorder="true" applyAlignment="true" applyProtection="true">
      <alignment horizontal="center" vertical="bottom" textRotation="0" wrapText="false" indent="0" shrinkToFit="false"/>
      <protection locked="true" hidden="false"/>
    </xf>
    <xf numFmtId="164" fontId="15" fillId="9" borderId="13" xfId="0" applyFont="true" applyBorder="true" applyAlignment="true" applyProtection="true">
      <alignment horizontal="center" vertical="center" textRotation="0" wrapText="false" indent="0" shrinkToFit="false"/>
      <protection locked="true" hidden="false"/>
    </xf>
    <xf numFmtId="164" fontId="15" fillId="14" borderId="13" xfId="0" applyFont="true" applyBorder="true" applyAlignment="true" applyProtection="true">
      <alignment horizontal="general" vertical="center" textRotation="0" wrapText="false" indent="0" shrinkToFit="false"/>
      <protection locked="true" hidden="false"/>
    </xf>
    <xf numFmtId="168" fontId="15" fillId="14" borderId="13" xfId="0" applyFont="true" applyBorder="true" applyAlignment="true" applyProtection="true">
      <alignment horizontal="center" vertical="center" textRotation="0" wrapText="false" indent="0" shrinkToFit="false"/>
      <protection locked="true" hidden="false"/>
    </xf>
    <xf numFmtId="164" fontId="15" fillId="14" borderId="44" xfId="0" applyFont="true" applyBorder="true" applyAlignment="true" applyProtection="true">
      <alignment horizontal="center" vertical="center" textRotation="0" wrapText="false" indent="0" shrinkToFit="false"/>
      <protection locked="true" hidden="false"/>
    </xf>
    <xf numFmtId="167" fontId="15" fillId="16" borderId="7" xfId="0" applyFont="true" applyBorder="true" applyAlignment="true" applyProtection="true">
      <alignment horizontal="left" vertical="center" textRotation="0" wrapText="true" indent="0" shrinkToFit="false"/>
      <protection locked="true" hidden="false"/>
    </xf>
    <xf numFmtId="168" fontId="15" fillId="9" borderId="8" xfId="0" applyFont="true" applyBorder="true" applyAlignment="true" applyProtection="true">
      <alignment horizontal="center" vertical="bottom" textRotation="0" wrapText="false" indent="0" shrinkToFit="false"/>
      <protection locked="true" hidden="false"/>
    </xf>
    <xf numFmtId="164" fontId="15" fillId="0" borderId="8" xfId="0" applyFont="true" applyBorder="true" applyAlignment="true" applyProtection="true">
      <alignment horizontal="general" vertical="center" textRotation="0" wrapText="false" indent="0" shrinkToFit="false"/>
      <protection locked="false" hidden="false"/>
    </xf>
    <xf numFmtId="164" fontId="15" fillId="0" borderId="7" xfId="0" applyFont="true" applyBorder="true" applyAlignment="true" applyProtection="true">
      <alignment horizontal="general" vertical="center" textRotation="0" wrapText="false" indent="0" shrinkToFit="false"/>
      <protection locked="false" hidden="false"/>
    </xf>
    <xf numFmtId="164" fontId="15" fillId="0" borderId="32" xfId="0" applyFont="true" applyBorder="true" applyAlignment="true" applyProtection="true">
      <alignment horizontal="general" vertical="center" textRotation="0" wrapText="false" indent="0" shrinkToFit="false"/>
      <protection locked="false" hidden="false"/>
    </xf>
    <xf numFmtId="167" fontId="15" fillId="16" borderId="36" xfId="0" applyFont="true" applyBorder="true" applyAlignment="true" applyProtection="true">
      <alignment horizontal="left" vertical="center" textRotation="0" wrapText="true" indent="0" shrinkToFit="false"/>
      <protection locked="true" hidden="false"/>
    </xf>
    <xf numFmtId="168" fontId="15" fillId="9" borderId="48" xfId="0" applyFont="true" applyBorder="true" applyAlignment="true" applyProtection="true">
      <alignment horizontal="center" vertical="bottom" textRotation="0" wrapText="false" indent="0" shrinkToFit="false"/>
      <protection locked="true" hidden="false"/>
    </xf>
    <xf numFmtId="164" fontId="15" fillId="0" borderId="48" xfId="0" applyFont="true" applyBorder="true" applyAlignment="true" applyProtection="true">
      <alignment horizontal="general" vertical="center" textRotation="0" wrapText="false" indent="0" shrinkToFit="false"/>
      <protection locked="false" hidden="false"/>
    </xf>
    <xf numFmtId="164" fontId="15" fillId="0" borderId="36" xfId="0" applyFont="true" applyBorder="true" applyAlignment="true" applyProtection="true">
      <alignment horizontal="general" vertical="center" textRotation="0" wrapText="false" indent="0" shrinkToFit="false"/>
      <protection locked="false" hidden="false"/>
    </xf>
    <xf numFmtId="164" fontId="15" fillId="0" borderId="45" xfId="0" applyFont="true" applyBorder="true" applyAlignment="true" applyProtection="true">
      <alignment horizontal="general" vertical="center" textRotation="0" wrapText="false" indent="0" shrinkToFit="false"/>
      <protection locked="false" hidden="false"/>
    </xf>
    <xf numFmtId="167" fontId="15" fillId="16" borderId="49" xfId="0" applyFont="true" applyBorder="true" applyAlignment="true" applyProtection="true">
      <alignment horizontal="left" vertical="center" textRotation="0" wrapText="true" indent="0" shrinkToFit="false"/>
      <protection locked="true" hidden="false"/>
    </xf>
    <xf numFmtId="168" fontId="15" fillId="9" borderId="40" xfId="0" applyFont="true" applyBorder="true" applyAlignment="true" applyProtection="true">
      <alignment horizontal="center" vertical="bottom" textRotation="0" wrapText="false" indent="0" shrinkToFit="false"/>
      <protection locked="true" hidden="false"/>
    </xf>
    <xf numFmtId="164" fontId="15" fillId="0" borderId="40" xfId="0" applyFont="true" applyBorder="true" applyAlignment="true" applyProtection="true">
      <alignment horizontal="general" vertical="center" textRotation="0" wrapText="false" indent="0" shrinkToFit="false"/>
      <protection locked="false" hidden="false"/>
    </xf>
    <xf numFmtId="164" fontId="15" fillId="0" borderId="49" xfId="0" applyFont="true" applyBorder="true" applyAlignment="true" applyProtection="true">
      <alignment horizontal="general" vertical="center" textRotation="0" wrapText="false" indent="0" shrinkToFit="false"/>
      <protection locked="false" hidden="false"/>
    </xf>
    <xf numFmtId="164" fontId="15" fillId="0" borderId="41" xfId="0" applyFont="true" applyBorder="true" applyAlignment="true" applyProtection="true">
      <alignment horizontal="general" vertical="center" textRotation="0" wrapText="false" indent="0" shrinkToFit="false"/>
      <protection locked="false" hidden="false"/>
    </xf>
    <xf numFmtId="167" fontId="15" fillId="7" borderId="41" xfId="0" applyFont="true" applyBorder="true" applyAlignment="true" applyProtection="true">
      <alignment horizontal="center" vertical="center" textRotation="0" wrapText="false" indent="0" shrinkToFit="false"/>
      <protection locked="true" hidden="false"/>
    </xf>
    <xf numFmtId="164" fontId="15" fillId="16" borderId="31" xfId="0" applyFont="true" applyBorder="true" applyAlignment="true" applyProtection="true">
      <alignment horizontal="right" vertical="center" textRotation="0" wrapText="false" indent="0" shrinkToFit="false"/>
      <protection locked="true" hidden="false"/>
    </xf>
    <xf numFmtId="164" fontId="15" fillId="7" borderId="44" xfId="0" applyFont="true" applyBorder="true" applyAlignment="true" applyProtection="true">
      <alignment horizontal="general" vertical="center" textRotation="0" wrapText="false" indent="0" shrinkToFit="false"/>
      <protection locked="true" hidden="false"/>
    </xf>
    <xf numFmtId="167" fontId="15" fillId="7" borderId="31" xfId="0" applyFont="true" applyBorder="true" applyAlignment="true" applyProtection="true">
      <alignment horizontal="center" vertical="center" textRotation="0" wrapText="false" indent="0" shrinkToFit="false"/>
      <protection locked="true" hidden="false"/>
    </xf>
    <xf numFmtId="167" fontId="8" fillId="15" borderId="2" xfId="0" applyFont="true" applyBorder="true" applyAlignment="true" applyProtection="true">
      <alignment horizontal="left" vertical="center" textRotation="0" wrapText="false" indent="0" shrinkToFit="false"/>
      <protection locked="true" hidden="false"/>
    </xf>
    <xf numFmtId="168" fontId="8" fillId="9" borderId="3" xfId="0" applyFont="true" applyBorder="true" applyAlignment="true" applyProtection="true">
      <alignment horizontal="left" vertical="center" textRotation="0" wrapText="false" indent="0" shrinkToFit="false"/>
      <protection locked="true" hidden="false"/>
    </xf>
    <xf numFmtId="164" fontId="8" fillId="9" borderId="3" xfId="0" applyFont="true" applyBorder="true" applyAlignment="true" applyProtection="true">
      <alignment horizontal="left" vertical="center" textRotation="0" wrapText="false" indent="0" shrinkToFit="false"/>
      <protection locked="true" hidden="false"/>
    </xf>
    <xf numFmtId="164" fontId="8" fillId="15" borderId="3" xfId="0" applyFont="true" applyBorder="true" applyAlignment="true" applyProtection="true">
      <alignment horizontal="left" vertical="center" textRotation="0" wrapText="false" indent="0" shrinkToFit="false"/>
      <protection locked="true" hidden="false"/>
    </xf>
    <xf numFmtId="168" fontId="8" fillId="15" borderId="3" xfId="0" applyFont="true" applyBorder="true" applyAlignment="true" applyProtection="true">
      <alignment horizontal="left" vertical="center" textRotation="0" wrapText="false" indent="0" shrinkToFit="false"/>
      <protection locked="true" hidden="false"/>
    </xf>
    <xf numFmtId="164" fontId="8" fillId="15" borderId="4" xfId="0" applyFont="true" applyBorder="true" applyAlignment="true" applyProtection="true">
      <alignment horizontal="left" vertical="center" textRotation="0" wrapText="false" indent="0" shrinkToFit="false"/>
      <protection locked="true" hidden="false"/>
    </xf>
    <xf numFmtId="167" fontId="15" fillId="22" borderId="7" xfId="0" applyFont="true" applyBorder="true" applyAlignment="true" applyProtection="true">
      <alignment horizontal="left" vertical="center" textRotation="0" wrapText="false" indent="0" shrinkToFit="false"/>
      <protection locked="true" hidden="false"/>
    </xf>
    <xf numFmtId="168" fontId="15" fillId="9" borderId="37" xfId="0" applyFont="true" applyBorder="true" applyAlignment="true" applyProtection="true">
      <alignment horizontal="center" vertical="center" textRotation="0" wrapText="false" indent="0" shrinkToFit="false"/>
      <protection locked="true" hidden="false"/>
    </xf>
    <xf numFmtId="167" fontId="15" fillId="9" borderId="6" xfId="0" applyFont="true" applyBorder="true" applyAlignment="true" applyProtection="true">
      <alignment horizontal="center" vertical="center" textRotation="0" wrapText="false" indent="0" shrinkToFit="false"/>
      <protection locked="true" hidden="false"/>
    </xf>
    <xf numFmtId="164" fontId="19" fillId="0" borderId="16" xfId="0" applyFont="true" applyBorder="true" applyAlignment="true" applyProtection="true">
      <alignment horizontal="left" vertical="center" textRotation="0" wrapText="true" indent="0" shrinkToFit="false"/>
      <protection locked="false" hidden="false"/>
    </xf>
    <xf numFmtId="168" fontId="15" fillId="0" borderId="49" xfId="0" applyFont="true" applyBorder="true" applyAlignment="true" applyProtection="true">
      <alignment horizontal="center" vertical="center" textRotation="0" wrapText="false" indent="0" shrinkToFit="false"/>
      <protection locked="false" hidden="false"/>
    </xf>
    <xf numFmtId="167" fontId="15" fillId="22" borderId="5" xfId="0" applyFont="true" applyBorder="true" applyAlignment="true" applyProtection="true">
      <alignment horizontal="left" vertical="center" textRotation="0" wrapText="false" indent="0" shrinkToFit="false"/>
      <protection locked="true" hidden="false"/>
    </xf>
    <xf numFmtId="164" fontId="19" fillId="0" borderId="19" xfId="0" applyFont="true" applyBorder="true" applyAlignment="true" applyProtection="true">
      <alignment horizontal="left" vertical="center" textRotation="0" wrapText="true" indent="0" shrinkToFit="false"/>
      <protection locked="false" hidden="false"/>
    </xf>
    <xf numFmtId="167" fontId="15" fillId="22" borderId="45" xfId="0" applyFont="true" applyBorder="true" applyAlignment="true" applyProtection="true">
      <alignment horizontal="left" vertical="center" textRotation="0" wrapText="false" indent="0" shrinkToFit="false"/>
      <protection locked="true" hidden="false"/>
    </xf>
    <xf numFmtId="167" fontId="15" fillId="22" borderId="41" xfId="0" applyFont="true" applyBorder="true" applyAlignment="true" applyProtection="true">
      <alignment horizontal="left" vertical="center" textRotation="0" wrapText="false" indent="0" shrinkToFit="false"/>
      <protection locked="true" hidden="false"/>
    </xf>
    <xf numFmtId="164" fontId="19" fillId="0" borderId="49" xfId="0" applyFont="true" applyBorder="true" applyAlignment="true" applyProtection="true">
      <alignment horizontal="left" vertical="center" textRotation="0" wrapText="true" indent="0" shrinkToFit="false"/>
      <protection locked="false" hidden="false"/>
    </xf>
    <xf numFmtId="164" fontId="19" fillId="0" borderId="50" xfId="0" applyFont="true" applyBorder="true" applyAlignment="true" applyProtection="true">
      <alignment horizontal="left" vertical="center" textRotation="0" wrapText="true" indent="0" shrinkToFit="false"/>
      <protection locked="false" hidden="false"/>
    </xf>
    <xf numFmtId="164" fontId="15" fillId="22" borderId="31" xfId="0" applyFont="true" applyBorder="true" applyAlignment="true" applyProtection="true">
      <alignment horizontal="right" vertical="center" textRotation="0" wrapText="false" indent="0" shrinkToFit="false"/>
      <protection locked="true" hidden="false"/>
    </xf>
    <xf numFmtId="167" fontId="15" fillId="7" borderId="43" xfId="0" applyFont="true" applyBorder="true" applyAlignment="true" applyProtection="true">
      <alignment horizontal="center" vertical="center" textRotation="0" wrapText="false" indent="0" shrinkToFit="false"/>
      <protection locked="true" hidden="false"/>
    </xf>
    <xf numFmtId="168" fontId="20" fillId="0" borderId="0" xfId="0" applyFont="true" applyBorder="false" applyAlignment="true" applyProtection="true">
      <alignment horizontal="left" vertical="bottom" textRotation="0" wrapText="false" indent="0" shrinkToFit="false"/>
      <protection locked="true" hidden="false"/>
    </xf>
    <xf numFmtId="164" fontId="0" fillId="0" borderId="33" xfId="0" applyFont="false" applyBorder="true" applyAlignment="true" applyProtection="true">
      <alignment horizontal="center" vertical="bottom" textRotation="0" wrapText="false" indent="0" shrinkToFit="false"/>
      <protection locked="true" hidden="false"/>
    </xf>
    <xf numFmtId="164" fontId="20" fillId="0" borderId="0" xfId="0" applyFont="true" applyBorder="false" applyAlignment="true" applyProtection="true">
      <alignment horizontal="left" vertical="bottom" textRotation="0" wrapText="false" indent="0" shrinkToFit="false"/>
      <protection locked="true" hidden="false"/>
    </xf>
    <xf numFmtId="164" fontId="15" fillId="0" borderId="0" xfId="0" applyFont="true" applyBorder="false" applyAlignment="false" applyProtection="true">
      <alignment horizontal="general" vertical="bottom" textRotation="0" wrapText="false" indent="0" shrinkToFit="false"/>
      <protection locked="true" hidden="false"/>
    </xf>
    <xf numFmtId="168" fontId="15" fillId="0" borderId="0" xfId="0" applyFont="true" applyBorder="false" applyAlignment="true" applyProtection="true">
      <alignment horizontal="center" vertical="bottom" textRotation="0" wrapText="false" indent="0" shrinkToFit="false"/>
      <protection locked="true" hidden="false"/>
    </xf>
    <xf numFmtId="168" fontId="0" fillId="0" borderId="0" xfId="0" applyFont="false" applyBorder="true" applyAlignment="true" applyProtection="true">
      <alignment horizontal="center" vertical="bottom" textRotation="0" wrapText="false" indent="0" shrinkToFit="false"/>
      <protection locked="true" hidden="false"/>
    </xf>
    <xf numFmtId="164" fontId="12" fillId="0" borderId="0" xfId="0" applyFont="true" applyBorder="true" applyAlignment="fals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top" textRotation="0" wrapText="false" indent="0" shrinkToFit="false"/>
      <protection locked="true" hidden="false"/>
    </xf>
    <xf numFmtId="164" fontId="12" fillId="0" borderId="0" xfId="0" applyFont="true" applyBorder="false" applyAlignment="false" applyProtection="true">
      <alignment horizontal="general" vertical="bottom" textRotation="0" wrapText="false" indent="0" shrinkToFit="false"/>
      <protection locked="true" hidden="false"/>
    </xf>
    <xf numFmtId="164" fontId="7" fillId="6" borderId="2" xfId="0" applyFont="true" applyBorder="true" applyAlignment="true" applyProtection="true">
      <alignment horizontal="left" vertical="bottom" textRotation="0" wrapText="false" indent="0" shrinkToFit="false"/>
      <protection locked="true" hidden="false"/>
    </xf>
    <xf numFmtId="167" fontId="21" fillId="6" borderId="4" xfId="0" applyFont="true" applyBorder="true" applyAlignment="false" applyProtection="true">
      <alignment horizontal="general" vertical="bottom" textRotation="0" wrapText="false" indent="0" shrinkToFit="false"/>
      <protection locked="true" hidden="false"/>
    </xf>
    <xf numFmtId="164" fontId="0" fillId="6" borderId="0" xfId="0" applyFont="false" applyBorder="true" applyAlignment="true" applyProtection="true">
      <alignment horizontal="center" vertical="bottom" textRotation="0" wrapText="false" indent="0" shrinkToFit="false"/>
      <protection locked="true" hidden="false"/>
    </xf>
    <xf numFmtId="164" fontId="0" fillId="6" borderId="2" xfId="0" applyFont="false" applyBorder="true" applyAlignment="false" applyProtection="true">
      <alignment horizontal="general" vertical="bottom" textRotation="0" wrapText="false" indent="0" shrinkToFit="false"/>
      <protection locked="true" hidden="false"/>
    </xf>
    <xf numFmtId="164" fontId="0" fillId="6" borderId="3" xfId="0" applyFont="false" applyBorder="true" applyAlignment="false" applyProtection="true">
      <alignment horizontal="general" vertical="bottom" textRotation="0" wrapText="false" indent="0" shrinkToFit="false"/>
      <protection locked="true" hidden="false"/>
    </xf>
    <xf numFmtId="164" fontId="0" fillId="6" borderId="0" xfId="0" applyFont="false" applyBorder="false" applyAlignment="false" applyProtection="true">
      <alignment horizontal="general" vertical="bottom" textRotation="0" wrapText="false" indent="0" shrinkToFit="false"/>
      <protection locked="true" hidden="false"/>
    </xf>
    <xf numFmtId="164" fontId="22" fillId="6" borderId="51" xfId="0" applyFont="true" applyBorder="true" applyAlignment="true" applyProtection="true">
      <alignment horizontal="center" vertical="bottom" textRotation="0" wrapText="false" indent="0" shrinkToFit="false"/>
      <protection locked="true" hidden="false"/>
    </xf>
    <xf numFmtId="164" fontId="8" fillId="6" borderId="1" xfId="0" applyFont="true" applyBorder="true" applyAlignment="true" applyProtection="true">
      <alignment horizontal="center" vertical="center" textRotation="0" wrapText="false" indent="0" shrinkToFit="false"/>
      <protection locked="true" hidden="false"/>
    </xf>
    <xf numFmtId="164" fontId="12" fillId="6" borderId="51" xfId="0" applyFont="true" applyBorder="true" applyAlignment="true" applyProtection="true">
      <alignment horizontal="general" vertical="center" textRotation="0" wrapText="false" indent="0" shrinkToFit="false"/>
      <protection locked="true" hidden="false"/>
    </xf>
    <xf numFmtId="164" fontId="8" fillId="17" borderId="15" xfId="0" applyFont="true" applyBorder="true" applyAlignment="true" applyProtection="true">
      <alignment horizontal="left" vertical="center" textRotation="0" wrapText="false" indent="0" shrinkToFit="false"/>
      <protection locked="true" hidden="false"/>
    </xf>
    <xf numFmtId="164" fontId="8" fillId="17" borderId="33" xfId="0" applyFont="true" applyBorder="true" applyAlignment="true" applyProtection="true">
      <alignment horizontal="left" vertical="center" textRotation="0" wrapText="false" indent="0" shrinkToFit="false"/>
      <protection locked="true" hidden="false"/>
    </xf>
    <xf numFmtId="164" fontId="12" fillId="9" borderId="51" xfId="0" applyFont="true" applyBorder="tru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center" vertical="bottom" textRotation="0" wrapText="false" indent="0" shrinkToFit="false"/>
      <protection locked="true" hidden="false"/>
    </xf>
    <xf numFmtId="164" fontId="8" fillId="18" borderId="15" xfId="0" applyFont="true" applyBorder="true" applyAlignment="true" applyProtection="true">
      <alignment horizontal="left" vertical="center" textRotation="0" wrapText="false" indent="0" shrinkToFit="false"/>
      <protection locked="true" hidden="false"/>
    </xf>
    <xf numFmtId="164" fontId="8" fillId="18" borderId="33" xfId="0" applyFont="true" applyBorder="true" applyAlignment="true" applyProtection="true">
      <alignment horizontal="left" vertical="center" textRotation="0" wrapText="true" indent="0" shrinkToFit="false"/>
      <protection locked="true" hidden="false"/>
    </xf>
    <xf numFmtId="164" fontId="19" fillId="23" borderId="51" xfId="0" applyFont="true" applyBorder="true" applyAlignment="true" applyProtection="true">
      <alignment horizontal="left" vertical="top" textRotation="0" wrapText="true" indent="0" shrinkToFit="false"/>
      <protection locked="true" hidden="false"/>
    </xf>
    <xf numFmtId="164" fontId="12" fillId="23" borderId="51" xfId="0" applyFont="true" applyBorder="true" applyAlignment="true" applyProtection="true">
      <alignment horizontal="left" vertical="top" textRotation="0" wrapText="true" indent="0" shrinkToFit="false"/>
      <protection locked="false" hidden="false"/>
    </xf>
    <xf numFmtId="164" fontId="0" fillId="0" borderId="51" xfId="0" applyFont="true" applyBorder="true" applyAlignment="true" applyProtection="true">
      <alignment horizontal="center" vertical="top" textRotation="0" wrapText="false" indent="0" shrinkToFit="false"/>
      <protection locked="false" hidden="false"/>
    </xf>
    <xf numFmtId="167" fontId="0" fillId="7" borderId="51" xfId="0" applyFont="false" applyBorder="true" applyAlignment="true" applyProtection="true">
      <alignment horizontal="center" vertical="top" textRotation="0" wrapText="false" indent="0" shrinkToFit="false"/>
      <protection locked="true" hidden="false"/>
    </xf>
    <xf numFmtId="164" fontId="23" fillId="0" borderId="51" xfId="0" applyFont="true" applyBorder="true" applyAlignment="true" applyProtection="true">
      <alignment horizontal="left" vertical="top" textRotation="0" wrapText="true" indent="0" shrinkToFit="false"/>
      <protection locked="false" hidden="false"/>
    </xf>
    <xf numFmtId="164" fontId="19" fillId="23" borderId="52" xfId="0" applyFont="true" applyBorder="true" applyAlignment="true" applyProtection="true">
      <alignment horizontal="left" vertical="top" textRotation="0" wrapText="true" indent="0" shrinkToFit="false"/>
      <protection locked="true" hidden="false"/>
    </xf>
    <xf numFmtId="164" fontId="12" fillId="23" borderId="52" xfId="0" applyFont="true" applyBorder="true" applyAlignment="true" applyProtection="true">
      <alignment horizontal="left" vertical="top" textRotation="0" wrapText="true" indent="0" shrinkToFit="false"/>
      <protection locked="false" hidden="false"/>
    </xf>
    <xf numFmtId="164" fontId="0" fillId="0" borderId="52" xfId="0" applyFont="true" applyBorder="true" applyAlignment="true" applyProtection="true">
      <alignment horizontal="center" vertical="top" textRotation="0" wrapText="false" indent="0" shrinkToFit="false"/>
      <protection locked="false" hidden="false"/>
    </xf>
    <xf numFmtId="167" fontId="0" fillId="7" borderId="52" xfId="0" applyFont="false" applyBorder="true" applyAlignment="true" applyProtection="true">
      <alignment horizontal="center" vertical="top" textRotation="0" wrapText="false" indent="0" shrinkToFit="false"/>
      <protection locked="true" hidden="false"/>
    </xf>
    <xf numFmtId="164" fontId="23" fillId="0" borderId="52" xfId="0" applyFont="true" applyBorder="true" applyAlignment="true" applyProtection="true">
      <alignment horizontal="left" vertical="top" textRotation="0" wrapText="true" indent="0" shrinkToFit="false"/>
      <protection locked="false" hidden="false"/>
    </xf>
    <xf numFmtId="164" fontId="8" fillId="0" borderId="0" xfId="0" applyFont="true" applyBorder="false" applyAlignment="true" applyProtection="true">
      <alignment horizontal="left" vertical="center" textRotation="0" wrapText="false" indent="0" shrinkToFit="false"/>
      <protection locked="true" hidden="false"/>
    </xf>
    <xf numFmtId="164" fontId="8" fillId="23" borderId="53" xfId="0" applyFont="true" applyBorder="true" applyAlignment="true" applyProtection="true">
      <alignment horizontal="center" vertical="center" textRotation="0" wrapText="false" indent="0" shrinkToFit="false"/>
      <protection locked="true" hidden="false"/>
    </xf>
    <xf numFmtId="164" fontId="8" fillId="23" borderId="54" xfId="0" applyFont="true" applyBorder="true" applyAlignment="true" applyProtection="true">
      <alignment horizontal="right" vertical="center" textRotation="0" wrapText="false" indent="0" shrinkToFit="false"/>
      <protection locked="true" hidden="false"/>
    </xf>
    <xf numFmtId="167" fontId="8" fillId="7" borderId="55" xfId="0" applyFont="true" applyBorder="true" applyAlignment="true" applyProtection="true">
      <alignment horizontal="center" vertical="center" textRotation="0" wrapText="false" indent="0" shrinkToFit="false"/>
      <protection locked="true" hidden="false"/>
    </xf>
    <xf numFmtId="168" fontId="8" fillId="7" borderId="55" xfId="0" applyFont="true" applyBorder="true" applyAlignment="true" applyProtection="true">
      <alignment horizontal="center" vertical="center" textRotation="0" wrapText="false" indent="0" shrinkToFit="false"/>
      <protection locked="true" hidden="false"/>
    </xf>
    <xf numFmtId="168" fontId="8" fillId="7" borderId="56" xfId="0" applyFont="true" applyBorder="true" applyAlignment="true" applyProtection="true">
      <alignment horizontal="center" vertical="center" textRotation="0" wrapText="false" indent="0" shrinkToFit="false"/>
      <protection locked="true" hidden="false"/>
    </xf>
    <xf numFmtId="164" fontId="8" fillId="0" borderId="31" xfId="0" applyFont="true" applyBorder="true" applyAlignment="true" applyProtection="true">
      <alignment horizontal="center" vertical="center" textRotation="0" wrapText="false" indent="0" shrinkToFit="false"/>
      <protection locked="true" hidden="false"/>
    </xf>
    <xf numFmtId="164" fontId="8" fillId="7" borderId="57" xfId="0" applyFont="true" applyBorder="true" applyAlignment="true" applyProtection="true">
      <alignment horizontal="center" vertical="center" textRotation="0" wrapText="false" indent="0" shrinkToFit="false"/>
      <protection locked="true" hidden="false"/>
    </xf>
    <xf numFmtId="167" fontId="8" fillId="24" borderId="58" xfId="0" applyFont="true" applyBorder="true" applyAlignment="true" applyProtection="true">
      <alignment horizontal="center" vertical="center" textRotation="0" wrapText="false" indent="0" shrinkToFit="false"/>
      <protection locked="false" hidden="false"/>
    </xf>
    <xf numFmtId="168" fontId="8" fillId="6" borderId="55" xfId="0" applyFont="true" applyBorder="true" applyAlignment="true" applyProtection="true">
      <alignment horizontal="center" vertical="center" textRotation="0" wrapText="false" indent="0" shrinkToFit="false"/>
      <protection locked="true" hidden="false"/>
    </xf>
    <xf numFmtId="164" fontId="24" fillId="24" borderId="59" xfId="0" applyFont="true" applyBorder="true" applyAlignment="true" applyProtection="true">
      <alignment horizontal="left" vertical="center" textRotation="0" wrapText="true" indent="0" shrinkToFit="false"/>
      <protection locked="false" hidden="false"/>
    </xf>
    <xf numFmtId="164" fontId="12" fillId="9" borderId="60" xfId="0" applyFont="true" applyBorder="true" applyAlignment="true" applyProtection="true">
      <alignment horizontal="general" vertical="center" textRotation="0" wrapText="false" indent="0" shrinkToFit="false"/>
      <protection locked="true" hidden="false"/>
    </xf>
    <xf numFmtId="164" fontId="8" fillId="18" borderId="0" xfId="0" applyFont="true" applyBorder="false" applyAlignment="true" applyProtection="true">
      <alignment horizontal="general" vertical="center" textRotation="0" wrapText="false" indent="0" shrinkToFit="false"/>
      <protection locked="true" hidden="false"/>
    </xf>
    <xf numFmtId="164" fontId="8" fillId="18" borderId="0" xfId="0" applyFont="true" applyBorder="true" applyAlignment="true" applyProtection="true">
      <alignment horizontal="left" vertical="center" textRotation="0" wrapText="true" indent="0" shrinkToFit="false"/>
      <protection locked="true" hidden="false"/>
    </xf>
    <xf numFmtId="164" fontId="8" fillId="18" borderId="9" xfId="0" applyFont="true" applyBorder="true" applyAlignment="true" applyProtection="true">
      <alignment horizontal="left" vertical="center" textRotation="0" wrapText="true" indent="0" shrinkToFit="false"/>
      <protection locked="true" hidden="false"/>
    </xf>
    <xf numFmtId="164" fontId="8" fillId="18" borderId="3" xfId="0" applyFont="true" applyBorder="true" applyAlignment="true" applyProtection="true">
      <alignment horizontal="left" vertical="center" textRotation="0" wrapText="true" indent="0" shrinkToFit="false"/>
      <protection locked="true" hidden="false"/>
    </xf>
    <xf numFmtId="164" fontId="0" fillId="0" borderId="61" xfId="0" applyFont="true" applyBorder="true" applyAlignment="true" applyProtection="true">
      <alignment horizontal="center" vertical="top" textRotation="0" wrapText="false" indent="0" shrinkToFit="false"/>
      <protection locked="false" hidden="false"/>
    </xf>
    <xf numFmtId="167" fontId="0" fillId="7" borderId="62" xfId="0" applyFont="false" applyBorder="true" applyAlignment="true" applyProtection="true">
      <alignment horizontal="center" vertical="top" textRotation="0" wrapText="false" indent="0" shrinkToFit="false"/>
      <protection locked="true" hidden="false"/>
    </xf>
    <xf numFmtId="164" fontId="23" fillId="0" borderId="33" xfId="0" applyFont="true" applyBorder="true" applyAlignment="true" applyProtection="true">
      <alignment horizontal="left" vertical="top" textRotation="0" wrapText="true" indent="0" shrinkToFit="false"/>
      <protection locked="false" hidden="false"/>
    </xf>
    <xf numFmtId="164" fontId="12" fillId="9" borderId="51" xfId="0" applyFont="true" applyBorder="true" applyAlignment="true" applyProtection="true">
      <alignment horizontal="general" vertical="top" textRotation="0" wrapText="true" indent="0" shrinkToFit="false"/>
      <protection locked="true" hidden="false"/>
    </xf>
    <xf numFmtId="164" fontId="19" fillId="23" borderId="63" xfId="0" applyFont="true" applyBorder="true" applyAlignment="true" applyProtection="true">
      <alignment horizontal="left" vertical="top" textRotation="0" wrapText="true" indent="0" shrinkToFit="false"/>
      <protection locked="true" hidden="false"/>
    </xf>
    <xf numFmtId="164" fontId="12" fillId="23" borderId="63" xfId="0" applyFont="true" applyBorder="true" applyAlignment="true" applyProtection="true">
      <alignment horizontal="left" vertical="top" textRotation="0" wrapText="true" indent="0" shrinkToFit="false"/>
      <protection locked="false" hidden="false"/>
    </xf>
    <xf numFmtId="164" fontId="0" fillId="0" borderId="63" xfId="0" applyFont="true" applyBorder="true" applyAlignment="true" applyProtection="true">
      <alignment horizontal="center" vertical="top" textRotation="0" wrapText="false" indent="0" shrinkToFit="false"/>
      <protection locked="false" hidden="false"/>
    </xf>
    <xf numFmtId="167" fontId="0" fillId="7" borderId="25" xfId="0" applyFont="false" applyBorder="true" applyAlignment="true" applyProtection="true">
      <alignment horizontal="center" vertical="top" textRotation="0" wrapText="false" indent="0" shrinkToFit="false"/>
      <protection locked="true" hidden="false"/>
    </xf>
    <xf numFmtId="164" fontId="23" fillId="0" borderId="63" xfId="0" applyFont="true" applyBorder="true" applyAlignment="true" applyProtection="true">
      <alignment horizontal="left" vertical="top" textRotation="0" wrapText="true" indent="0" shrinkToFit="false"/>
      <protection locked="false" hidden="false"/>
    </xf>
    <xf numFmtId="164" fontId="8" fillId="23" borderId="64" xfId="0" applyFont="true" applyBorder="true" applyAlignment="true" applyProtection="true">
      <alignment horizontal="center" vertical="center" textRotation="0" wrapText="false" indent="0" shrinkToFit="false"/>
      <protection locked="true" hidden="false"/>
    </xf>
    <xf numFmtId="167" fontId="8" fillId="7" borderId="58" xfId="0" applyFont="true" applyBorder="true" applyAlignment="true" applyProtection="true">
      <alignment horizontal="center" vertical="center" textRotation="0" wrapText="false" indent="0" shrinkToFit="false"/>
      <protection locked="true" hidden="false"/>
    </xf>
    <xf numFmtId="168" fontId="8" fillId="7" borderId="58" xfId="0" applyFont="true" applyBorder="true" applyAlignment="true" applyProtection="true">
      <alignment horizontal="center" vertical="center" textRotation="0" wrapText="false" indent="0" shrinkToFit="false"/>
      <protection locked="true" hidden="false"/>
    </xf>
    <xf numFmtId="168" fontId="8" fillId="7" borderId="64" xfId="0" applyFont="true" applyBorder="true" applyAlignment="true" applyProtection="true">
      <alignment horizontal="center" vertical="center" textRotation="0" wrapText="false" indent="0" shrinkToFit="false"/>
      <protection locked="true" hidden="false"/>
    </xf>
    <xf numFmtId="164" fontId="8" fillId="7" borderId="54" xfId="0" applyFont="true" applyBorder="true" applyAlignment="true" applyProtection="true">
      <alignment horizontal="center" vertical="center" textRotation="0" wrapText="false" indent="0" shrinkToFit="false"/>
      <protection locked="true" hidden="false"/>
    </xf>
    <xf numFmtId="168" fontId="8" fillId="6" borderId="58" xfId="0" applyFont="true" applyBorder="true" applyAlignment="true" applyProtection="true">
      <alignment horizontal="center" vertical="center" textRotation="0" wrapText="false" indent="0" shrinkToFit="false"/>
      <protection locked="true" hidden="false"/>
    </xf>
    <xf numFmtId="164" fontId="24" fillId="24" borderId="58" xfId="0" applyFont="true" applyBorder="true" applyAlignment="true" applyProtection="true">
      <alignment horizontal="left" vertical="center" textRotation="0" wrapText="true" indent="0" shrinkToFit="false"/>
      <protection locked="false" hidden="false"/>
    </xf>
    <xf numFmtId="164" fontId="22" fillId="9" borderId="51" xfId="0" applyFont="true" applyBorder="true" applyAlignment="true" applyProtection="true">
      <alignment horizontal="general" vertical="center" textRotation="0" wrapText="false" indent="0" shrinkToFit="false"/>
      <protection locked="true" hidden="false"/>
    </xf>
    <xf numFmtId="164" fontId="8" fillId="18" borderId="0" xfId="0" applyFont="true" applyBorder="false" applyAlignment="true" applyProtection="true">
      <alignment horizontal="left" vertical="center" textRotation="0" wrapText="false" indent="0" shrinkToFit="false"/>
      <protection locked="true" hidden="false"/>
    </xf>
    <xf numFmtId="164" fontId="12" fillId="9" borderId="51" xfId="0" applyFont="true" applyBorder="true" applyAlignment="false" applyProtection="true">
      <alignment horizontal="general" vertical="bottom" textRotation="0" wrapText="false" indent="0" shrinkToFit="false"/>
      <protection locked="true" hidden="false"/>
    </xf>
    <xf numFmtId="167" fontId="0" fillId="7" borderId="23" xfId="0" applyFont="false" applyBorder="true" applyAlignment="true" applyProtection="true">
      <alignment horizontal="center" vertical="top" textRotation="0" wrapText="false" indent="0" shrinkToFit="false"/>
      <protection locked="true" hidden="false"/>
    </xf>
    <xf numFmtId="164" fontId="8" fillId="23" borderId="59" xfId="0" applyFont="true" applyBorder="true" applyAlignment="true" applyProtection="true">
      <alignment horizontal="center" vertical="center" textRotation="0" wrapText="false" indent="0" shrinkToFit="false"/>
      <protection locked="true" hidden="false"/>
    </xf>
    <xf numFmtId="164" fontId="19" fillId="0" borderId="0" xfId="0" applyFont="true" applyBorder="false" applyAlignment="fals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center" vertical="bottom" textRotation="0" wrapText="false" indent="0" shrinkToFit="false"/>
      <protection locked="true" hidden="false"/>
    </xf>
    <xf numFmtId="167" fontId="0" fillId="7" borderId="46" xfId="0" applyFont="false" applyBorder="true" applyAlignment="true" applyProtection="true">
      <alignment horizontal="center" vertical="top" textRotation="0" wrapText="false" indent="0" shrinkToFit="false"/>
      <protection locked="true" hidden="false"/>
    </xf>
    <xf numFmtId="164" fontId="0" fillId="0" borderId="23" xfId="0" applyFont="true" applyBorder="true" applyAlignment="true" applyProtection="true">
      <alignment horizontal="center" vertical="top" textRotation="0" wrapText="false" indent="0" shrinkToFit="false"/>
      <protection locked="false" hidden="false"/>
    </xf>
    <xf numFmtId="164" fontId="12" fillId="9" borderId="51" xfId="0" applyFont="true" applyBorder="true" applyAlignment="true" applyProtection="true">
      <alignment horizontal="left" vertical="center" textRotation="0" wrapText="true" indent="0" shrinkToFit="false"/>
      <protection locked="true" hidden="false"/>
    </xf>
    <xf numFmtId="164" fontId="24" fillId="24" borderId="53" xfId="0" applyFont="true" applyBorder="true" applyAlignment="true" applyProtection="true">
      <alignment horizontal="left" vertical="center" textRotation="0" wrapText="true" indent="0" shrinkToFit="false"/>
      <protection locked="false" hidden="false"/>
    </xf>
    <xf numFmtId="164" fontId="24" fillId="9" borderId="51" xfId="0" applyFont="true" applyBorder="true" applyAlignment="true" applyProtection="true">
      <alignment horizontal="general" vertical="center" textRotation="0" wrapText="false" indent="0" shrinkToFit="false"/>
      <protection locked="true" hidden="false"/>
    </xf>
    <xf numFmtId="164" fontId="8" fillId="11" borderId="5" xfId="0" applyFont="true" applyBorder="true" applyAlignment="true" applyProtection="true">
      <alignment horizontal="left" vertical="center" textRotation="0" wrapText="false" indent="0" shrinkToFit="false"/>
      <protection locked="true" hidden="false"/>
    </xf>
    <xf numFmtId="164" fontId="8" fillId="11" borderId="0" xfId="0" applyFont="true" applyBorder="true" applyAlignment="true" applyProtection="true">
      <alignment horizontal="left" vertical="center" textRotation="0" wrapText="false" indent="0" shrinkToFit="false"/>
      <protection locked="true" hidden="false"/>
    </xf>
    <xf numFmtId="164" fontId="8" fillId="11" borderId="33" xfId="0" applyFont="true" applyBorder="tru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8" fillId="19" borderId="2" xfId="0" applyFont="true" applyBorder="true" applyAlignment="true" applyProtection="true">
      <alignment horizontal="left" vertical="center" textRotation="0" wrapText="false" indent="0" shrinkToFit="false"/>
      <protection locked="true" hidden="false"/>
    </xf>
    <xf numFmtId="164" fontId="8" fillId="19" borderId="3" xfId="0" applyFont="true" applyBorder="true" applyAlignment="true" applyProtection="true">
      <alignment horizontal="left" vertical="center" textRotation="0" wrapText="true" indent="0" shrinkToFit="false"/>
      <protection locked="true" hidden="false"/>
    </xf>
    <xf numFmtId="164" fontId="19" fillId="25" borderId="65" xfId="0" applyFont="true" applyBorder="true" applyAlignment="true" applyProtection="true">
      <alignment horizontal="left" vertical="top" textRotation="0" wrapText="true" indent="0" shrinkToFit="false"/>
      <protection locked="true" hidden="false"/>
    </xf>
    <xf numFmtId="164" fontId="12" fillId="25" borderId="61" xfId="0" applyFont="true" applyBorder="true" applyAlignment="true" applyProtection="true">
      <alignment horizontal="left" vertical="top" textRotation="0" wrapText="true" indent="0" shrinkToFit="false"/>
      <protection locked="false" hidden="false"/>
    </xf>
    <xf numFmtId="164" fontId="0" fillId="0" borderId="62" xfId="0" applyFont="true" applyBorder="true" applyAlignment="true" applyProtection="true">
      <alignment horizontal="center" vertical="top" textRotation="0" wrapText="false" indent="0" shrinkToFit="false"/>
      <protection locked="false" hidden="false"/>
    </xf>
    <xf numFmtId="167" fontId="0" fillId="7" borderId="61" xfId="0" applyFont="false" applyBorder="true" applyAlignment="true" applyProtection="true">
      <alignment horizontal="center" vertical="top" textRotation="0" wrapText="false" indent="0" shrinkToFit="false"/>
      <protection locked="true" hidden="false"/>
    </xf>
    <xf numFmtId="164" fontId="19" fillId="25" borderId="11" xfId="0" applyFont="true" applyBorder="true" applyAlignment="true" applyProtection="true">
      <alignment horizontal="left" vertical="top" textRotation="0" wrapText="true" indent="0" shrinkToFit="false"/>
      <protection locked="true" hidden="false"/>
    </xf>
    <xf numFmtId="164" fontId="12" fillId="25" borderId="63" xfId="0" applyFont="true" applyBorder="true" applyAlignment="true" applyProtection="true">
      <alignment horizontal="left" vertical="top" textRotation="0" wrapText="true" indent="0" shrinkToFit="false"/>
      <protection locked="false" hidden="false"/>
    </xf>
    <xf numFmtId="164" fontId="0" fillId="0" borderId="66" xfId="0" applyFont="true" applyBorder="true" applyAlignment="true" applyProtection="true">
      <alignment horizontal="center" vertical="top" textRotation="0" wrapText="false" indent="0" shrinkToFit="false"/>
      <protection locked="false" hidden="false"/>
    </xf>
    <xf numFmtId="164" fontId="8" fillId="25" borderId="31" xfId="0" applyFont="true" applyBorder="true" applyAlignment="true" applyProtection="true">
      <alignment horizontal="center" vertical="center" textRotation="0" wrapText="false" indent="0" shrinkToFit="false"/>
      <protection locked="true" hidden="false"/>
    </xf>
    <xf numFmtId="164" fontId="8" fillId="25" borderId="54" xfId="0" applyFont="true" applyBorder="true" applyAlignment="true" applyProtection="true">
      <alignment horizontal="right" vertical="center" textRotation="0" wrapText="false" indent="0" shrinkToFit="false"/>
      <protection locked="true" hidden="false"/>
    </xf>
    <xf numFmtId="164" fontId="24" fillId="24" borderId="55" xfId="0" applyFont="true" applyBorder="true" applyAlignment="true" applyProtection="true">
      <alignment horizontal="left" vertical="center" textRotation="0" wrapText="true" indent="0" shrinkToFit="false"/>
      <protection locked="false" hidden="false"/>
    </xf>
    <xf numFmtId="164" fontId="8" fillId="19" borderId="15" xfId="0" applyFont="true" applyBorder="true" applyAlignment="true" applyProtection="true">
      <alignment horizontal="left" vertical="center" textRotation="0" wrapText="false" indent="0" shrinkToFit="false"/>
      <protection locked="true" hidden="false"/>
    </xf>
    <xf numFmtId="164" fontId="8" fillId="19" borderId="33" xfId="0" applyFont="true" applyBorder="true" applyAlignment="true" applyProtection="true">
      <alignment horizontal="left" vertical="center" textRotation="0" wrapText="true" indent="0" shrinkToFit="false"/>
      <protection locked="true" hidden="false"/>
    </xf>
    <xf numFmtId="164" fontId="8" fillId="19" borderId="0" xfId="0" applyFont="true" applyBorder="true" applyAlignment="true" applyProtection="true">
      <alignment horizontal="left" vertical="center" textRotation="0" wrapText="true" indent="0" shrinkToFit="false"/>
      <protection locked="true" hidden="false"/>
    </xf>
    <xf numFmtId="164" fontId="8" fillId="19" borderId="13" xfId="0" applyFont="true" applyBorder="true" applyAlignment="true" applyProtection="true">
      <alignment horizontal="left" vertical="center" textRotation="0" wrapText="true" indent="0" shrinkToFit="false"/>
      <protection locked="true" hidden="false"/>
    </xf>
    <xf numFmtId="164" fontId="19" fillId="25" borderId="51" xfId="0" applyFont="true" applyBorder="true" applyAlignment="true" applyProtection="true">
      <alignment horizontal="left" vertical="top" textRotation="0" wrapText="true" indent="0" shrinkToFit="false"/>
      <protection locked="true" hidden="false"/>
    </xf>
    <xf numFmtId="164" fontId="12" fillId="25" borderId="51" xfId="0" applyFont="true" applyBorder="true" applyAlignment="true" applyProtection="true">
      <alignment horizontal="left" vertical="top" textRotation="0" wrapText="true" indent="0" shrinkToFit="false"/>
      <protection locked="false" hidden="false"/>
    </xf>
    <xf numFmtId="164" fontId="23" fillId="0" borderId="61" xfId="0" applyFont="true" applyBorder="true" applyAlignment="true" applyProtection="true">
      <alignment horizontal="left" vertical="top" textRotation="0" wrapText="true" indent="0" shrinkToFit="false"/>
      <protection locked="false" hidden="false"/>
    </xf>
    <xf numFmtId="164" fontId="23" fillId="0" borderId="0" xfId="0" applyFont="true" applyBorder="true" applyAlignment="true" applyProtection="true">
      <alignment horizontal="left" vertical="top" textRotation="0" wrapText="true" indent="0" shrinkToFit="false"/>
      <protection locked="false" hidden="false"/>
    </xf>
    <xf numFmtId="164" fontId="19" fillId="0" borderId="0" xfId="0" applyFont="true" applyBorder="false" applyAlignment="true" applyProtection="true">
      <alignment horizontal="general" vertical="center" textRotation="0" wrapText="false" indent="0" shrinkToFit="false"/>
      <protection locked="true" hidden="false"/>
    </xf>
    <xf numFmtId="164" fontId="19" fillId="25" borderId="63" xfId="0" applyFont="true" applyBorder="true" applyAlignment="true" applyProtection="true">
      <alignment horizontal="left" vertical="top" textRotation="0" wrapText="true" indent="0" shrinkToFit="false"/>
      <protection locked="true" hidden="false"/>
    </xf>
    <xf numFmtId="167" fontId="0" fillId="7" borderId="66" xfId="0" applyFont="false" applyBorder="true" applyAlignment="true" applyProtection="true">
      <alignment horizontal="center" vertical="top" textRotation="0" wrapText="false" indent="0" shrinkToFit="false"/>
      <protection locked="true" hidden="false"/>
    </xf>
    <xf numFmtId="164" fontId="8" fillId="25" borderId="2" xfId="0" applyFont="true" applyBorder="true" applyAlignment="true" applyProtection="true">
      <alignment horizontal="general" vertical="center" textRotation="0" wrapText="false" indent="0" shrinkToFit="false"/>
      <protection locked="true" hidden="false"/>
    </xf>
    <xf numFmtId="164" fontId="8" fillId="25" borderId="4" xfId="0" applyFont="true" applyBorder="true" applyAlignment="true" applyProtection="true">
      <alignment horizontal="general" vertical="center" textRotation="0" wrapText="false" indent="0" shrinkToFit="false"/>
      <protection locked="true" hidden="false"/>
    </xf>
    <xf numFmtId="164" fontId="8" fillId="19" borderId="67" xfId="0" applyFont="true" applyBorder="true" applyAlignment="true" applyProtection="true">
      <alignment horizontal="left" vertical="center" textRotation="0" wrapText="false" indent="0" shrinkToFit="false"/>
      <protection locked="true" hidden="false"/>
    </xf>
    <xf numFmtId="164" fontId="8" fillId="19" borderId="68" xfId="0" applyFont="true" applyBorder="true" applyAlignment="true" applyProtection="true">
      <alignment horizontal="left" vertical="center" textRotation="0" wrapText="true" indent="0" shrinkToFit="false"/>
      <protection locked="true" hidden="false"/>
    </xf>
    <xf numFmtId="164" fontId="19" fillId="25" borderId="34" xfId="0" applyFont="true" applyBorder="true" applyAlignment="true" applyProtection="true">
      <alignment horizontal="left" vertical="top" textRotation="0" wrapText="true" indent="0" shrinkToFit="false"/>
      <protection locked="true" hidden="false"/>
    </xf>
    <xf numFmtId="164" fontId="12" fillId="25" borderId="60" xfId="0" applyFont="true" applyBorder="true" applyAlignment="true" applyProtection="true">
      <alignment horizontal="left" vertical="top" textRotation="0" wrapText="true" indent="0" shrinkToFit="false"/>
      <protection locked="false" hidden="false"/>
    </xf>
    <xf numFmtId="164" fontId="19" fillId="25" borderId="20" xfId="0" applyFont="true" applyBorder="true" applyAlignment="true" applyProtection="true">
      <alignment horizontal="left" vertical="top" textRotation="0" wrapText="true" indent="0" shrinkToFit="false"/>
      <protection locked="true" hidden="false"/>
    </xf>
    <xf numFmtId="164" fontId="0" fillId="0" borderId="60" xfId="0" applyFont="true" applyBorder="true" applyAlignment="true" applyProtection="true">
      <alignment horizontal="center" vertical="top" textRotation="0" wrapText="false" indent="0" shrinkToFit="false"/>
      <protection locked="false" hidden="false"/>
    </xf>
    <xf numFmtId="164" fontId="12" fillId="25" borderId="52" xfId="0" applyFont="true" applyBorder="true" applyAlignment="true" applyProtection="true">
      <alignment horizontal="left" vertical="top" textRotation="0" wrapText="true" indent="0" shrinkToFit="false"/>
      <protection locked="false" hidden="false"/>
    </xf>
    <xf numFmtId="164" fontId="8" fillId="25" borderId="47" xfId="0" applyFont="true" applyBorder="true" applyAlignment="true" applyProtection="true">
      <alignment horizontal="general" vertical="center" textRotation="0" wrapText="false" indent="0" shrinkToFit="false"/>
      <protection locked="true" hidden="false"/>
    </xf>
    <xf numFmtId="164" fontId="8" fillId="25" borderId="13" xfId="0" applyFont="true" applyBorder="true" applyAlignment="true" applyProtection="true">
      <alignment horizontal="general" vertical="center" textRotation="0" wrapText="false" indent="0" shrinkToFit="false"/>
      <protection locked="true" hidden="false"/>
    </xf>
    <xf numFmtId="164" fontId="8" fillId="25" borderId="57" xfId="0" applyFont="true" applyBorder="true" applyAlignment="true" applyProtection="true">
      <alignment horizontal="right" vertical="center" textRotation="0" wrapText="false" indent="0" shrinkToFit="false"/>
      <protection locked="true" hidden="false"/>
    </xf>
    <xf numFmtId="164" fontId="8" fillId="12" borderId="5" xfId="0" applyFont="true" applyBorder="true" applyAlignment="true" applyProtection="true">
      <alignment horizontal="general" vertical="center" textRotation="0" wrapText="false" indent="0" shrinkToFit="false"/>
      <protection locked="true" hidden="false"/>
    </xf>
    <xf numFmtId="164" fontId="8" fillId="12" borderId="0" xfId="0" applyFont="true" applyBorder="true" applyAlignment="true" applyProtection="true">
      <alignment horizontal="general" vertical="center" textRotation="0" wrapText="false" indent="0" shrinkToFit="false"/>
      <protection locked="true" hidden="false"/>
    </xf>
    <xf numFmtId="164" fontId="8" fillId="12" borderId="33" xfId="0" applyFont="true" applyBorder="true" applyAlignment="true" applyProtection="true">
      <alignment horizontal="right" vertical="center" textRotation="0" wrapText="false" indent="0" shrinkToFit="false"/>
      <protection locked="true" hidden="false"/>
    </xf>
    <xf numFmtId="164" fontId="8" fillId="12" borderId="33" xfId="0" applyFont="true" applyBorder="true" applyAlignment="true" applyProtection="true">
      <alignment horizontal="center" vertical="center" textRotation="0" wrapText="false" indent="0" shrinkToFit="false"/>
      <protection locked="true" hidden="false"/>
    </xf>
    <xf numFmtId="168" fontId="8" fillId="12" borderId="33" xfId="0" applyFont="true" applyBorder="true" applyAlignment="true" applyProtection="true">
      <alignment horizontal="center" vertical="center" textRotation="0" wrapText="false" indent="0" shrinkToFit="false"/>
      <protection locked="true" hidden="false"/>
    </xf>
    <xf numFmtId="164" fontId="8" fillId="12" borderId="0" xfId="0" applyFont="true" applyBorder="true" applyAlignment="true" applyProtection="true">
      <alignment horizontal="center" vertical="center" textRotation="0" wrapText="false" indent="0" shrinkToFit="false"/>
      <protection locked="true" hidden="false"/>
    </xf>
    <xf numFmtId="164" fontId="25" fillId="12" borderId="33" xfId="0" applyFont="true" applyBorder="true" applyAlignment="true" applyProtection="true">
      <alignment horizontal="left" vertical="center" textRotation="0" wrapText="true" indent="0" shrinkToFit="false"/>
      <protection locked="true" hidden="false"/>
    </xf>
    <xf numFmtId="164" fontId="8" fillId="20" borderId="15" xfId="0" applyFont="true" applyBorder="true" applyAlignment="true" applyProtection="true">
      <alignment horizontal="left" vertical="center" textRotation="0" wrapText="false" indent="0" shrinkToFit="false"/>
      <protection locked="true" hidden="false"/>
    </xf>
    <xf numFmtId="164" fontId="8" fillId="20" borderId="33" xfId="0" applyFont="true" applyBorder="true" applyAlignment="true" applyProtection="true">
      <alignment horizontal="left" vertical="center" textRotation="0" wrapText="true" indent="0" shrinkToFit="false"/>
      <protection locked="true" hidden="false"/>
    </xf>
    <xf numFmtId="164" fontId="19" fillId="26" borderId="51" xfId="0" applyFont="true" applyBorder="true" applyAlignment="true" applyProtection="true">
      <alignment horizontal="left" vertical="top" textRotation="0" wrapText="true" indent="0" shrinkToFit="false"/>
      <protection locked="true" hidden="false"/>
    </xf>
    <xf numFmtId="164" fontId="12" fillId="26" borderId="51" xfId="0" applyFont="true" applyBorder="true" applyAlignment="true" applyProtection="true">
      <alignment horizontal="general" vertical="top" textRotation="0" wrapText="true" indent="0" shrinkToFit="false"/>
      <protection locked="false" hidden="false"/>
    </xf>
    <xf numFmtId="164" fontId="23" fillId="0" borderId="25" xfId="0" applyFont="true" applyBorder="true" applyAlignment="true" applyProtection="true">
      <alignment horizontal="left" vertical="top" textRotation="0" wrapText="true" indent="0" shrinkToFit="false"/>
      <protection locked="false" hidden="false"/>
    </xf>
    <xf numFmtId="164" fontId="19" fillId="26" borderId="63" xfId="0" applyFont="true" applyBorder="true" applyAlignment="true" applyProtection="true">
      <alignment horizontal="left" vertical="top" textRotation="0" wrapText="true" indent="0" shrinkToFit="false"/>
      <protection locked="true" hidden="false"/>
    </xf>
    <xf numFmtId="164" fontId="12" fillId="26" borderId="52" xfId="0" applyFont="true" applyBorder="true" applyAlignment="true" applyProtection="true">
      <alignment horizontal="general" vertical="top" textRotation="0" wrapText="true" indent="0" shrinkToFit="false"/>
      <protection locked="false" hidden="false"/>
    </xf>
    <xf numFmtId="164" fontId="23" fillId="0" borderId="69" xfId="0" applyFont="true" applyBorder="true" applyAlignment="true" applyProtection="true">
      <alignment horizontal="left" vertical="top" textRotation="0" wrapText="true" indent="0" shrinkToFit="false"/>
      <protection locked="false" hidden="false"/>
    </xf>
    <xf numFmtId="164" fontId="8" fillId="26" borderId="53" xfId="0" applyFont="true" applyBorder="true" applyAlignment="true" applyProtection="true">
      <alignment horizontal="center" vertical="center" textRotation="0" wrapText="false" indent="0" shrinkToFit="false"/>
      <protection locked="true" hidden="false"/>
    </xf>
    <xf numFmtId="164" fontId="8" fillId="26" borderId="54" xfId="0" applyFont="true" applyBorder="true" applyAlignment="true" applyProtection="true">
      <alignment horizontal="right" vertical="center" textRotation="0" wrapText="false" indent="0" shrinkToFit="false"/>
      <protection locked="true" hidden="false"/>
    </xf>
    <xf numFmtId="164" fontId="24" fillId="24" borderId="64" xfId="0" applyFont="true" applyBorder="true" applyAlignment="true" applyProtection="true">
      <alignment horizontal="left" vertical="center" textRotation="0" wrapText="true" indent="0" shrinkToFit="false"/>
      <protection locked="false" hidden="false"/>
    </xf>
    <xf numFmtId="164" fontId="12" fillId="9" borderId="46" xfId="0" applyFont="true" applyBorder="true" applyAlignment="false" applyProtection="true">
      <alignment horizontal="general" vertical="bottom" textRotation="0" wrapText="false" indent="0" shrinkToFit="false"/>
      <protection locked="true" hidden="false"/>
    </xf>
    <xf numFmtId="164" fontId="8" fillId="20" borderId="5" xfId="0" applyFont="true" applyBorder="true" applyAlignment="true" applyProtection="true">
      <alignment horizontal="left" vertical="center" textRotation="0" wrapText="false" indent="0" shrinkToFit="false"/>
      <protection locked="true" hidden="false"/>
    </xf>
    <xf numFmtId="164" fontId="8" fillId="20" borderId="0" xfId="0" applyFont="true" applyBorder="true" applyAlignment="true" applyProtection="true">
      <alignment horizontal="left" vertical="center" textRotation="0" wrapText="false" indent="0" shrinkToFit="false"/>
      <protection locked="true" hidden="false"/>
    </xf>
    <xf numFmtId="164" fontId="8" fillId="20" borderId="33" xfId="0" applyFont="true" applyBorder="true" applyAlignment="true" applyProtection="true">
      <alignment horizontal="left" vertical="center" textRotation="0" wrapText="false" indent="0" shrinkToFit="false"/>
      <protection locked="true" hidden="false"/>
    </xf>
    <xf numFmtId="164" fontId="23" fillId="0" borderId="68" xfId="0" applyFont="true" applyBorder="true" applyAlignment="true" applyProtection="true">
      <alignment horizontal="left" vertical="top" textRotation="0" wrapText="true" indent="0" shrinkToFit="false"/>
      <protection locked="false" hidden="false"/>
    </xf>
    <xf numFmtId="164" fontId="23" fillId="0" borderId="23" xfId="0" applyFont="true" applyBorder="true" applyAlignment="true" applyProtection="true">
      <alignment horizontal="left" vertical="top" textRotation="0" wrapText="true" indent="0" shrinkToFit="false"/>
      <protection locked="false" hidden="false"/>
    </xf>
    <xf numFmtId="164" fontId="12" fillId="26" borderId="63" xfId="0" applyFont="true" applyBorder="true" applyAlignment="true" applyProtection="true">
      <alignment horizontal="general" vertical="top" textRotation="0" wrapText="true" indent="0" shrinkToFit="false"/>
      <protection locked="false" hidden="false"/>
    </xf>
    <xf numFmtId="167" fontId="8" fillId="24" borderId="55" xfId="0" applyFont="true" applyBorder="true" applyAlignment="true" applyProtection="true">
      <alignment horizontal="center" vertical="center" textRotation="0" wrapText="false" indent="0" shrinkToFit="false"/>
      <protection locked="false" hidden="false"/>
    </xf>
    <xf numFmtId="164" fontId="8" fillId="20" borderId="5" xfId="0" applyFont="true" applyBorder="true" applyAlignment="true" applyProtection="true">
      <alignment horizontal="general" vertical="center" textRotation="0" wrapText="false" indent="0" shrinkToFit="false"/>
      <protection locked="true" hidden="false"/>
    </xf>
    <xf numFmtId="164" fontId="8" fillId="20" borderId="0" xfId="0" applyFont="true" applyBorder="true" applyAlignment="true" applyProtection="true">
      <alignment horizontal="general" vertical="center" textRotation="0" wrapText="true" indent="0" shrinkToFit="false"/>
      <protection locked="true" hidden="false"/>
    </xf>
    <xf numFmtId="164" fontId="8" fillId="20" borderId="9" xfId="0" applyFont="true" applyBorder="true" applyAlignment="true" applyProtection="true">
      <alignment horizontal="general" vertical="center" textRotation="0" wrapText="true" indent="0" shrinkToFit="false"/>
      <protection locked="true" hidden="false"/>
    </xf>
    <xf numFmtId="164" fontId="8" fillId="20" borderId="33" xfId="0" applyFont="true" applyBorder="true" applyAlignment="true" applyProtection="true">
      <alignment horizontal="general" vertical="center" textRotation="0" wrapText="true" indent="0" shrinkToFit="false"/>
      <protection locked="true" hidden="false"/>
    </xf>
    <xf numFmtId="164" fontId="8" fillId="20" borderId="3" xfId="0" applyFont="true" applyBorder="true" applyAlignment="true" applyProtection="true">
      <alignment horizontal="general" vertical="center" textRotation="0" wrapText="true" indent="0" shrinkToFit="false"/>
      <protection locked="true" hidden="false"/>
    </xf>
    <xf numFmtId="167" fontId="0" fillId="7" borderId="70" xfId="0" applyFont="false" applyBorder="true" applyAlignment="true" applyProtection="true">
      <alignment horizontal="center" vertical="top" textRotation="0" wrapText="false" indent="0" shrinkToFit="false"/>
      <protection locked="true" hidden="false"/>
    </xf>
    <xf numFmtId="164" fontId="23" fillId="0" borderId="60" xfId="0" applyFont="true" applyBorder="true" applyAlignment="true" applyProtection="true">
      <alignment horizontal="left" vertical="top" textRotation="0" wrapText="true" indent="0" shrinkToFit="false"/>
      <protection locked="false" hidden="false"/>
    </xf>
    <xf numFmtId="164" fontId="12" fillId="26" borderId="53" xfId="0" applyFont="true" applyBorder="true" applyAlignment="true" applyProtection="true">
      <alignment horizontal="center" vertical="top" textRotation="0" wrapText="true" indent="0" shrinkToFit="false"/>
      <protection locked="true" hidden="false"/>
    </xf>
    <xf numFmtId="164" fontId="8" fillId="20" borderId="0" xfId="0" applyFont="true" applyBorder="true" applyAlignment="true" applyProtection="true">
      <alignment horizontal="left" vertical="center" textRotation="0" wrapText="true" indent="0" shrinkToFit="false"/>
      <protection locked="true" hidden="false"/>
    </xf>
    <xf numFmtId="164" fontId="8" fillId="20" borderId="9" xfId="0" applyFont="true" applyBorder="true" applyAlignment="true" applyProtection="true">
      <alignment horizontal="left" vertical="center" textRotation="0" wrapText="true" indent="0" shrinkToFit="false"/>
      <protection locked="true" hidden="false"/>
    </xf>
    <xf numFmtId="164" fontId="8" fillId="20" borderId="3" xfId="0" applyFont="true" applyBorder="true" applyAlignment="true" applyProtection="true">
      <alignment horizontal="left" vertical="center" textRotation="0" wrapText="true" indent="0" shrinkToFit="false"/>
      <protection locked="true" hidden="false"/>
    </xf>
    <xf numFmtId="164" fontId="23" fillId="24" borderId="61" xfId="0" applyFont="true" applyBorder="true" applyAlignment="true" applyProtection="true">
      <alignment horizontal="left" vertical="top" textRotation="0" wrapText="true" indent="0" shrinkToFit="false"/>
      <protection locked="false" hidden="false"/>
    </xf>
    <xf numFmtId="164" fontId="12" fillId="9" borderId="63" xfId="0" applyFont="true" applyBorder="true" applyAlignment="false" applyProtection="true">
      <alignment horizontal="general" vertical="bottom" textRotation="0" wrapText="false" indent="0" shrinkToFit="false"/>
      <protection locked="true" hidden="false"/>
    </xf>
    <xf numFmtId="164" fontId="8" fillId="26" borderId="71" xfId="0" applyFont="true" applyBorder="true" applyAlignment="true" applyProtection="true">
      <alignment horizontal="center" vertical="center" textRotation="0" wrapText="false" indent="0" shrinkToFit="false"/>
      <protection locked="true" hidden="false"/>
    </xf>
    <xf numFmtId="164" fontId="8" fillId="0" borderId="13" xfId="0" applyFont="true" applyBorder="true" applyAlignment="true" applyProtection="true">
      <alignment horizontal="center" vertical="center" textRotation="0" wrapText="false" indent="0" shrinkToFit="false"/>
      <protection locked="true" hidden="false"/>
    </xf>
    <xf numFmtId="164" fontId="8" fillId="20" borderId="16" xfId="0" applyFont="true" applyBorder="true" applyAlignment="true" applyProtection="true">
      <alignment horizontal="left" vertical="center" textRotation="0" wrapText="false" indent="0" shrinkToFit="false"/>
      <protection locked="true" hidden="false"/>
    </xf>
    <xf numFmtId="164" fontId="8" fillId="20" borderId="62" xfId="0" applyFont="true" applyBorder="true" applyAlignment="true" applyProtection="true">
      <alignment horizontal="left" vertical="center" textRotation="0" wrapText="true" indent="0" shrinkToFit="false"/>
      <protection locked="true" hidden="false"/>
    </xf>
    <xf numFmtId="164" fontId="19" fillId="26" borderId="20" xfId="0" applyFont="true" applyBorder="true" applyAlignment="true" applyProtection="true">
      <alignment horizontal="left" vertical="top" textRotation="0" wrapText="true" indent="0" shrinkToFit="false"/>
      <protection locked="true" hidden="false"/>
    </xf>
    <xf numFmtId="164" fontId="0" fillId="0" borderId="46" xfId="0" applyFont="true" applyBorder="true" applyAlignment="true" applyProtection="true">
      <alignment horizontal="center" vertical="top" textRotation="0" wrapText="false" indent="0" shrinkToFit="false"/>
      <protection locked="false" hidden="false"/>
    </xf>
    <xf numFmtId="167" fontId="0" fillId="7" borderId="72" xfId="0" applyFont="false" applyBorder="true" applyAlignment="true" applyProtection="true">
      <alignment horizontal="center" vertical="top" textRotation="0" wrapText="false" indent="0" shrinkToFit="false"/>
      <protection locked="true" hidden="false"/>
    </xf>
    <xf numFmtId="164" fontId="12" fillId="9" borderId="51" xfId="0" applyFont="true" applyBorder="true" applyAlignment="true" applyProtection="true">
      <alignment horizontal="general" vertical="top" textRotation="0" wrapText="false" indent="0" shrinkToFit="false"/>
      <protection locked="true" hidden="false"/>
    </xf>
    <xf numFmtId="164" fontId="19"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19" fillId="26" borderId="26" xfId="0" applyFont="true" applyBorder="true" applyAlignment="true" applyProtection="true">
      <alignment horizontal="left" vertical="top" textRotation="0" wrapText="true" indent="0" shrinkToFit="false"/>
      <protection locked="true" hidden="false"/>
    </xf>
    <xf numFmtId="164" fontId="8" fillId="26" borderId="1" xfId="0" applyFont="true" applyBorder="true" applyAlignment="true" applyProtection="true">
      <alignment horizontal="center" vertical="center" textRotation="0" wrapText="false" indent="0" shrinkToFit="false"/>
      <protection locked="true" hidden="false"/>
    </xf>
    <xf numFmtId="164" fontId="24" fillId="24" borderId="56" xfId="0" applyFont="true" applyBorder="true" applyAlignment="true" applyProtection="true">
      <alignment horizontal="left" vertical="center" textRotation="0" wrapText="true" indent="0" shrinkToFit="false"/>
      <protection locked="false" hidden="false"/>
    </xf>
    <xf numFmtId="164" fontId="12" fillId="9" borderId="46" xfId="0" applyFont="true" applyBorder="true" applyAlignment="true" applyProtection="true">
      <alignment horizontal="general" vertical="top" textRotation="0" wrapText="false" indent="0" shrinkToFit="false"/>
      <protection locked="true" hidden="false"/>
    </xf>
    <xf numFmtId="164" fontId="8" fillId="13" borderId="15" xfId="0" applyFont="true" applyBorder="true" applyAlignment="true" applyProtection="true">
      <alignment horizontal="left" vertical="center" textRotation="0" wrapText="false" indent="0" shrinkToFit="false"/>
      <protection locked="true" hidden="false"/>
    </xf>
    <xf numFmtId="164" fontId="8" fillId="13" borderId="33" xfId="0" applyFont="true" applyBorder="true" applyAlignment="true" applyProtection="true">
      <alignment horizontal="left" vertical="center" textRotation="0" wrapText="true" indent="0" shrinkToFit="false"/>
      <protection locked="true" hidden="false"/>
    </xf>
    <xf numFmtId="164" fontId="8" fillId="13" borderId="3" xfId="0" applyFont="true" applyBorder="true" applyAlignment="true" applyProtection="true">
      <alignment horizontal="left" vertical="center" textRotation="0" wrapText="true" indent="0" shrinkToFit="false"/>
      <protection locked="true" hidden="false"/>
    </xf>
    <xf numFmtId="164" fontId="8" fillId="13" borderId="73" xfId="0" applyFont="true" applyBorder="tru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26" fillId="0" borderId="0" xfId="0" applyFont="true" applyBorder="false" applyAlignment="true" applyProtection="true">
      <alignment horizontal="general" vertical="top" textRotation="0" wrapText="false" indent="0" shrinkToFit="false"/>
      <protection locked="true" hidden="false"/>
    </xf>
    <xf numFmtId="164" fontId="8" fillId="21" borderId="15" xfId="0" applyFont="true" applyBorder="true" applyAlignment="true" applyProtection="true">
      <alignment horizontal="left" vertical="center" textRotation="0" wrapText="false" indent="0" shrinkToFit="false"/>
      <protection locked="true" hidden="false"/>
    </xf>
    <xf numFmtId="164" fontId="8" fillId="21" borderId="33" xfId="0" applyFont="true" applyBorder="true" applyAlignment="true" applyProtection="true">
      <alignment horizontal="left" vertical="center" textRotation="0" wrapText="true" indent="0" shrinkToFit="false"/>
      <protection locked="true" hidden="false"/>
    </xf>
    <xf numFmtId="164" fontId="8" fillId="21" borderId="67" xfId="0" applyFont="true" applyBorder="true" applyAlignment="true" applyProtection="true">
      <alignment horizontal="left" vertical="center" textRotation="0" wrapText="true" indent="0" shrinkToFit="false"/>
      <protection locked="true" hidden="false"/>
    </xf>
    <xf numFmtId="164" fontId="8" fillId="21" borderId="68" xfId="0" applyFont="true" applyBorder="true" applyAlignment="true" applyProtection="true">
      <alignment horizontal="left" vertical="center" textRotation="0" wrapText="true" indent="0" shrinkToFit="false"/>
      <protection locked="true" hidden="false"/>
    </xf>
    <xf numFmtId="164" fontId="8" fillId="21" borderId="72" xfId="0" applyFont="true" applyBorder="tru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19" fillId="27" borderId="51" xfId="0" applyFont="true" applyBorder="true" applyAlignment="true" applyProtection="true">
      <alignment horizontal="general" vertical="top" textRotation="0" wrapText="true" indent="0" shrinkToFit="false"/>
      <protection locked="true" hidden="false"/>
    </xf>
    <xf numFmtId="164" fontId="19" fillId="27" borderId="63" xfId="0" applyFont="true" applyBorder="true" applyAlignment="true" applyProtection="true">
      <alignment horizontal="general" vertical="top" textRotation="0" wrapText="true" indent="0" shrinkToFit="false"/>
      <protection locked="false" hidden="false"/>
    </xf>
    <xf numFmtId="164" fontId="0" fillId="0" borderId="72" xfId="0" applyFont="true" applyBorder="true" applyAlignment="true" applyProtection="true">
      <alignment horizontal="center" vertical="top" textRotation="0" wrapText="false" indent="0" shrinkToFit="false"/>
      <protection locked="false" hidden="false"/>
    </xf>
    <xf numFmtId="164" fontId="23" fillId="0" borderId="68" xfId="0" applyFont="true" applyBorder="true" applyAlignment="true" applyProtection="true">
      <alignment horizontal="general" vertical="top" textRotation="0" wrapText="true" indent="0" shrinkToFit="false"/>
      <protection locked="false" hidden="false"/>
    </xf>
    <xf numFmtId="164" fontId="19" fillId="27" borderId="52" xfId="0" applyFont="true" applyBorder="true" applyAlignment="true" applyProtection="true">
      <alignment horizontal="general" vertical="top" textRotation="0" wrapText="true" indent="0" shrinkToFit="false"/>
      <protection locked="true" hidden="false"/>
    </xf>
    <xf numFmtId="164" fontId="19" fillId="27" borderId="52" xfId="0" applyFont="true" applyBorder="true" applyAlignment="true" applyProtection="true">
      <alignment horizontal="general" vertical="top" textRotation="0" wrapText="true" indent="0" shrinkToFit="false"/>
      <protection locked="false" hidden="false"/>
    </xf>
    <xf numFmtId="164" fontId="23" fillId="0" borderId="23" xfId="0" applyFont="true" applyBorder="true" applyAlignment="true" applyProtection="true">
      <alignment horizontal="general" vertical="top" textRotation="0" wrapText="true" indent="0" shrinkToFit="false"/>
      <protection locked="false" hidden="false"/>
    </xf>
    <xf numFmtId="164" fontId="19" fillId="27" borderId="64" xfId="0" applyFont="true" applyBorder="true" applyAlignment="true" applyProtection="true">
      <alignment horizontal="general" vertical="top" textRotation="0" wrapText="true" indent="0" shrinkToFit="false"/>
      <protection locked="true" hidden="false"/>
    </xf>
    <xf numFmtId="164" fontId="14" fillId="27" borderId="54" xfId="0" applyFont="true" applyBorder="true" applyAlignment="true" applyProtection="true">
      <alignment horizontal="right" vertical="center" textRotation="0" wrapText="true" indent="0" shrinkToFit="false"/>
      <protection locked="true" hidden="false"/>
    </xf>
    <xf numFmtId="167" fontId="8" fillId="7" borderId="74" xfId="0" applyFont="true" applyBorder="true" applyAlignment="true" applyProtection="true">
      <alignment horizontal="center" vertical="center" textRotation="0" wrapText="false" indent="0" shrinkToFit="false"/>
      <protection locked="true" hidden="false"/>
    </xf>
    <xf numFmtId="164" fontId="8" fillId="21" borderId="17" xfId="0" applyFont="true" applyBorder="true" applyAlignment="true" applyProtection="true">
      <alignment horizontal="left" vertical="center" textRotation="0" wrapText="false" indent="0" shrinkToFit="false"/>
      <protection locked="true" hidden="false"/>
    </xf>
    <xf numFmtId="164" fontId="8" fillId="21" borderId="9" xfId="0" applyFont="true" applyBorder="true" applyAlignment="true" applyProtection="true">
      <alignment horizontal="left" vertical="center" textRotation="0" wrapText="true" indent="0" shrinkToFit="false"/>
      <protection locked="true" hidden="false"/>
    </xf>
    <xf numFmtId="164" fontId="8" fillId="21" borderId="23" xfId="0" applyFont="true" applyBorder="true" applyAlignment="true" applyProtection="true">
      <alignment horizontal="left" vertical="center" textRotation="0" wrapText="true" indent="0" shrinkToFit="false"/>
      <protection locked="true" hidden="false"/>
    </xf>
    <xf numFmtId="164" fontId="19" fillId="27" borderId="67" xfId="0" applyFont="true" applyBorder="true" applyAlignment="true" applyProtection="true">
      <alignment horizontal="general" vertical="top" textRotation="0" wrapText="true" indent="0" shrinkToFit="false"/>
      <protection locked="true" hidden="false"/>
    </xf>
    <xf numFmtId="164" fontId="23" fillId="27" borderId="51" xfId="0" applyFont="true" applyBorder="true" applyAlignment="true" applyProtection="true">
      <alignment horizontal="general" vertical="top" textRotation="0" wrapText="true" indent="0" shrinkToFit="false"/>
      <protection locked="false" hidden="false"/>
    </xf>
    <xf numFmtId="164" fontId="23" fillId="0" borderId="51" xfId="0" applyFont="true" applyBorder="true" applyAlignment="true" applyProtection="true">
      <alignment horizontal="general" vertical="top" textRotation="0" wrapText="true" indent="0" shrinkToFit="false"/>
      <protection locked="false" hidden="false"/>
    </xf>
    <xf numFmtId="164" fontId="23" fillId="27" borderId="46" xfId="0" applyFont="true" applyBorder="true" applyAlignment="true" applyProtection="true">
      <alignment horizontal="general" vertical="top" textRotation="0" wrapText="true" indent="0" shrinkToFit="false"/>
      <protection locked="false" hidden="false"/>
    </xf>
    <xf numFmtId="164" fontId="23" fillId="0" borderId="52" xfId="0" applyFont="true" applyBorder="true" applyAlignment="true" applyProtection="true">
      <alignment horizontal="general" vertical="top" textRotation="0" wrapText="true" indent="0" shrinkToFit="false"/>
      <protection locked="false" hidden="false"/>
    </xf>
    <xf numFmtId="164" fontId="19" fillId="27" borderId="18" xfId="0" applyFont="true" applyBorder="true" applyAlignment="true" applyProtection="true">
      <alignment horizontal="general" vertical="top" textRotation="0" wrapText="true" indent="0" shrinkToFit="false"/>
      <protection locked="true" hidden="false"/>
    </xf>
    <xf numFmtId="164" fontId="14" fillId="27" borderId="75" xfId="0" applyFont="true" applyBorder="true" applyAlignment="true" applyProtection="true">
      <alignment horizontal="right" vertical="center" textRotation="0" wrapText="true" indent="0" shrinkToFit="false"/>
      <protection locked="true" hidden="false"/>
    </xf>
    <xf numFmtId="164" fontId="8" fillId="21" borderId="62" xfId="0" applyFont="true" applyBorder="true" applyAlignment="true" applyProtection="true">
      <alignment horizontal="left" vertical="center" textRotation="0" wrapText="true" indent="0" shrinkToFit="false"/>
      <protection locked="true" hidden="false"/>
    </xf>
    <xf numFmtId="164" fontId="23" fillId="27" borderId="72" xfId="0" applyFont="true" applyBorder="true" applyAlignment="true" applyProtection="true">
      <alignment horizontal="general" vertical="top" textRotation="0" wrapText="true" indent="0" shrinkToFit="false"/>
      <protection locked="false" hidden="false"/>
    </xf>
    <xf numFmtId="164" fontId="19" fillId="27" borderId="70" xfId="0" applyFont="true" applyBorder="true" applyAlignment="true" applyProtection="true">
      <alignment horizontal="general" vertical="top" textRotation="0" wrapText="true" indent="0" shrinkToFit="false"/>
      <protection locked="true" hidden="false"/>
    </xf>
    <xf numFmtId="164" fontId="23" fillId="27" borderId="52" xfId="0" applyFont="true" applyBorder="true" applyAlignment="true" applyProtection="true">
      <alignment horizontal="general" vertical="top" textRotation="0" wrapText="true" indent="0" shrinkToFit="false"/>
      <protection locked="false" hidden="false"/>
    </xf>
    <xf numFmtId="164" fontId="8" fillId="21" borderId="16" xfId="0" applyFont="true" applyBorder="true" applyAlignment="true" applyProtection="true">
      <alignment horizontal="left" vertical="center" textRotation="0" wrapText="false" indent="0" shrinkToFit="false"/>
      <protection locked="true" hidden="false"/>
    </xf>
    <xf numFmtId="164" fontId="20" fillId="0" borderId="0" xfId="0" applyFont="true" applyBorder="false" applyAlignment="true" applyProtection="true">
      <alignment horizontal="general" vertical="top" textRotation="0" wrapText="false" indent="0" shrinkToFit="false"/>
      <protection locked="true" hidden="false"/>
    </xf>
    <xf numFmtId="164" fontId="8" fillId="27" borderId="47" xfId="0" applyFont="true" applyBorder="true" applyAlignment="true" applyProtection="true">
      <alignment horizontal="general" vertical="top" textRotation="0" wrapText="false" indent="0" shrinkToFit="false"/>
      <protection locked="true" hidden="false"/>
    </xf>
    <xf numFmtId="164" fontId="8" fillId="27" borderId="13" xfId="0" applyFont="true" applyBorder="true" applyAlignment="true" applyProtection="true">
      <alignment horizontal="general" vertical="top" textRotation="0" wrapText="false" indent="0" shrinkToFit="false"/>
      <protection locked="true" hidden="false"/>
    </xf>
    <xf numFmtId="164" fontId="8" fillId="0" borderId="31" xfId="0" applyFont="true" applyBorder="true" applyAlignment="true" applyProtection="true">
      <alignment horizontal="general" vertical="top" textRotation="0" wrapText="false" indent="0" shrinkToFit="false"/>
      <protection locked="true" hidden="false"/>
    </xf>
    <xf numFmtId="164" fontId="8" fillId="7" borderId="57" xfId="0" applyFont="true" applyBorder="true" applyAlignment="true" applyProtection="true">
      <alignment horizontal="general" vertical="center" textRotation="0" wrapText="false" indent="0" shrinkToFit="false"/>
      <protection locked="true" hidden="false"/>
    </xf>
    <xf numFmtId="164" fontId="20" fillId="0" borderId="0" xfId="0" applyFont="true" applyBorder="false" applyAlignment="false" applyProtection="true">
      <alignment horizontal="general" vertical="bottom" textRotation="0" wrapText="false" indent="0" shrinkToFit="false"/>
      <protection locked="true" hidden="false"/>
    </xf>
    <xf numFmtId="164" fontId="8" fillId="14" borderId="15" xfId="0" applyFont="true" applyBorder="true" applyAlignment="true" applyProtection="true">
      <alignment horizontal="left" vertical="center" textRotation="0" wrapText="false" indent="0" shrinkToFit="false"/>
      <protection locked="true" hidden="false"/>
    </xf>
    <xf numFmtId="164" fontId="8" fillId="14" borderId="33" xfId="0" applyFont="true" applyBorder="true" applyAlignment="true" applyProtection="true">
      <alignment horizontal="left" vertical="center" textRotation="0" wrapText="true" indent="0" shrinkToFit="false"/>
      <protection locked="true" hidden="false"/>
    </xf>
    <xf numFmtId="164" fontId="8" fillId="16" borderId="16" xfId="0" applyFont="true" applyBorder="true" applyAlignment="true" applyProtection="true">
      <alignment horizontal="general" vertical="center" textRotation="0" wrapText="false" indent="0" shrinkToFit="false"/>
      <protection locked="true" hidden="false"/>
    </xf>
    <xf numFmtId="164" fontId="8" fillId="16" borderId="9" xfId="0" applyFont="true" applyBorder="true" applyAlignment="true" applyProtection="true">
      <alignment horizontal="general" vertical="top" textRotation="0" wrapText="true" indent="0" shrinkToFit="false"/>
      <protection locked="true" hidden="false"/>
    </xf>
    <xf numFmtId="164" fontId="8" fillId="16" borderId="62" xfId="0" applyFont="true" applyBorder="true" applyAlignment="true" applyProtection="true">
      <alignment horizontal="general" vertical="top" textRotation="0" wrapText="true" indent="0" shrinkToFit="false"/>
      <protection locked="true" hidden="false"/>
    </xf>
    <xf numFmtId="164" fontId="19" fillId="28" borderId="60" xfId="0" applyFont="true" applyBorder="true" applyAlignment="true" applyProtection="true">
      <alignment horizontal="general" vertical="top" textRotation="0" wrapText="true" indent="0" shrinkToFit="false"/>
      <protection locked="true" hidden="false"/>
    </xf>
    <xf numFmtId="164" fontId="12" fillId="28" borderId="72" xfId="0" applyFont="true" applyBorder="true" applyAlignment="true" applyProtection="true">
      <alignment horizontal="general" vertical="top" textRotation="0" wrapText="true" indent="0" shrinkToFit="false"/>
      <protection locked="false" hidden="false"/>
    </xf>
    <xf numFmtId="167" fontId="0" fillId="7" borderId="60" xfId="0" applyFont="false" applyBorder="true" applyAlignment="true" applyProtection="true">
      <alignment horizontal="center" vertical="top" textRotation="0" wrapText="false" indent="0" shrinkToFit="false"/>
      <protection locked="true" hidden="false"/>
    </xf>
    <xf numFmtId="164" fontId="8" fillId="28" borderId="1" xfId="0" applyFont="true" applyBorder="true" applyAlignment="true" applyProtection="true">
      <alignment horizontal="center" vertical="top" textRotation="0" wrapText="false" indent="0" shrinkToFit="false"/>
      <protection locked="true" hidden="false"/>
    </xf>
    <xf numFmtId="164" fontId="8" fillId="28" borderId="54" xfId="0" applyFont="true" applyBorder="true" applyAlignment="true" applyProtection="true">
      <alignment horizontal="general" vertical="top" textRotation="0" wrapText="false" indent="0" shrinkToFit="false"/>
      <protection locked="true" hidden="false"/>
    </xf>
    <xf numFmtId="164" fontId="8" fillId="7" borderId="54" xfId="0" applyFont="true" applyBorder="true" applyAlignment="true" applyProtection="true">
      <alignment horizontal="general" vertical="center" textRotation="0" wrapText="false" indent="0" shrinkToFit="false"/>
      <protection locked="true" hidden="false"/>
    </xf>
    <xf numFmtId="164" fontId="19" fillId="28" borderId="76" xfId="0" applyFont="true" applyBorder="true" applyAlignment="true" applyProtection="true">
      <alignment horizontal="left" vertical="top" textRotation="0" wrapText="true" indent="0" shrinkToFit="false"/>
      <protection locked="true" hidden="false"/>
    </xf>
    <xf numFmtId="164" fontId="12" fillId="28" borderId="52" xfId="0" applyFont="true" applyBorder="true" applyAlignment="true" applyProtection="true">
      <alignment horizontal="general" vertical="top" textRotation="0" wrapText="true" indent="0" shrinkToFit="false"/>
      <protection locked="false" hidden="false"/>
    </xf>
    <xf numFmtId="164" fontId="23" fillId="24" borderId="63" xfId="0" applyFont="true" applyBorder="true" applyAlignment="true" applyProtection="true">
      <alignment horizontal="general" vertical="top" textRotation="0" wrapText="true" indent="0" shrinkToFit="false"/>
      <protection locked="false" hidden="false"/>
    </xf>
    <xf numFmtId="164" fontId="19" fillId="28" borderId="64" xfId="0" applyFont="true" applyBorder="true" applyAlignment="true" applyProtection="true">
      <alignment horizontal="left" vertical="top" textRotation="0" wrapText="true" indent="0" shrinkToFit="false"/>
      <protection locked="true" hidden="false"/>
    </xf>
    <xf numFmtId="164" fontId="12" fillId="28" borderId="68" xfId="0" applyFont="true" applyBorder="true" applyAlignment="true" applyProtection="true">
      <alignment horizontal="general" vertical="top" textRotation="0" wrapText="true" indent="0" shrinkToFit="false"/>
      <protection locked="false" hidden="false"/>
    </xf>
    <xf numFmtId="164" fontId="19" fillId="28" borderId="63" xfId="0" applyFont="true" applyBorder="true" applyAlignment="true" applyProtection="true">
      <alignment horizontal="left" vertical="top" textRotation="0" wrapText="true" indent="0" shrinkToFit="false"/>
      <protection locked="true" hidden="false"/>
    </xf>
    <xf numFmtId="164" fontId="15" fillId="0" borderId="0" xfId="0" applyFont="true" applyBorder="false" applyAlignment="true" applyProtection="true">
      <alignment horizontal="general" vertical="top" textRotation="0" wrapText="false" indent="0" shrinkToFit="false"/>
      <protection locked="true" hidden="false"/>
    </xf>
    <xf numFmtId="164" fontId="19" fillId="28" borderId="52" xfId="0" applyFont="true" applyBorder="true" applyAlignment="true" applyProtection="true">
      <alignment horizontal="left" vertical="top" textRotation="0" wrapText="true" indent="0" shrinkToFit="false"/>
      <protection locked="true" hidden="false"/>
    </xf>
    <xf numFmtId="164" fontId="12" fillId="28" borderId="77" xfId="0" applyFont="true" applyBorder="true" applyAlignment="true" applyProtection="true">
      <alignment horizontal="general" vertical="top" textRotation="0" wrapText="true" indent="0" shrinkToFit="false"/>
      <protection locked="false" hidden="false"/>
    </xf>
    <xf numFmtId="164" fontId="0" fillId="0" borderId="77" xfId="0" applyFont="true" applyBorder="true" applyAlignment="true" applyProtection="true">
      <alignment horizontal="center" vertical="top" textRotation="0" wrapText="false" indent="0" shrinkToFit="false"/>
      <protection locked="false" hidden="false"/>
    </xf>
    <xf numFmtId="167" fontId="0" fillId="7" borderId="55" xfId="0" applyFont="false" applyBorder="true" applyAlignment="true" applyProtection="true">
      <alignment horizontal="center" vertical="top" textRotation="0" wrapText="false" indent="0" shrinkToFit="false"/>
      <protection locked="true" hidden="false"/>
    </xf>
    <xf numFmtId="164" fontId="23" fillId="0" borderId="63" xfId="0" applyFont="true" applyBorder="true" applyAlignment="true" applyProtection="true">
      <alignment horizontal="general" vertical="top" textRotation="0" wrapText="true" indent="0" shrinkToFit="false"/>
      <protection locked="false" hidden="false"/>
    </xf>
    <xf numFmtId="164" fontId="19" fillId="28" borderId="18" xfId="0" applyFont="true" applyBorder="true" applyAlignment="true" applyProtection="true">
      <alignment horizontal="general" vertical="top" textRotation="0" wrapText="true" indent="0" shrinkToFit="false"/>
      <protection locked="true" hidden="false"/>
    </xf>
    <xf numFmtId="164" fontId="8" fillId="15" borderId="15" xfId="0" applyFont="true" applyBorder="true" applyAlignment="true" applyProtection="true">
      <alignment horizontal="left" vertical="center" textRotation="0" wrapText="false" indent="0" shrinkToFit="false"/>
      <protection locked="true" hidden="false"/>
    </xf>
    <xf numFmtId="164" fontId="8" fillId="15" borderId="33" xfId="0" applyFont="true" applyBorder="true" applyAlignment="true" applyProtection="true">
      <alignment horizontal="left" vertical="center" textRotation="0" wrapText="true" indent="0" shrinkToFit="false"/>
      <protection locked="true" hidden="false"/>
    </xf>
    <xf numFmtId="164" fontId="8" fillId="22" borderId="16" xfId="0" applyFont="true" applyBorder="true" applyAlignment="true" applyProtection="true">
      <alignment horizontal="general" vertical="center" textRotation="0" wrapText="false" indent="0" shrinkToFit="false"/>
      <protection locked="true" hidden="false"/>
    </xf>
    <xf numFmtId="164" fontId="8" fillId="29" borderId="9" xfId="0" applyFont="true" applyBorder="true" applyAlignment="true" applyProtection="true">
      <alignment horizontal="general" vertical="top" textRotation="0" wrapText="true" indent="0" shrinkToFit="false"/>
      <protection locked="true" hidden="false"/>
    </xf>
    <xf numFmtId="164" fontId="8" fillId="29" borderId="62" xfId="0" applyFont="true" applyBorder="true" applyAlignment="true" applyProtection="true">
      <alignment horizontal="general" vertical="top" textRotation="0" wrapText="true" indent="0" shrinkToFit="false"/>
      <protection locked="true" hidden="false"/>
    </xf>
    <xf numFmtId="164" fontId="19" fillId="30" borderId="60" xfId="0" applyFont="true" applyBorder="true" applyAlignment="true" applyProtection="true">
      <alignment horizontal="general" vertical="top" textRotation="0" wrapText="true" indent="0" shrinkToFit="false"/>
      <protection locked="true" hidden="false"/>
    </xf>
    <xf numFmtId="164" fontId="12" fillId="30" borderId="72" xfId="0" applyFont="true" applyBorder="true" applyAlignment="true" applyProtection="true">
      <alignment horizontal="general" vertical="top" textRotation="0" wrapText="true" indent="0" shrinkToFit="false"/>
      <protection locked="false" hidden="false"/>
    </xf>
    <xf numFmtId="164" fontId="19" fillId="30" borderId="70" xfId="0" applyFont="true" applyBorder="true" applyAlignment="true" applyProtection="true">
      <alignment horizontal="left" vertical="top" textRotation="0" wrapText="true" indent="0" shrinkToFit="false"/>
      <protection locked="true" hidden="false"/>
    </xf>
    <xf numFmtId="164" fontId="12" fillId="30" borderId="51" xfId="0" applyFont="true" applyBorder="true" applyAlignment="true" applyProtection="true">
      <alignment horizontal="general" vertical="top" textRotation="0" wrapText="true" indent="0" shrinkToFit="false"/>
      <protection locked="false" hidden="false"/>
    </xf>
    <xf numFmtId="164" fontId="8" fillId="0" borderId="0" xfId="0" applyFont="true" applyBorder="false" applyAlignment="true" applyProtection="true">
      <alignment horizontal="general" vertical="top" textRotation="0" wrapText="false" indent="0" shrinkToFit="false"/>
      <protection locked="true" hidden="false"/>
    </xf>
    <xf numFmtId="164" fontId="19" fillId="30" borderId="52" xfId="0" applyFont="true" applyBorder="true" applyAlignment="true" applyProtection="true">
      <alignment horizontal="left" vertical="top" textRotation="0" wrapText="true" indent="0" shrinkToFit="false"/>
      <protection locked="true" hidden="false"/>
    </xf>
    <xf numFmtId="164" fontId="12" fillId="30" borderId="77" xfId="0" applyFont="true" applyBorder="true" applyAlignment="true" applyProtection="true">
      <alignment horizontal="general" vertical="top" textRotation="0" wrapText="true" indent="0" shrinkToFit="false"/>
      <protection locked="false" hidden="false"/>
    </xf>
    <xf numFmtId="164" fontId="8" fillId="30" borderId="1" xfId="0" applyFont="true" applyBorder="true" applyAlignment="true" applyProtection="true">
      <alignment horizontal="center" vertical="top" textRotation="0" wrapText="false" indent="0" shrinkToFit="false"/>
      <protection locked="true" hidden="false"/>
    </xf>
    <xf numFmtId="164" fontId="8" fillId="30" borderId="54" xfId="0" applyFont="true" applyBorder="true" applyAlignment="true" applyProtection="true">
      <alignment horizontal="general" vertical="top" textRotation="0" wrapText="false" indent="0" shrinkToFit="false"/>
      <protection locked="true" hidden="false"/>
    </xf>
    <xf numFmtId="164" fontId="8" fillId="29" borderId="16" xfId="0" applyFont="true" applyBorder="true" applyAlignment="true" applyProtection="true">
      <alignment horizontal="general" vertical="center" textRotation="0" wrapText="false" indent="0" shrinkToFit="false"/>
      <protection locked="true" hidden="false"/>
    </xf>
    <xf numFmtId="164" fontId="19" fillId="30" borderId="76" xfId="0" applyFont="true" applyBorder="true" applyAlignment="true" applyProtection="true">
      <alignment horizontal="left" vertical="top" textRotation="0" wrapText="true" indent="0" shrinkToFit="false"/>
      <protection locked="true" hidden="false"/>
    </xf>
    <xf numFmtId="164" fontId="12" fillId="30" borderId="52" xfId="0" applyFont="true" applyBorder="true" applyAlignment="true" applyProtection="true">
      <alignment horizontal="general" vertical="top" textRotation="0" wrapText="true" indent="0" shrinkToFit="false"/>
      <protection locked="false" hidden="false"/>
    </xf>
    <xf numFmtId="164" fontId="19" fillId="30" borderId="64" xfId="0" applyFont="true" applyBorder="true" applyAlignment="true" applyProtection="true">
      <alignment horizontal="left" vertical="top" textRotation="0" wrapText="true" indent="0" shrinkToFit="false"/>
      <protection locked="true" hidden="false"/>
    </xf>
    <xf numFmtId="164" fontId="27" fillId="0" borderId="0" xfId="0" applyFont="true" applyBorder="false" applyAlignment="false" applyProtection="true">
      <alignment horizontal="general" vertical="bottom" textRotation="0" wrapText="false" indent="0" shrinkToFit="false"/>
      <protection locked="true" hidden="false"/>
    </xf>
    <xf numFmtId="164" fontId="19" fillId="30" borderId="18" xfId="0" applyFont="true" applyBorder="true" applyAlignment="true" applyProtection="true">
      <alignment horizontal="general" vertical="top" textRotation="0" wrapText="true" indent="0" shrinkToFit="false"/>
      <protection locked="true" hidden="false"/>
    </xf>
    <xf numFmtId="164" fontId="19" fillId="30" borderId="60" xfId="0" applyFont="true" applyBorder="true" applyAlignment="true" applyProtection="true">
      <alignment horizontal="general" vertical="top" textRotation="0" wrapText="true" indent="0" shrinkToFit="false"/>
      <protection locked="false" hidden="false"/>
    </xf>
    <xf numFmtId="164" fontId="12" fillId="30" borderId="68" xfId="0" applyFont="true" applyBorder="true" applyAlignment="true" applyProtection="true">
      <alignment horizontal="general" vertical="top" textRotation="0" wrapText="true" indent="0" shrinkToFit="false"/>
      <protection locked="false" hidden="false"/>
    </xf>
    <xf numFmtId="164" fontId="19" fillId="30" borderId="63" xfId="0" applyFont="true" applyBorder="true" applyAlignment="true" applyProtection="true">
      <alignment horizontal="left" vertical="top" textRotation="0" wrapText="true" indent="0" shrinkToFit="false"/>
      <protection locked="false" hidden="false"/>
    </xf>
    <xf numFmtId="164" fontId="28" fillId="7" borderId="1" xfId="0" applyFont="true" applyBorder="true" applyAlignment="true" applyProtection="true">
      <alignment horizontal="center" vertical="center" textRotation="0" wrapText="false" indent="0" shrinkToFit="false"/>
      <protection locked="true" hidden="false"/>
    </xf>
    <xf numFmtId="164" fontId="29" fillId="31" borderId="32" xfId="0" applyFont="true" applyBorder="true" applyAlignment="true" applyProtection="true">
      <alignment horizontal="left" vertical="top" textRotation="0" wrapText="false" indent="0" shrinkToFit="false"/>
      <protection locked="true" hidden="false"/>
    </xf>
    <xf numFmtId="164" fontId="15" fillId="0" borderId="5" xfId="0" applyFont="true" applyBorder="true" applyAlignment="true" applyProtection="true">
      <alignment horizontal="center" vertical="top" textRotation="0" wrapText="false" indent="0" shrinkToFit="false"/>
      <protection locked="true" hidden="false"/>
    </xf>
    <xf numFmtId="164" fontId="30" fillId="0" borderId="78" xfId="0" applyFont="true" applyBorder="true" applyAlignment="true" applyProtection="true">
      <alignment horizontal="left" vertical="top" textRotation="0" wrapText="true" indent="3" shrinkToFit="false"/>
      <protection locked="true" hidden="false"/>
    </xf>
    <xf numFmtId="164" fontId="15" fillId="0" borderId="79" xfId="0" applyFont="true" applyBorder="true" applyAlignment="true" applyProtection="true">
      <alignment horizontal="center" vertical="top" textRotation="0" wrapText="false" indent="0" shrinkToFit="false"/>
      <protection locked="true" hidden="false"/>
    </xf>
    <xf numFmtId="164" fontId="31" fillId="0" borderId="6" xfId="0" applyFont="true" applyBorder="true" applyAlignment="true" applyProtection="true">
      <alignment horizontal="left" vertical="top" textRotation="0" wrapText="true" indent="3" shrinkToFit="false"/>
      <protection locked="true" hidden="false"/>
    </xf>
    <xf numFmtId="164" fontId="31" fillId="0" borderId="56" xfId="0" applyFont="true" applyBorder="true" applyAlignment="true" applyProtection="true">
      <alignment horizontal="left" vertical="top" textRotation="0" wrapText="true" indent="3" shrinkToFit="false"/>
      <protection locked="true" hidden="false"/>
    </xf>
    <xf numFmtId="164" fontId="30" fillId="31" borderId="32" xfId="0" applyFont="true" applyBorder="true" applyAlignment="true" applyProtection="true">
      <alignment horizontal="left" vertical="top" textRotation="0" wrapText="false" indent="0" shrinkToFit="false"/>
      <protection locked="true" hidden="false"/>
    </xf>
    <xf numFmtId="164" fontId="30" fillId="9" borderId="5" xfId="0" applyFont="true" applyBorder="true" applyAlignment="true" applyProtection="true">
      <alignment horizontal="left" vertical="top" textRotation="0" wrapText="false" indent="0" shrinkToFit="false"/>
      <protection locked="true" hidden="false"/>
    </xf>
    <xf numFmtId="164" fontId="31" fillId="9" borderId="6" xfId="0" applyFont="true" applyBorder="true" applyAlignment="true" applyProtection="true">
      <alignment horizontal="left" vertical="top" textRotation="0" wrapText="true" indent="3" shrinkToFit="false"/>
      <protection locked="true" hidden="false"/>
    </xf>
    <xf numFmtId="164" fontId="0" fillId="0" borderId="5" xfId="0" applyFont="false" applyBorder="true" applyAlignment="true" applyProtection="true">
      <alignment horizontal="center" vertical="top" textRotation="0" wrapText="false" indent="0" shrinkToFit="false"/>
      <protection locked="true" hidden="false"/>
    </xf>
    <xf numFmtId="164" fontId="30" fillId="9" borderId="6" xfId="0" applyFont="true" applyBorder="true" applyAlignment="true" applyProtection="true">
      <alignment horizontal="left" vertical="bottom" textRotation="0" wrapText="false" indent="0" shrinkToFit="false"/>
      <protection locked="true" hidden="false"/>
    </xf>
    <xf numFmtId="167" fontId="0" fillId="0" borderId="79" xfId="0" applyFont="false" applyBorder="true" applyAlignment="true" applyProtection="true">
      <alignment horizontal="center" vertical="top" textRotation="0" wrapText="false" indent="0" shrinkToFit="false"/>
      <protection locked="true" hidden="false"/>
    </xf>
    <xf numFmtId="164" fontId="30" fillId="0" borderId="6" xfId="0" applyFont="true" applyBorder="true" applyAlignment="true" applyProtection="true">
      <alignment horizontal="left" vertical="top" textRotation="0" wrapText="true" indent="3" shrinkToFit="false"/>
      <protection locked="true" hidden="false"/>
    </xf>
    <xf numFmtId="164" fontId="11" fillId="32" borderId="1" xfId="0" applyFont="true" applyBorder="true" applyAlignment="true" applyProtection="true">
      <alignment horizontal="center" vertical="center" textRotation="0" wrapText="false" indent="0" shrinkToFit="false"/>
      <protection locked="true" hidden="false"/>
    </xf>
    <xf numFmtId="164" fontId="11" fillId="32" borderId="4" xfId="0" applyFont="true" applyBorder="true" applyAlignment="true" applyProtection="true">
      <alignment horizontal="left" vertical="center" textRotation="0" wrapText="true" indent="0" shrinkToFit="false"/>
      <protection locked="true" hidden="false"/>
    </xf>
    <xf numFmtId="164" fontId="8" fillId="7" borderId="51" xfId="0" applyFont="true" applyBorder="true" applyAlignment="true" applyProtection="true">
      <alignment horizontal="center" vertical="center" textRotation="0" wrapText="false" indent="0" shrinkToFit="false"/>
      <protection locked="true" hidden="false"/>
    </xf>
    <xf numFmtId="164" fontId="12" fillId="23" borderId="51" xfId="0" applyFont="true" applyBorder="true" applyAlignment="true" applyProtection="true">
      <alignment horizontal="left" vertical="top" textRotation="0" wrapText="true" indent="0" shrinkToFit="false"/>
      <protection locked="true" hidden="false"/>
    </xf>
    <xf numFmtId="164" fontId="12" fillId="23" borderId="51" xfId="0" applyFont="true" applyBorder="true" applyAlignment="true" applyProtection="true">
      <alignment horizontal="left" vertical="center" textRotation="0" wrapText="true" indent="0" shrinkToFit="false"/>
      <protection locked="true" hidden="false"/>
    </xf>
    <xf numFmtId="164" fontId="12" fillId="19" borderId="51" xfId="0" applyFont="true" applyBorder="true" applyAlignment="true" applyProtection="true">
      <alignment horizontal="left" vertical="top" textRotation="0" wrapText="true" indent="0" shrinkToFit="false"/>
      <protection locked="true" hidden="false"/>
    </xf>
    <xf numFmtId="164" fontId="12" fillId="19" borderId="51" xfId="0" applyFont="true" applyBorder="true" applyAlignment="true" applyProtection="true">
      <alignment horizontal="general" vertical="bottom" textRotation="0" wrapText="true" indent="0" shrinkToFit="false"/>
      <protection locked="true" hidden="false"/>
    </xf>
    <xf numFmtId="164" fontId="12" fillId="33" borderId="51" xfId="0" applyFont="true" applyBorder="true" applyAlignment="true" applyProtection="true">
      <alignment horizontal="general" vertical="bottom" textRotation="0" wrapText="true" indent="0" shrinkToFit="false"/>
      <protection locked="true" hidden="false"/>
    </xf>
    <xf numFmtId="164" fontId="12" fillId="33" borderId="51" xfId="0" applyFont="true" applyBorder="true" applyAlignment="true" applyProtection="true">
      <alignment horizontal="general" vertical="top" textRotation="0" wrapText="true" indent="0" shrinkToFit="false"/>
      <protection locked="true" hidden="false"/>
    </xf>
    <xf numFmtId="164" fontId="12" fillId="26" borderId="51" xfId="0" applyFont="true" applyBorder="true" applyAlignment="true" applyProtection="true">
      <alignment horizontal="general" vertical="top" textRotation="0" wrapText="true" indent="0" shrinkToFit="false"/>
      <protection locked="true" hidden="false"/>
    </xf>
    <xf numFmtId="164" fontId="12" fillId="13" borderId="51" xfId="0" applyFont="true" applyBorder="true" applyAlignment="true" applyProtection="true">
      <alignment horizontal="left" vertical="top" textRotation="0" wrapText="true" indent="0" shrinkToFit="false"/>
      <protection locked="true" hidden="false"/>
    </xf>
    <xf numFmtId="164" fontId="12" fillId="27" borderId="51" xfId="0" applyFont="true" applyBorder="true" applyAlignment="true" applyProtection="true">
      <alignment horizontal="general" vertical="top" textRotation="0" wrapText="true" indent="0" shrinkToFit="false"/>
      <protection locked="true" hidden="false"/>
    </xf>
    <xf numFmtId="164" fontId="12" fillId="28" borderId="51" xfId="0" applyFont="true" applyBorder="true" applyAlignment="true" applyProtection="true">
      <alignment horizontal="general" vertical="top" textRotation="0" wrapText="true" indent="0" shrinkToFit="false"/>
      <protection locked="true" hidden="false"/>
    </xf>
    <xf numFmtId="164" fontId="12" fillId="28" borderId="51" xfId="0" applyFont="true" applyBorder="true" applyAlignment="false" applyProtection="true">
      <alignment horizontal="general" vertical="bottom" textRotation="0" wrapText="false" indent="0" shrinkToFit="false"/>
      <protection locked="true" hidden="false"/>
    </xf>
    <xf numFmtId="164" fontId="12" fillId="30" borderId="51" xfId="0" applyFont="true" applyBorder="true" applyAlignment="true" applyProtection="true">
      <alignment horizontal="general" vertical="top" textRotation="0" wrapText="true" indent="0" shrinkToFit="false"/>
      <protection locked="true" hidden="false"/>
    </xf>
    <xf numFmtId="164" fontId="12" fillId="30" borderId="51" xfId="0" applyFont="true" applyBorder="true" applyAlignment="false" applyProtection="true">
      <alignment horizontal="general" vertical="bottom" textRotation="0" wrapText="false" indent="0" shrinkToFit="false"/>
      <protection locked="true" hidden="false"/>
    </xf>
    <xf numFmtId="164" fontId="0" fillId="0" borderId="25" xfId="0" applyFont="false" applyBorder="true" applyAlignment="false" applyProtection="true">
      <alignment horizontal="general" vertical="bottom" textRotation="0" wrapText="false" indent="0" shrinkToFit="false"/>
      <protection locked="true" hidden="false"/>
    </xf>
    <xf numFmtId="164" fontId="11" fillId="0" borderId="0" xfId="0" applyFont="true" applyBorder="tru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true">
      <alignment horizontal="left" vertical="center" textRotation="0" wrapText="false" indent="0" shrinkToFit="false"/>
      <protection locked="true" hidden="false"/>
    </xf>
    <xf numFmtId="164" fontId="0" fillId="0" borderId="44" xfId="0" applyFont="false" applyBorder="true" applyAlignment="true" applyProtection="true">
      <alignment horizontal="center" vertical="bottom" textRotation="0" wrapText="true" indent="0" shrinkToFit="false"/>
      <protection locked="true" hidden="false"/>
    </xf>
    <xf numFmtId="164" fontId="8" fillId="6" borderId="73" xfId="0" applyFont="true" applyBorder="true" applyAlignment="true" applyProtection="true">
      <alignment horizontal="center" vertical="center" textRotation="0" wrapText="true" indent="0" shrinkToFit="false"/>
      <protection locked="true" hidden="false"/>
    </xf>
    <xf numFmtId="164" fontId="8" fillId="6" borderId="64" xfId="0" applyFont="true" applyBorder="true" applyAlignment="true" applyProtection="true">
      <alignment horizontal="center" vertical="bottom" textRotation="0" wrapText="true" indent="0" shrinkToFit="false"/>
      <protection locked="true" hidden="false"/>
    </xf>
    <xf numFmtId="164" fontId="10" fillId="9" borderId="1" xfId="0" applyFont="true" applyBorder="true" applyAlignment="true" applyProtection="true">
      <alignment horizontal="center" vertical="center" textRotation="0" wrapText="true" indent="0" shrinkToFit="false"/>
      <protection locked="true" hidden="false"/>
    </xf>
    <xf numFmtId="164" fontId="10" fillId="9" borderId="73" xfId="0" applyFont="true" applyBorder="true" applyAlignment="true" applyProtection="true">
      <alignment horizontal="center" vertical="center" textRotation="0" wrapText="true" indent="0" shrinkToFit="false"/>
      <protection locked="true" hidden="false"/>
    </xf>
    <xf numFmtId="164" fontId="10" fillId="9" borderId="64" xfId="0" applyFont="true" applyBorder="true" applyAlignment="true" applyProtection="true">
      <alignment horizontal="center" vertical="center" textRotation="0" wrapText="true" indent="0" shrinkToFit="false"/>
      <protection locked="true" hidden="false"/>
    </xf>
    <xf numFmtId="164" fontId="8" fillId="5" borderId="35" xfId="0" applyFont="true" applyBorder="true" applyAlignment="true" applyProtection="true">
      <alignment horizontal="center" vertical="center" textRotation="0" wrapText="true" indent="0" shrinkToFit="false"/>
      <protection locked="true" hidden="false"/>
    </xf>
    <xf numFmtId="164" fontId="0" fillId="0" borderId="72" xfId="0" applyFont="false" applyBorder="true" applyAlignment="true" applyProtection="true">
      <alignment horizontal="center" vertical="center" textRotation="0" wrapText="true" indent="0" shrinkToFit="false"/>
      <protection locked="true" hidden="false"/>
    </xf>
    <xf numFmtId="164" fontId="40" fillId="0" borderId="80" xfId="0" applyFont="true" applyBorder="true" applyAlignment="true" applyProtection="true">
      <alignment horizontal="center" vertical="center" textRotation="0" wrapText="true" indent="0" shrinkToFit="false"/>
      <protection locked="true" hidden="false"/>
    </xf>
    <xf numFmtId="164" fontId="8" fillId="4" borderId="22" xfId="0" applyFont="true" applyBorder="true" applyAlignment="true" applyProtection="true">
      <alignment horizontal="center" vertical="center" textRotation="0" wrapText="true" indent="0" shrinkToFit="false"/>
      <protection locked="true" hidden="false"/>
    </xf>
    <xf numFmtId="164" fontId="0" fillId="0" borderId="46" xfId="0" applyFont="false" applyBorder="true" applyAlignment="true" applyProtection="true">
      <alignment horizontal="center" vertical="center" textRotation="0" wrapText="true" indent="0" shrinkToFit="false"/>
      <protection locked="true" hidden="false"/>
    </xf>
    <xf numFmtId="164" fontId="15" fillId="0" borderId="21" xfId="0" applyFont="true" applyBorder="true" applyAlignment="true" applyProtection="true">
      <alignment horizontal="center" vertical="center" textRotation="0" wrapText="true" indent="0" shrinkToFit="false"/>
      <protection locked="true" hidden="false"/>
    </xf>
    <xf numFmtId="164" fontId="8" fillId="3" borderId="22" xfId="0" applyFont="true" applyBorder="true" applyAlignment="true" applyProtection="true">
      <alignment horizontal="center" vertical="center" textRotation="0" wrapText="true" indent="0" shrinkToFit="false"/>
      <protection locked="true" hidden="false"/>
    </xf>
    <xf numFmtId="164" fontId="8" fillId="2" borderId="22" xfId="0" applyFont="true" applyBorder="true" applyAlignment="true" applyProtection="true">
      <alignment horizontal="center" vertical="center" textRotation="0" wrapText="true" indent="0" shrinkToFit="false"/>
      <protection locked="true" hidden="false"/>
    </xf>
    <xf numFmtId="164" fontId="8" fillId="0" borderId="28" xfId="0" applyFont="true" applyBorder="true" applyAlignment="true" applyProtection="true">
      <alignment horizontal="center" vertical="center" textRotation="0" wrapText="true" indent="0" shrinkToFit="false"/>
      <protection locked="true" hidden="false"/>
    </xf>
    <xf numFmtId="164" fontId="15" fillId="0" borderId="66" xfId="0" applyFont="true" applyBorder="true" applyAlignment="true" applyProtection="true">
      <alignment horizontal="center" vertical="center" textRotation="0" wrapText="true" indent="0" shrinkToFit="false"/>
      <protection locked="true" hidden="false"/>
    </xf>
    <xf numFmtId="164" fontId="15" fillId="0" borderId="14" xfId="0" applyFont="true" applyBorder="true" applyAlignment="true" applyProtection="true">
      <alignment horizontal="center" vertical="center"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tConditionalStyle_1" xfId="20"/>
    <cellStyle name="ExtConditionalStyle_2" xfId="21"/>
    <cellStyle name="ExtConditionalStyle_3" xfId="22"/>
    <cellStyle name="ExtConditionalStyle_4" xfId="23"/>
  </cellStyles>
  <dxfs count="136">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s>
  <colors>
    <indexedColors>
      <rgbColor rgb="FF000000"/>
      <rgbColor rgb="FFFFFFFF"/>
      <rgbColor rgb="FFFF0000"/>
      <rgbColor rgb="FF00FF00"/>
      <rgbColor rgb="FF0000FF"/>
      <rgbColor rgb="FFFFFF00"/>
      <rgbColor rgb="FFFF00FF"/>
      <rgbColor rgb="FFF2DCDB"/>
      <rgbColor rgb="FFC00000"/>
      <rgbColor rgb="FF008000"/>
      <rgbColor rgb="FF000080"/>
      <rgbColor rgb="FF77933C"/>
      <rgbColor rgb="FF800080"/>
      <rgbColor rgb="FF00B050"/>
      <rgbColor rgb="FFC0C0C0"/>
      <rgbColor rgb="FF878787"/>
      <rgbColor rgb="FFB1A0C7"/>
      <rgbColor rgb="FF948A54"/>
      <rgbColor rgb="FFEBF1DE"/>
      <rgbColor rgb="FFDBEEF4"/>
      <rgbColor rgb="FF660066"/>
      <rgbColor rgb="FFD99694"/>
      <rgbColor rgb="FF0066CC"/>
      <rgbColor rgb="FFD9D9D9"/>
      <rgbColor rgb="FF000080"/>
      <rgbColor rgb="FFFF00FF"/>
      <rgbColor rgb="FFC3D69B"/>
      <rgbColor rgb="FF00FFFF"/>
      <rgbColor rgb="FF800080"/>
      <rgbColor rgb="FF800000"/>
      <rgbColor rgb="FF98B855"/>
      <rgbColor rgb="FF0000FF"/>
      <rgbColor rgb="FFDDD9C3"/>
      <rgbColor rgb="FFE6E0EC"/>
      <rgbColor rgb="FFD7E4BD"/>
      <rgbColor rgb="FFFDEADA"/>
      <rgbColor rgb="FF99CCFF"/>
      <rgbColor rgb="FFE6B9B8"/>
      <rgbColor rgb="FFB3A2C7"/>
      <rgbColor rgb="FFFAC090"/>
      <rgbColor rgb="FFBFBFBF"/>
      <rgbColor rgb="FF93CDDD"/>
      <rgbColor rgb="FF92D050"/>
      <rgbColor rgb="FFFFC000"/>
      <rgbColor rgb="FFF79646"/>
      <rgbColor rgb="FFE46C0A"/>
      <rgbColor rgb="FF785B97"/>
      <rgbColor rgb="FFA6A6A6"/>
      <rgbColor rgb="FF003366"/>
      <rgbColor rgb="FF31859C"/>
      <rgbColor rgb="FF003300"/>
      <rgbColor rgb="FF333300"/>
      <rgbColor rgb="FF993300"/>
      <rgbColor rgb="FFC4BD97"/>
      <rgbColor rgb="FF333399"/>
      <rgbColor rgb="FF55555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48025276461295"/>
          <c:y val="0.192158188271083"/>
          <c:w val="0.509794628751975"/>
          <c:h val="0.509802264661146"/>
        </c:manualLayout>
      </c:layout>
      <c:radarChart>
        <c:radarStyle val="marker"/>
        <c:varyColors val="0"/>
        <c:ser>
          <c:idx val="0"/>
          <c:order val="0"/>
          <c:tx>
            <c:strRef>
              <c:f>"Present profile"</c:f>
              <c:strCache>
                <c:ptCount val="1"/>
                <c:pt idx="0">
                  <c:v>Present profile</c:v>
                </c:pt>
              </c:strCache>
            </c:strRef>
          </c:tx>
          <c:spPr>
            <a:solidFill>
              <a:srgbClr val="c00000"/>
            </a:solidFill>
            <a:ln w="28440">
              <a:solidFill>
                <a:srgbClr val="c00000"/>
              </a:solidFill>
              <a:round/>
            </a:ln>
          </c:spPr>
          <c:marker>
            <c:symbol val="diamond"/>
            <c:size val="7"/>
            <c:spPr>
              <a:solidFill>
                <a:srgbClr val="c00000"/>
              </a:solidFill>
            </c:spPr>
          </c:marker>
          <c:dLbls>
            <c:txPr>
              <a:bodyPr/>
              <a:lstStyle/>
              <a:p>
                <a:pPr>
                  <a:defRPr b="0" sz="1000" spc="-1" strike="noStrike">
                    <a:solidFill>
                      <a:srgbClr val="000000"/>
                    </a:solidFill>
                    <a:latin typeface="Calibri"/>
                  </a:defRPr>
                </a:pPr>
              </a:p>
            </c:txPr>
            <c:showLegendKey val="0"/>
            <c:showVal val="0"/>
            <c:showCatName val="0"/>
            <c:showSerName val="0"/>
            <c:showPercent val="0"/>
            <c:separator>; </c:separator>
            <c:showLeaderLines val="0"/>
          </c:dLbls>
          <c:cat>
            <c:multiLvlStrRef>
              <c:f>Profile!$A$14:$B$19</c:f>
              <c:multiLvlStrCache>
                <c:ptCount val="6"/>
                <c:lvl/>
                <c:lvl>
                  <c:pt idx="0">
                    <c:v>1. WORKING CONDITIONS</c:v>
                  </c:pt>
                  <c:pt idx="1">
                    <c:v>2. LAND &amp; WATER RIGHTS</c:v>
                  </c:pt>
                  <c:pt idx="2">
                    <c:v>3. GENDER EQUALITY</c:v>
                  </c:pt>
                  <c:pt idx="3">
                    <c:v>4. FOOD AND NUTRITION SECURITY</c:v>
                  </c:pt>
                  <c:pt idx="4">
                    <c:v>5. SOCIAL CAPITAL</c:v>
                  </c:pt>
                  <c:pt idx="5">
                    <c:v>6. LIVING CONDITIONS</c:v>
                  </c:pt>
                </c:lvl>
              </c:multiLvlStrCache>
            </c:multiLvlStrRef>
          </c:cat>
          <c:val>
            <c:numRef>
              <c:f>Profile!$D$14:$D$19</c:f>
              <c:numCache>
                <c:formatCode>General</c:formatCode>
                <c:ptCount val="6"/>
                <c:pt idx="0">
                  <c:v>1.975</c:v>
                </c:pt>
                <c:pt idx="1">
                  <c:v>1.25</c:v>
                </c:pt>
                <c:pt idx="2">
                  <c:v>1.48</c:v>
                </c:pt>
                <c:pt idx="3">
                  <c:v>1.5</c:v>
                </c:pt>
                <c:pt idx="4">
                  <c:v>1.80555555555556</c:v>
                </c:pt>
                <c:pt idx="5">
                  <c:v>1.83333333333333</c:v>
                </c:pt>
              </c:numCache>
            </c:numRef>
          </c:val>
        </c:ser>
        <c:ser>
          <c:idx val="1"/>
          <c:order val="1"/>
          <c:tx>
            <c:strRef>
              <c:f>Profile!$F$12</c:f>
              <c:strCache>
                <c:ptCount val="1"/>
                <c:pt idx="0">
                  <c:v>Previous profile</c:v>
                </c:pt>
              </c:strCache>
            </c:strRef>
          </c:tx>
          <c:spPr>
            <a:solidFill>
              <a:srgbClr val="98b855"/>
            </a:solidFill>
            <a:ln w="28440">
              <a:solidFill>
                <a:srgbClr val="98b855"/>
              </a:solidFill>
              <a:round/>
            </a:ln>
          </c:spPr>
          <c:marker>
            <c:symbol val="none"/>
          </c:marker>
          <c:dLbls>
            <c:txPr>
              <a:bodyPr/>
              <a:lstStyle/>
              <a:p>
                <a:pPr>
                  <a:defRPr b="0" sz="1000" spc="-1" strike="noStrike">
                    <a:solidFill>
                      <a:srgbClr val="000000"/>
                    </a:solidFill>
                    <a:latin typeface="Calibri"/>
                  </a:defRPr>
                </a:pPr>
              </a:p>
            </c:txPr>
            <c:showLegendKey val="0"/>
            <c:showVal val="0"/>
            <c:showCatName val="0"/>
            <c:showSerName val="0"/>
            <c:showPercent val="0"/>
            <c:separator>; </c:separator>
            <c:showLeaderLines val="0"/>
          </c:dLbls>
          <c:cat>
            <c:multiLvlStrRef>
              <c:f>Profile!$A$14:$B$19</c:f>
              <c:multiLvlStrCache>
                <c:ptCount val="6"/>
                <c:lvl/>
                <c:lvl>
                  <c:pt idx="0">
                    <c:v>1. WORKING CONDITIONS</c:v>
                  </c:pt>
                  <c:pt idx="1">
                    <c:v>2. LAND &amp; WATER RIGHTS</c:v>
                  </c:pt>
                  <c:pt idx="2">
                    <c:v>3. GENDER EQUALITY</c:v>
                  </c:pt>
                  <c:pt idx="3">
                    <c:v>4. FOOD AND NUTRITION SECURITY</c:v>
                  </c:pt>
                  <c:pt idx="4">
                    <c:v>5. SOCIAL CAPITAL</c:v>
                  </c:pt>
                  <c:pt idx="5">
                    <c:v>6. LIVING CONDITIONS</c:v>
                  </c:pt>
                </c:lvl>
              </c:multiLvlStrCache>
            </c:multiLvlStrRef>
          </c:cat>
          <c:val>
            <c:numRef>
              <c:f>Profile!$G$14:$G$19</c:f>
              <c:numCache>
                <c:formatCode>General</c:formatCode>
                <c:ptCount val="6"/>
                <c:pt idx="0">
                  <c:v>0</c:v>
                </c:pt>
                <c:pt idx="1">
                  <c:v>0</c:v>
                </c:pt>
                <c:pt idx="2">
                  <c:v>0</c:v>
                </c:pt>
                <c:pt idx="3">
                  <c:v>0</c:v>
                </c:pt>
                <c:pt idx="4">
                  <c:v>0</c:v>
                </c:pt>
                <c:pt idx="5">
                  <c:v>0</c:v>
                </c:pt>
              </c:numCache>
            </c:numRef>
          </c:val>
        </c:ser>
        <c:axId val="77358846"/>
        <c:axId val="59997506"/>
      </c:radarChart>
      <c:catAx>
        <c:axId val="77358846"/>
        <c:scaling>
          <c:orientation val="maxMin"/>
        </c:scaling>
        <c:delete val="0"/>
        <c:axPos val="b"/>
        <c:majorGridlines>
          <c:spPr>
            <a:ln w="9360">
              <a:solidFill>
                <a:srgbClr val="878787"/>
              </a:solidFill>
              <a:round/>
            </a:ln>
          </c:spPr>
        </c:majorGridlines>
        <c:numFmt formatCode="General" sourceLinked="1"/>
        <c:majorTickMark val="none"/>
        <c:minorTickMark val="none"/>
        <c:tickLblPos val="nextTo"/>
        <c:spPr>
          <a:ln w="9360">
            <a:noFill/>
          </a:ln>
        </c:spPr>
        <c:txPr>
          <a:bodyPr/>
          <a:lstStyle/>
          <a:p>
            <a:pPr>
              <a:defRPr b="1" sz="1000" spc="-1" strike="noStrike">
                <a:solidFill>
                  <a:srgbClr val="000000"/>
                </a:solidFill>
                <a:latin typeface="Calibri"/>
              </a:defRPr>
            </a:pPr>
          </a:p>
        </c:txPr>
        <c:crossAx val="59997506"/>
        <c:crosses val="autoZero"/>
        <c:auto val="1"/>
        <c:lblAlgn val="ctr"/>
        <c:lblOffset val="100"/>
        <c:noMultiLvlLbl val="0"/>
      </c:catAx>
      <c:valAx>
        <c:axId val="59997506"/>
        <c:scaling>
          <c:orientation val="minMax"/>
          <c:max val="4"/>
          <c:min val="0"/>
        </c:scaling>
        <c:delete val="0"/>
        <c:axPos val="l"/>
        <c:majorGridlines>
          <c:spPr>
            <a:ln w="9360">
              <a:solidFill>
                <a:srgbClr val="878787"/>
              </a:solidFill>
              <a:round/>
            </a:ln>
          </c:spPr>
        </c:majorGridlines>
        <c:numFmt formatCode="@"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77358846"/>
        <c:crosses val="autoZero"/>
        <c:crossBetween val="midCat"/>
      </c:valAx>
      <c:spPr>
        <a:solidFill>
          <a:srgbClr val="ffffff"/>
        </a:solidFill>
        <a:ln>
          <a:noFill/>
        </a:ln>
      </c:spPr>
    </c:plotArea>
    <c:legend>
      <c:legendPos val="b"/>
      <c:overlay val="0"/>
      <c:spPr>
        <a:noFill/>
        <a:ln>
          <a:noFill/>
        </a:ln>
      </c:spPr>
      <c:txPr>
        <a:bodyPr/>
        <a:lstStyle/>
        <a:p>
          <a:pPr>
            <a:defRPr b="0" sz="1000" spc="-1" strike="noStrike">
              <a:solidFill>
                <a:srgbClr val="000000"/>
              </a:solidFill>
              <a:latin typeface="Calibri"/>
            </a:defRPr>
          </a:pPr>
        </a:p>
      </c:txPr>
    </c:legend>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135000</xdr:colOff>
      <xdr:row>3</xdr:row>
      <xdr:rowOff>99360</xdr:rowOff>
    </xdr:from>
    <xdr:to>
      <xdr:col>15</xdr:col>
      <xdr:colOff>300240</xdr:colOff>
      <xdr:row>21</xdr:row>
      <xdr:rowOff>1240560</xdr:rowOff>
    </xdr:to>
    <xdr:graphicFrame>
      <xdr:nvGraphicFramePr>
        <xdr:cNvPr id="0" name="Chart 1"/>
        <xdr:cNvGraphicFramePr/>
      </xdr:nvGraphicFramePr>
      <xdr:xfrm>
        <a:off x="6578640" y="822960"/>
        <a:ext cx="4557240" cy="42598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3" topLeftCell="A22" activePane="bottomLeft" state="frozen"/>
      <selection pane="topLeft" activeCell="A1" activeCellId="0" sqref="A1"/>
      <selection pane="bottomLeft" activeCell="A22" activeCellId="0" sqref="A22"/>
    </sheetView>
  </sheetViews>
  <sheetFormatPr defaultColWidth="8.90234375" defaultRowHeight="13.2" zeroHeight="false" outlineLevelRow="0" outlineLevelCol="0"/>
  <cols>
    <col collapsed="false" customWidth="true" hidden="false" outlineLevel="0" max="1" min="1" style="1" width="19.99"/>
    <col collapsed="false" customWidth="true" hidden="false" outlineLevel="0" max="2" min="2" style="1" width="13.33"/>
    <col collapsed="false" customWidth="true" hidden="false" outlineLevel="0" max="3" min="3" style="1" width="14.34"/>
    <col collapsed="false" customWidth="true" hidden="false" outlineLevel="0" max="4" min="4" style="1" width="10.45"/>
    <col collapsed="false" customWidth="true" hidden="false" outlineLevel="0" max="5" min="5" style="1" width="8.44"/>
    <col collapsed="false" customWidth="true" hidden="false" outlineLevel="0" max="6" min="6" style="1" width="13.44"/>
    <col collapsed="false" customWidth="true" hidden="false" outlineLevel="0" max="7" min="7" style="1" width="11.33"/>
    <col collapsed="false" customWidth="false" hidden="false" outlineLevel="0" max="8" min="8" style="1" width="8.89"/>
    <col collapsed="false" customWidth="true" hidden="true" outlineLevel="0" max="9" min="9" style="1" width="10.89"/>
    <col collapsed="false" customWidth="false" hidden="false" outlineLevel="0" max="1024" min="10" style="1" width="8.89"/>
  </cols>
  <sheetData>
    <row r="1" customFormat="false" ht="22.5" hidden="false" customHeight="true" outlineLevel="0" collapsed="false">
      <c r="A1" s="2" t="s">
        <v>0</v>
      </c>
      <c r="B1" s="2"/>
      <c r="C1" s="2"/>
      <c r="D1" s="3" t="s">
        <v>1</v>
      </c>
      <c r="E1" s="4"/>
      <c r="F1" s="5" t="s">
        <v>2</v>
      </c>
      <c r="G1" s="5"/>
      <c r="I1" s="6"/>
    </row>
    <row r="2" customFormat="false" ht="16.5" hidden="false" customHeight="true" outlineLevel="0" collapsed="false">
      <c r="A2" s="7"/>
      <c r="B2" s="8"/>
      <c r="C2" s="8"/>
      <c r="D2" s="9" t="s">
        <v>3</v>
      </c>
      <c r="E2" s="10" t="s">
        <v>4</v>
      </c>
      <c r="F2" s="10"/>
      <c r="G2" s="10"/>
    </row>
    <row r="3" customFormat="false" ht="18" hidden="false" customHeight="true" outlineLevel="0" collapsed="false">
      <c r="A3" s="11" t="s">
        <v>5</v>
      </c>
      <c r="B3" s="12" t="n">
        <v>43661</v>
      </c>
      <c r="C3" s="12"/>
      <c r="D3" s="13"/>
      <c r="E3" s="14"/>
      <c r="F3" s="14"/>
      <c r="G3" s="15"/>
      <c r="J3" s="16"/>
    </row>
    <row r="4" customFormat="false" ht="13.5" hidden="false" customHeight="true" outlineLevel="0" collapsed="false">
      <c r="A4" s="17"/>
      <c r="B4" s="14"/>
      <c r="C4" s="14"/>
      <c r="D4" s="14"/>
      <c r="E4" s="14"/>
      <c r="F4" s="14"/>
      <c r="G4" s="15"/>
      <c r="J4" s="18"/>
    </row>
    <row r="5" customFormat="false" ht="20.25" hidden="false" customHeight="true" outlineLevel="0" collapsed="false">
      <c r="A5" s="14"/>
      <c r="B5" s="14"/>
      <c r="C5" s="14"/>
      <c r="D5" s="14"/>
      <c r="E5" s="14"/>
      <c r="F5" s="14"/>
      <c r="G5" s="15"/>
      <c r="J5" s="18"/>
    </row>
    <row r="6" customFormat="false" ht="18" hidden="false" customHeight="true" outlineLevel="0" collapsed="false">
      <c r="A6" s="14"/>
      <c r="B6" s="14"/>
      <c r="C6" s="14"/>
      <c r="D6" s="14"/>
      <c r="E6" s="14"/>
      <c r="F6" s="14"/>
      <c r="G6" s="15"/>
      <c r="J6" s="18"/>
    </row>
    <row r="7" customFormat="false" ht="18" hidden="false" customHeight="true" outlineLevel="0" collapsed="false">
      <c r="A7" s="14"/>
      <c r="B7" s="14"/>
      <c r="C7" s="14"/>
      <c r="D7" s="14"/>
      <c r="E7" s="14"/>
      <c r="F7" s="14"/>
      <c r="G7" s="15"/>
    </row>
    <row r="8" customFormat="false" ht="18" hidden="false" customHeight="true" outlineLevel="0" collapsed="false">
      <c r="A8" s="14"/>
      <c r="B8" s="14"/>
      <c r="C8" s="14"/>
      <c r="D8" s="14"/>
      <c r="E8" s="14"/>
      <c r="F8" s="14"/>
      <c r="G8" s="15"/>
    </row>
    <row r="9" customFormat="false" ht="18" hidden="false" customHeight="true" outlineLevel="0" collapsed="false">
      <c r="A9" s="14"/>
      <c r="B9" s="14"/>
      <c r="C9" s="14"/>
      <c r="D9" s="14"/>
      <c r="E9" s="14"/>
      <c r="F9" s="14"/>
      <c r="G9" s="15"/>
    </row>
    <row r="10" customFormat="false" ht="6" hidden="false" customHeight="true" outlineLevel="0" collapsed="false">
      <c r="A10" s="17"/>
      <c r="B10" s="14"/>
      <c r="C10" s="14"/>
      <c r="D10" s="14"/>
      <c r="E10" s="14"/>
      <c r="F10" s="14"/>
      <c r="G10" s="15"/>
    </row>
    <row r="11" customFormat="false" ht="13.8" hidden="true" customHeight="false" outlineLevel="0" collapsed="false">
      <c r="A11" s="17"/>
      <c r="B11" s="14"/>
      <c r="C11" s="14"/>
      <c r="D11" s="14"/>
      <c r="E11" s="14"/>
      <c r="F11" s="14"/>
      <c r="G11" s="15"/>
    </row>
    <row r="12" customFormat="false" ht="13.8" hidden="false" customHeight="false" outlineLevel="0" collapsed="false">
      <c r="A12" s="19" t="s">
        <v>6</v>
      </c>
      <c r="B12" s="19"/>
      <c r="C12" s="20" t="s">
        <v>7</v>
      </c>
      <c r="D12" s="20"/>
      <c r="E12" s="21" t="s">
        <v>8</v>
      </c>
      <c r="F12" s="22" t="s">
        <v>9</v>
      </c>
      <c r="G12" s="23" t="str">
        <f aca="false">Register!H3</f>
        <v>15/07/2019</v>
      </c>
    </row>
    <row r="13" customFormat="false" ht="13.8" hidden="false" customHeight="false" outlineLevel="0" collapsed="false">
      <c r="A13" s="19"/>
      <c r="B13" s="19"/>
      <c r="C13" s="24" t="s">
        <v>10</v>
      </c>
      <c r="D13" s="25" t="s">
        <v>11</v>
      </c>
      <c r="E13" s="21"/>
      <c r="F13" s="26" t="s">
        <v>10</v>
      </c>
      <c r="G13" s="27" t="s">
        <v>11</v>
      </c>
      <c r="I13" s="28" t="s">
        <v>12</v>
      </c>
    </row>
    <row r="14" customFormat="false" ht="13.8" hidden="false" customHeight="false" outlineLevel="0" collapsed="false">
      <c r="A14" s="29" t="str">
        <f aca="false">Register!A5</f>
        <v>1. WORKING CONDITIONS</v>
      </c>
      <c r="B14" s="29"/>
      <c r="C14" s="30" t="str">
        <f aca="false">Register!C10</f>
        <v>Moderate/Low</v>
      </c>
      <c r="D14" s="31" t="n">
        <f aca="false">Register!B10</f>
        <v>1.975</v>
      </c>
      <c r="E14" s="32" t="str">
        <f aca="false">Register!D10</f>
        <v>↑</v>
      </c>
      <c r="F14" s="33" t="str">
        <f aca="false">Register!I10</f>
        <v>Not at all</v>
      </c>
      <c r="G14" s="34" t="n">
        <f aca="false">Register!H10</f>
        <v>0</v>
      </c>
      <c r="I14" s="35" t="e">
        <f aca="false">register!#ref!</f>
        <v>#NAME?</v>
      </c>
    </row>
    <row r="15" customFormat="false" ht="13.8" hidden="false" customHeight="false" outlineLevel="0" collapsed="false">
      <c r="A15" s="36" t="str">
        <f aca="false">Register!A11</f>
        <v>2. LAND &amp; WATER RIGHTS</v>
      </c>
      <c r="B15" s="36"/>
      <c r="C15" s="37" t="str">
        <f aca="false">Register!C15</f>
        <v>Not at all</v>
      </c>
      <c r="D15" s="38" t="n">
        <f aca="false">Register!B15</f>
        <v>1.25</v>
      </c>
      <c r="E15" s="39" t="str">
        <f aca="false">Register!D15</f>
        <v>↑</v>
      </c>
      <c r="F15" s="40" t="str">
        <f aca="false">Register!I15</f>
        <v>Not at all</v>
      </c>
      <c r="G15" s="41" t="n">
        <f aca="false">Register!H15</f>
        <v>0</v>
      </c>
      <c r="I15" s="42" t="e">
        <f aca="false">register!#ref!</f>
        <v>#NAME?</v>
      </c>
    </row>
    <row r="16" customFormat="false" ht="13.8" hidden="false" customHeight="false" outlineLevel="0" collapsed="false">
      <c r="A16" s="43" t="str">
        <f aca="false">Register!A16</f>
        <v>3. GENDER EQUALITY</v>
      </c>
      <c r="B16" s="43"/>
      <c r="C16" s="37" t="str">
        <f aca="false">Register!C22</f>
        <v>Not at all</v>
      </c>
      <c r="D16" s="38" t="n">
        <f aca="false">Register!B22</f>
        <v>1.48</v>
      </c>
      <c r="E16" s="39" t="str">
        <f aca="false">Register!D22</f>
        <v>↑</v>
      </c>
      <c r="F16" s="40" t="str">
        <f aca="false">Register!I22</f>
        <v>Not at all</v>
      </c>
      <c r="G16" s="41" t="n">
        <f aca="false">Register!H22</f>
        <v>0</v>
      </c>
      <c r="I16" s="42" t="e">
        <f aca="false">register!#ref!</f>
        <v>#NAME?</v>
      </c>
    </row>
    <row r="17" customFormat="false" ht="13.8" hidden="false" customHeight="false" outlineLevel="0" collapsed="false">
      <c r="A17" s="44" t="str">
        <f aca="false">Register!A23</f>
        <v>4. FOOD AND NUTRITION SECURITY</v>
      </c>
      <c r="B17" s="44"/>
      <c r="C17" s="37" t="str">
        <f aca="false">Register!C28</f>
        <v>Moderate/Low</v>
      </c>
      <c r="D17" s="38" t="n">
        <f aca="false">Register!B28</f>
        <v>1.5</v>
      </c>
      <c r="E17" s="39" t="str">
        <f aca="false">Register!D28</f>
        <v>↑</v>
      </c>
      <c r="F17" s="40" t="str">
        <f aca="false">Register!I28</f>
        <v>Not at all</v>
      </c>
      <c r="G17" s="41" t="n">
        <f aca="false">Register!H28</f>
        <v>0</v>
      </c>
      <c r="I17" s="42" t="e">
        <f aca="false">register!#ref!</f>
        <v>#NAME?</v>
      </c>
    </row>
    <row r="18" customFormat="false" ht="13.8" hidden="false" customHeight="false" outlineLevel="0" collapsed="false">
      <c r="A18" s="45" t="str">
        <f aca="false">Register!A29</f>
        <v>5. SOCIAL CAPITAL</v>
      </c>
      <c r="B18" s="45"/>
      <c r="C18" s="37" t="str">
        <f aca="false">Register!C33</f>
        <v>Moderate/Low</v>
      </c>
      <c r="D18" s="46" t="n">
        <f aca="false">Register!B33</f>
        <v>1.80555555555556</v>
      </c>
      <c r="E18" s="39" t="str">
        <f aca="false">Register!D33</f>
        <v>↑</v>
      </c>
      <c r="F18" s="47" t="str">
        <f aca="false">Register!I33</f>
        <v>Not at all</v>
      </c>
      <c r="G18" s="41" t="n">
        <f aca="false">Register!H33</f>
        <v>0</v>
      </c>
      <c r="I18" s="48"/>
    </row>
    <row r="19" customFormat="false" ht="14.4" hidden="false" customHeight="false" outlineLevel="0" collapsed="false">
      <c r="A19" s="49" t="str">
        <f aca="false">Register!A34</f>
        <v>6. LIVING CONDITIONS</v>
      </c>
      <c r="B19" s="49"/>
      <c r="C19" s="50" t="str">
        <f aca="false">Register!C39</f>
        <v>Moderate/Low</v>
      </c>
      <c r="D19" s="51" t="n">
        <f aca="false">Register!B39</f>
        <v>1.83333333333333</v>
      </c>
      <c r="E19" s="52" t="str">
        <f aca="false">Register!D39</f>
        <v>↑</v>
      </c>
      <c r="F19" s="53" t="str">
        <f aca="false">Register!I39</f>
        <v>Not at all</v>
      </c>
      <c r="G19" s="54" t="n">
        <f aca="false">Register!H39</f>
        <v>0</v>
      </c>
      <c r="I19" s="55" t="e">
        <f aca="false">register!#ref!</f>
        <v>#NAME?</v>
      </c>
    </row>
    <row r="20" s="59" customFormat="true" ht="9" hidden="false" customHeight="true" outlineLevel="0" collapsed="false">
      <c r="A20" s="56"/>
      <c r="B20" s="57"/>
      <c r="C20" s="57"/>
      <c r="D20" s="57"/>
      <c r="E20" s="14"/>
      <c r="F20" s="58"/>
      <c r="G20" s="15"/>
      <c r="I20" s="60" t="e">
        <f aca="false">AVERAGE(I14:I19)</f>
        <v>#NAME?</v>
      </c>
    </row>
    <row r="21" customFormat="false" ht="13.8" hidden="false" customHeight="false" outlineLevel="0" collapsed="false">
      <c r="A21" s="61" t="s">
        <v>13</v>
      </c>
      <c r="B21" s="61"/>
      <c r="C21" s="61"/>
      <c r="D21" s="61"/>
      <c r="E21" s="61"/>
      <c r="F21" s="61"/>
      <c r="G21" s="61"/>
    </row>
    <row r="22" customFormat="false" ht="107.25" hidden="false" customHeight="true" outlineLevel="0" collapsed="false">
      <c r="A22" s="62"/>
      <c r="B22" s="62"/>
      <c r="C22" s="62"/>
      <c r="D22" s="62"/>
      <c r="E22" s="62"/>
      <c r="F22" s="62"/>
      <c r="G22" s="62"/>
    </row>
    <row r="23" customFormat="false" ht="7.5" hidden="false" customHeight="true" outlineLevel="0" collapsed="false">
      <c r="A23" s="17"/>
      <c r="B23" s="14"/>
      <c r="C23" s="14"/>
      <c r="D23" s="14"/>
      <c r="E23" s="14"/>
      <c r="F23" s="14"/>
      <c r="G23" s="15"/>
    </row>
    <row r="24" customFormat="false" ht="13.8" hidden="false" customHeight="false" outlineLevel="0" collapsed="false">
      <c r="A24" s="63" t="s">
        <v>14</v>
      </c>
      <c r="B24" s="63"/>
      <c r="C24" s="63"/>
      <c r="D24" s="63"/>
      <c r="E24" s="63"/>
      <c r="F24" s="63"/>
      <c r="G24" s="63"/>
    </row>
    <row r="25" customFormat="false" ht="105.75" hidden="false" customHeight="true" outlineLevel="0" collapsed="false">
      <c r="A25" s="62"/>
      <c r="B25" s="62"/>
      <c r="C25" s="62"/>
      <c r="D25" s="62"/>
      <c r="E25" s="62"/>
      <c r="F25" s="62"/>
      <c r="G25" s="62"/>
    </row>
    <row r="26" customFormat="false" ht="13.8" hidden="false" customHeight="false" outlineLevel="0" collapsed="false">
      <c r="A26" s="63" t="s">
        <v>15</v>
      </c>
      <c r="B26" s="63"/>
      <c r="C26" s="63"/>
      <c r="D26" s="63"/>
      <c r="E26" s="63"/>
      <c r="F26" s="63"/>
      <c r="G26" s="63"/>
    </row>
    <row r="27" customFormat="false" ht="83.25" hidden="false" customHeight="true" outlineLevel="0" collapsed="false">
      <c r="A27" s="64"/>
      <c r="B27" s="64"/>
      <c r="C27" s="64"/>
      <c r="D27" s="64"/>
      <c r="E27" s="64"/>
      <c r="F27" s="64"/>
      <c r="G27" s="64"/>
    </row>
    <row r="28" customFormat="false" ht="13.8" hidden="false" customHeight="false" outlineLevel="0" collapsed="false">
      <c r="A28" s="63" t="s">
        <v>16</v>
      </c>
      <c r="B28" s="63"/>
      <c r="C28" s="63"/>
      <c r="D28" s="63"/>
      <c r="E28" s="63"/>
      <c r="F28" s="63"/>
      <c r="G28" s="63"/>
    </row>
    <row r="29" customFormat="false" ht="83.25" hidden="false" customHeight="true" outlineLevel="0" collapsed="false">
      <c r="A29" s="62"/>
      <c r="B29" s="62"/>
      <c r="C29" s="62"/>
      <c r="D29" s="62"/>
      <c r="E29" s="62"/>
      <c r="F29" s="62"/>
      <c r="G29" s="62"/>
    </row>
  </sheetData>
  <sheetProtection sheet="true" password="cc15" objects="true" scenarios="true" formatRows="false"/>
  <mergeCells count="21">
    <mergeCell ref="A1:C1"/>
    <mergeCell ref="F1:G1"/>
    <mergeCell ref="E2:G2"/>
    <mergeCell ref="B3:C3"/>
    <mergeCell ref="A12:B13"/>
    <mergeCell ref="C12:D12"/>
    <mergeCell ref="E12:E13"/>
    <mergeCell ref="A14:B14"/>
    <mergeCell ref="A15:B15"/>
    <mergeCell ref="A16:B16"/>
    <mergeCell ref="A17:B17"/>
    <mergeCell ref="A18:B18"/>
    <mergeCell ref="A19:B19"/>
    <mergeCell ref="A21:G21"/>
    <mergeCell ref="A22:G22"/>
    <mergeCell ref="A24:G24"/>
    <mergeCell ref="A25:G25"/>
    <mergeCell ref="A26:G26"/>
    <mergeCell ref="A27:G27"/>
    <mergeCell ref="A28:G28"/>
    <mergeCell ref="A29:G29"/>
  </mergeCells>
  <conditionalFormatting sqref="A8:G9">
    <cfRule type="cellIs" priority="2" operator="equal" aboveAverage="0" equalAverage="0" bottom="0" percent="0" rank="0" text="" dxfId="0">
      <formula>"High"</formula>
    </cfRule>
    <cfRule type="cellIs" priority="3" operator="equal" aboveAverage="0" equalAverage="0" bottom="0" percent="0" rank="0" text="" dxfId="1">
      <formula>"Substantial"</formula>
    </cfRule>
    <cfRule type="cellIs" priority="4" operator="equal" aboveAverage="0" equalAverage="0" bottom="0" percent="0" rank="0" text="" dxfId="2">
      <formula>"Moderate"</formula>
    </cfRule>
    <cfRule type="cellIs" priority="5" operator="equal" aboveAverage="0" equalAverage="0" bottom="0" percent="0" rank="0" text="" dxfId="3">
      <formula>"Low"</formula>
    </cfRule>
  </conditionalFormatting>
  <printOptions headings="false" gridLines="false" gridLinesSet="true" horizontalCentered="false" verticalCentered="false"/>
  <pageMargins left="0.708333333333333" right="0.708333333333333" top="0.747916666666667" bottom="0.747916666666667" header="0.511805555555555" footer="0.511805555555555"/>
  <pageSetup paperSize="9" scale="9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colBreaks count="1" manualBreakCount="1">
    <brk id="7" man="true" max="65535" min="0"/>
  </colBreaks>
  <drawing r:id="rId1"/>
  <extLst>
    <ext xmlns:x14="http://schemas.microsoft.com/office/spreadsheetml/2009/9/main" uri="{78C0D931-6437-407d-A8EE-F0AAD7539E65}">
      <x14:conditionalFormattings>
        <x14:conditionalFormatting xmlns:xm="http://schemas.microsoft.com/office/excel/2006/main">
          <x14:cfRule type="cellIs" priority="6" operator="equal" id="{D5B8B0D6-001E-409A-B5DD-D0E48270147A}">
            <xm:f>Register!$L$6</xm:f>
            <x14:dxf>
              <fill>
                <patternFill>
                  <bgColor rgb="FFFF0000"/>
                </patternFill>
              </fill>
            </x14:dxf>
          </x14:cfRule>
          <x14:cfRule type="cellIs" priority="7" operator="equal" id="{D4A0C69F-6CC4-4421-8349-00E9FC3029EA}">
            <xm:f>Register!$L$5</xm:f>
            <x14:dxf>
              <fill>
                <patternFill>
                  <bgColor rgb="FFFFC000"/>
                </patternFill>
              </fill>
            </x14:dxf>
          </x14:cfRule>
          <x14:cfRule type="cellIs" priority="8" operator="equal" id="{25297D53-568F-4B1F-8E5F-DCA5FE907AB6}">
            <xm:f>Register!$L$4</xm:f>
            <x14:dxf>
              <fill>
                <patternFill>
                  <bgColor rgb="FF92D050"/>
                </patternFill>
              </fill>
            </x14:dxf>
          </x14:cfRule>
          <x14:cfRule type="cellIs" priority="9" operator="equal" id="{695E4928-84BF-445C-AC40-493FDE30D0B5}">
            <xm:f>Register!$L$3</xm:f>
            <x14:dxf>
              <fill>
                <patternFill>
                  <bgColor rgb="FF00B050"/>
                </patternFill>
              </fill>
            </x14:dxf>
          </x14:cfRule>
          <xm:sqref>A5:G17 A19:G19 A18 C18:G18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52"/>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pane xSplit="0" ySplit="4" topLeftCell="A11" activePane="bottomLeft" state="frozen"/>
      <selection pane="topLeft" activeCell="E1" activeCellId="0" sqref="E1"/>
      <selection pane="bottomLeft" activeCell="G35" activeCellId="0" sqref="G35"/>
    </sheetView>
  </sheetViews>
  <sheetFormatPr defaultColWidth="8.90234375" defaultRowHeight="13.2" zeroHeight="false" outlineLevelRow="0" outlineLevelCol="0"/>
  <cols>
    <col collapsed="false" customWidth="true" hidden="false" outlineLevel="0" max="1" min="1" style="14" width="36.66"/>
    <col collapsed="false" customWidth="true" hidden="false" outlineLevel="0" max="2" min="2" style="65" width="10.33"/>
    <col collapsed="false" customWidth="true" hidden="false" outlineLevel="0" max="3" min="3" style="59" width="15.11"/>
    <col collapsed="false" customWidth="true" hidden="false" outlineLevel="0" max="4" min="4" style="59" width="6.34"/>
    <col collapsed="false" customWidth="true" hidden="false" outlineLevel="0" max="5" min="5" style="1" width="66.44"/>
    <col collapsed="false" customWidth="true" hidden="false" outlineLevel="0" max="7" min="6" style="1" width="39.33"/>
    <col collapsed="false" customWidth="true" hidden="false" outlineLevel="0" max="8" min="8" style="65" width="6.01"/>
    <col collapsed="false" customWidth="true" hidden="false" outlineLevel="0" max="9" min="9" style="59" width="14.11"/>
    <col collapsed="false" customWidth="false" hidden="true" outlineLevel="0" max="10" min="10" style="1" width="8.89"/>
    <col collapsed="false" customWidth="true" hidden="true" outlineLevel="0" max="11" min="11" style="1" width="9.11"/>
    <col collapsed="false" customWidth="true" hidden="true" outlineLevel="0" max="12" min="12" style="1" width="14.88"/>
    <col collapsed="false" customWidth="true" hidden="true" outlineLevel="0" max="13" min="13" style="1" width="9.11"/>
    <col collapsed="false" customWidth="true" hidden="false" outlineLevel="0" max="14" min="14" style="1" width="9.11"/>
    <col collapsed="false" customWidth="false" hidden="false" outlineLevel="0" max="1024" min="15" style="1" width="8.89"/>
  </cols>
  <sheetData>
    <row r="1" s="72" customFormat="true" ht="27.75" hidden="false" customHeight="true" outlineLevel="0" collapsed="false">
      <c r="A1" s="66" t="str">
        <f aca="false">Profile!F1</f>
        <v>Cocoa</v>
      </c>
      <c r="B1" s="66"/>
      <c r="C1" s="67" t="s">
        <v>17</v>
      </c>
      <c r="D1" s="68" t="str">
        <f aca="false">Profile!E2</f>
        <v>Cameroon</v>
      </c>
      <c r="E1" s="68"/>
      <c r="F1" s="69" t="s">
        <v>18</v>
      </c>
      <c r="G1" s="70" t="n">
        <f aca="false">Profile!B3</f>
        <v>43661</v>
      </c>
      <c r="H1" s="71" t="s">
        <v>19</v>
      </c>
      <c r="I1" s="71"/>
      <c r="M1" s="73"/>
    </row>
    <row r="2" s="72" customFormat="true" ht="10.5" hidden="false" customHeight="true" outlineLevel="0" collapsed="false">
      <c r="A2" s="74" t="s">
        <v>20</v>
      </c>
      <c r="B2" s="75" t="s">
        <v>11</v>
      </c>
      <c r="C2" s="76" t="s">
        <v>10</v>
      </c>
      <c r="D2" s="77" t="s">
        <v>8</v>
      </c>
      <c r="E2" s="78" t="s">
        <v>21</v>
      </c>
      <c r="F2" s="77" t="s">
        <v>22</v>
      </c>
      <c r="G2" s="79" t="s">
        <v>23</v>
      </c>
      <c r="H2" s="71" t="s">
        <v>24</v>
      </c>
      <c r="I2" s="71"/>
      <c r="M2" s="73"/>
    </row>
    <row r="3" s="73" customFormat="true" ht="13.5" hidden="false" customHeight="true" outlineLevel="0" collapsed="false">
      <c r="A3" s="74"/>
      <c r="B3" s="75"/>
      <c r="C3" s="76"/>
      <c r="D3" s="77"/>
      <c r="E3" s="78"/>
      <c r="F3" s="77"/>
      <c r="G3" s="79"/>
      <c r="H3" s="80" t="s">
        <v>25</v>
      </c>
      <c r="I3" s="80"/>
      <c r="L3" s="81" t="str">
        <f aca="false">Questionnaire!$N$3</f>
        <v>High</v>
      </c>
      <c r="M3" s="73" t="s">
        <v>26</v>
      </c>
    </row>
    <row r="4" s="84" customFormat="true" ht="13.8" hidden="false" customHeight="false" outlineLevel="0" collapsed="false">
      <c r="A4" s="74"/>
      <c r="B4" s="75"/>
      <c r="C4" s="76"/>
      <c r="D4" s="77"/>
      <c r="E4" s="78"/>
      <c r="F4" s="77"/>
      <c r="G4" s="79"/>
      <c r="H4" s="82" t="s">
        <v>27</v>
      </c>
      <c r="I4" s="83" t="s">
        <v>28</v>
      </c>
      <c r="L4" s="81" t="str">
        <f aca="false">Questionnaire!$N$4</f>
        <v>Substantial</v>
      </c>
      <c r="M4" s="73" t="s">
        <v>29</v>
      </c>
    </row>
    <row r="5" s="73" customFormat="true" ht="15" hidden="false" customHeight="true" outlineLevel="0" collapsed="false">
      <c r="A5" s="85" t="str">
        <f aca="false">Questionnaire!$A$3</f>
        <v>1. WORKING CONDITIONS</v>
      </c>
      <c r="B5" s="86"/>
      <c r="C5" s="86"/>
      <c r="D5" s="86"/>
      <c r="E5" s="87"/>
      <c r="F5" s="87"/>
      <c r="G5" s="87"/>
      <c r="H5" s="87"/>
      <c r="I5" s="88"/>
      <c r="L5" s="81" t="str">
        <f aca="false">Questionnaire!$N$5</f>
        <v>Moderate/Low</v>
      </c>
      <c r="M5" s="73" t="s">
        <v>30</v>
      </c>
    </row>
    <row r="6" s="97" customFormat="true" ht="69" hidden="false" customHeight="false" outlineLevel="0" collapsed="false">
      <c r="A6" s="89" t="str">
        <f aca="false">Questionnaire!$A$4</f>
        <v>1.1 Respect of labour rights</v>
      </c>
      <c r="B6" s="90" t="n">
        <f aca="false">Questionnaire!J10</f>
        <v>2.4</v>
      </c>
      <c r="C6" s="91" t="str">
        <f aca="false">IF(B6&lt;1.5,$L$6,IF(B6&lt;2.5,$L$5,IF(B6&lt;3.5,$L$4,IF(B6&lt;4.5,$L$3,"n/a"))))</f>
        <v>Moderate/Low</v>
      </c>
      <c r="D6" s="92" t="str">
        <f aca="false">IF(H6&lt;B6,"↑",IF(H6&gt;B6,"↓","↔"))</f>
        <v>↑</v>
      </c>
      <c r="E6" s="93" t="s">
        <v>31</v>
      </c>
      <c r="F6" s="94"/>
      <c r="G6" s="94" t="s">
        <v>32</v>
      </c>
      <c r="H6" s="95" t="n">
        <v>0</v>
      </c>
      <c r="I6" s="96" t="str">
        <f aca="false">IF(H6&lt;1.5,$L$6,IF(H6&lt;2.5,$L$5,IF(H6&lt;3.5,$L$4,IF(H6&lt;4.5,$L$3,"n/a"))))</f>
        <v>Not at all</v>
      </c>
      <c r="K6" s="97" t="s">
        <v>33</v>
      </c>
      <c r="L6" s="81" t="str">
        <f aca="false">Questionnaire!$N$6</f>
        <v>Not at all</v>
      </c>
      <c r="M6" s="97" t="s">
        <v>34</v>
      </c>
    </row>
    <row r="7" s="97" customFormat="true" ht="55.2" hidden="false" customHeight="false" outlineLevel="0" collapsed="false">
      <c r="A7" s="98" t="str">
        <f aca="false">Questionnaire!$A$11</f>
        <v>1.2 Child Labour</v>
      </c>
      <c r="B7" s="99" t="n">
        <f aca="false">Questionnaire!J14</f>
        <v>2.5</v>
      </c>
      <c r="C7" s="100" t="str">
        <f aca="false">IF(B7&lt;1.5,$L$6,IF(B7&lt;2.5,$L$5,IF(B7&lt;3.5,$L$4,IF(B7&lt;4.5,$L$3,"n/a"))))</f>
        <v>Substantial</v>
      </c>
      <c r="D7" s="101" t="str">
        <f aca="false">IF(H7&lt;B7,"↑",IF(H7&gt;B7,"↓","↔"))</f>
        <v>↑</v>
      </c>
      <c r="E7" s="102" t="s">
        <v>35</v>
      </c>
      <c r="F7" s="102" t="s">
        <v>36</v>
      </c>
      <c r="G7" s="102" t="s">
        <v>37</v>
      </c>
      <c r="H7" s="103" t="n">
        <v>0</v>
      </c>
      <c r="I7" s="96" t="str">
        <f aca="false">IF(H7&lt;1.5,$L$6,IF(H7&lt;2.5,$L$5,IF(H7&lt;3.5,$L$4,IF(H7&lt;4.5,$L$3,"n/a"))))</f>
        <v>Not at all</v>
      </c>
      <c r="K7" s="97" t="s">
        <v>38</v>
      </c>
      <c r="L7" s="81" t="str">
        <f aca="false">Questionnaire!$N$7</f>
        <v>n/a</v>
      </c>
    </row>
    <row r="8" s="97" customFormat="true" ht="41.4" hidden="false" customHeight="false" outlineLevel="0" collapsed="false">
      <c r="A8" s="98" t="str">
        <f aca="false">Questionnaire!$A$15</f>
        <v>1.3 Job safety</v>
      </c>
      <c r="B8" s="99" t="n">
        <f aca="false">Questionnaire!J17</f>
        <v>1</v>
      </c>
      <c r="C8" s="104" t="str">
        <f aca="false">IF(B8&lt;1.5,$L$6,IF(B8&lt;2.5,$L$5,IF(B8&lt;3.5,$L$4,IF(B8&lt;4.5,$L$3,"n/a"))))</f>
        <v>Not at all</v>
      </c>
      <c r="D8" s="101" t="str">
        <f aca="false">IF(H8&lt;B8,"↑",IF(H8&gt;B8,"↓","↔"))</f>
        <v>↑</v>
      </c>
      <c r="E8" s="102" t="s">
        <v>39</v>
      </c>
      <c r="F8" s="102" t="s">
        <v>40</v>
      </c>
      <c r="G8" s="102"/>
      <c r="H8" s="103" t="n">
        <v>0</v>
      </c>
      <c r="I8" s="96" t="str">
        <f aca="false">IF(H8&lt;1.5,$L$6,IF(H8&lt;2.5,$L$5,IF(H8&lt;3.5,$L$4,IF(H8&lt;4.5,$L$3,"n/a"))))</f>
        <v>Not at all</v>
      </c>
      <c r="K8" s="97" t="s">
        <v>41</v>
      </c>
      <c r="L8" s="105"/>
    </row>
    <row r="9" s="97" customFormat="true" ht="111" hidden="false" customHeight="false" outlineLevel="0" collapsed="false">
      <c r="A9" s="106" t="str">
        <f aca="false">Questionnaire!$A$18</f>
        <v>1.4 Attractiveness</v>
      </c>
      <c r="B9" s="107" t="n">
        <f aca="false">Questionnaire!J21</f>
        <v>2</v>
      </c>
      <c r="C9" s="100" t="str">
        <f aca="false">IF(B9&lt;1.5,$L$6,IF(B9&lt;2.5,$L$5,IF(B9&lt;3.5,$L$4,IF(B9&lt;4.5,$L$3,"n/a"))))</f>
        <v>Moderate/Low</v>
      </c>
      <c r="D9" s="108" t="str">
        <f aca="false">IF(H9&lt;B9,"↑",IF(H9&gt;B9,"↓","↔"))</f>
        <v>↑</v>
      </c>
      <c r="E9" s="109" t="s">
        <v>42</v>
      </c>
      <c r="F9" s="109" t="s">
        <v>43</v>
      </c>
      <c r="G9" s="109" t="s">
        <v>44</v>
      </c>
      <c r="H9" s="110" t="n">
        <v>0</v>
      </c>
      <c r="I9" s="111" t="str">
        <f aca="false">IF(H9&lt;1.5,$L$6,IF(H9&lt;2.5,$L$5,IF(H9&lt;3.5,$L$4,IF(H9&lt;4.5,$L$3,"n/a"))))</f>
        <v>Not at all</v>
      </c>
      <c r="L9" s="105"/>
    </row>
    <row r="10" s="120" customFormat="true" ht="18" hidden="false" customHeight="true" outlineLevel="0" collapsed="false">
      <c r="A10" s="112" t="s">
        <v>45</v>
      </c>
      <c r="B10" s="113" t="n">
        <f aca="false">IF(COUNT(B6:B9)=0,"n/a",(AVERAGE(B6:B9)))</f>
        <v>1.975</v>
      </c>
      <c r="C10" s="114" t="str">
        <f aca="false">IF(B10&lt;1.5,$L$6,IF(B10&lt;2.5,$L$5,IF(B10&lt;3.5,$L$4,IF(B10&lt;4.5,$L$3,"n/a"))))</f>
        <v>Moderate/Low</v>
      </c>
      <c r="D10" s="115" t="str">
        <f aca="false">IF(H10&lt;B10,"↑",IF(H10&gt;B10,"↓","↔"))</f>
        <v>↑</v>
      </c>
      <c r="E10" s="116"/>
      <c r="F10" s="117"/>
      <c r="G10" s="117"/>
      <c r="H10" s="118" t="n">
        <f aca="false">AVERAGE(H6:H9)</f>
        <v>0</v>
      </c>
      <c r="I10" s="119" t="str">
        <f aca="false">IF(H10&lt;1.5,$L$6,IF(H10&lt;2.5,$L$5,IF(H10&lt;3.5,$L$4,IF(H10&lt;4.5,$L$3,"n/a"))))</f>
        <v>Not at all</v>
      </c>
      <c r="O10" s="16"/>
    </row>
    <row r="11" s="97" customFormat="true" ht="15" hidden="false" customHeight="true" outlineLevel="0" collapsed="false">
      <c r="A11" s="121" t="str">
        <f aca="false">Questionnaire!$A$22</f>
        <v>2. LAND &amp; WATER RIGHTS</v>
      </c>
      <c r="B11" s="122"/>
      <c r="C11" s="122"/>
      <c r="D11" s="123"/>
      <c r="E11" s="124"/>
      <c r="F11" s="124"/>
      <c r="G11" s="124"/>
      <c r="H11" s="124"/>
      <c r="I11" s="125"/>
    </row>
    <row r="12" s="97" customFormat="true" ht="18" hidden="false" customHeight="true" outlineLevel="0" collapsed="false">
      <c r="A12" s="126" t="str">
        <f aca="false">Questionnaire!$A$23</f>
        <v>2.1 Adherence to VGGT </v>
      </c>
      <c r="B12" s="127" t="n">
        <f aca="false">Questionnaire!J26</f>
        <v>1</v>
      </c>
      <c r="C12" s="128" t="str">
        <f aca="false">IF(B12&lt;1.5,$L$6,IF(B12&lt;2.5,$L$5,IF(B12&lt;3.5,$L$4,IF(B12&lt;4.5,$L$3,"n/a"))))</f>
        <v>Not at all</v>
      </c>
      <c r="D12" s="101" t="str">
        <f aca="false">IF(H12&lt;B12,"↑",IF(H12&gt;B12,"↓","↔"))</f>
        <v>↑</v>
      </c>
      <c r="E12" s="129" t="s">
        <v>46</v>
      </c>
      <c r="F12" s="94" t="s">
        <v>47</v>
      </c>
      <c r="G12" s="94" t="s">
        <v>48</v>
      </c>
      <c r="H12" s="95" t="n">
        <v>0</v>
      </c>
      <c r="I12" s="96" t="str">
        <f aca="false">IF(H12&lt;1.5,$L$6,IF(H12&lt;2.5,$L$5,IF(H12&lt;3.5,$L$4,IF(H12&lt;4.5,$L$3,"n/a"))))</f>
        <v>Not at all</v>
      </c>
    </row>
    <row r="13" s="97" customFormat="true" ht="16.5" hidden="false" customHeight="true" outlineLevel="0" collapsed="false">
      <c r="A13" s="130" t="str">
        <f aca="false">Questionnaire!$A$27</f>
        <v>2.2 Transparency, participation and consultation</v>
      </c>
      <c r="B13" s="131" t="n">
        <f aca="false">Questionnaire!J32</f>
        <v>1.25</v>
      </c>
      <c r="C13" s="104" t="str">
        <f aca="false">IF(B13&lt;1.5,$L$6,IF(B13&lt;2.5,$L$5,IF(B13&lt;3.5,$L$4,IF(B13&lt;4.5,$L$3,"n/a"))))</f>
        <v>Not at all</v>
      </c>
      <c r="D13" s="101" t="str">
        <f aca="false">IF(H13&lt;B13,"↑",IF(H13&gt;B13,"↓","↔"))</f>
        <v>↑</v>
      </c>
      <c r="E13" s="132" t="s">
        <v>49</v>
      </c>
      <c r="F13" s="102" t="s">
        <v>50</v>
      </c>
      <c r="G13" s="102" t="s">
        <v>51</v>
      </c>
      <c r="H13" s="103" t="n">
        <v>0</v>
      </c>
      <c r="I13" s="96" t="str">
        <f aca="false">IF(H13&lt;1.5,$L$6,IF(H13&lt;2.5,$L$5,IF(H13&lt;3.5,$L$4,IF(H13&lt;4.5,$L$3,"n/a"))))</f>
        <v>Not at all</v>
      </c>
    </row>
    <row r="14" s="97" customFormat="true" ht="18.75" hidden="false" customHeight="true" outlineLevel="0" collapsed="false">
      <c r="A14" s="133" t="str">
        <f aca="false">Questionnaire!$A$33</f>
        <v>2.3  Equity,compensation and justice</v>
      </c>
      <c r="B14" s="134" t="n">
        <f aca="false">Questionnaire!J38</f>
        <v>1.5</v>
      </c>
      <c r="C14" s="100" t="str">
        <f aca="false">IF(B14&lt;1.5,$L$6,IF(B14&lt;2.5,$L$5,IF(B14&lt;3.5,$L$4,IF(B14&lt;4.5,$L$3,"n/a"))))</f>
        <v>Moderate/Low</v>
      </c>
      <c r="D14" s="108" t="str">
        <f aca="false">IF(H14&lt;B14,"↑",IF(H14&gt;B14,"↓","↔"))</f>
        <v>↑</v>
      </c>
      <c r="E14" s="135" t="s">
        <v>52</v>
      </c>
      <c r="F14" s="109" t="s">
        <v>53</v>
      </c>
      <c r="G14" s="109" t="s">
        <v>54</v>
      </c>
      <c r="H14" s="110" t="n">
        <v>0</v>
      </c>
      <c r="I14" s="111" t="str">
        <f aca="false">IF(H14&lt;1.5,$L$6,IF(H14&lt;2.5,$L$5,IF(H14&lt;3.5,$L$4,IF(H14&lt;4.5,$L$3,"n/a"))))</f>
        <v>Not at all</v>
      </c>
    </row>
    <row r="15" s="73" customFormat="true" ht="14.4" hidden="false" customHeight="false" outlineLevel="0" collapsed="false">
      <c r="A15" s="136" t="s">
        <v>45</v>
      </c>
      <c r="B15" s="137" t="n">
        <f aca="false">IF(COUNT(B12:B14)=0,"n/a",(AVERAGE(B12:B14)))</f>
        <v>1.25</v>
      </c>
      <c r="C15" s="138" t="str">
        <f aca="false">IF(B15&lt;1.5,$L$6,IF(B15&lt;2.5,$L$5,IF(B15&lt;3.5,$L$4,IF(B15&lt;4.5,$L$3,"n/a"))))</f>
        <v>Not at all</v>
      </c>
      <c r="D15" s="115" t="str">
        <f aca="false">IF(H15&lt;B15,"↑",IF(H15&gt;B15,"↓","↔"))</f>
        <v>↑</v>
      </c>
      <c r="E15" s="117"/>
      <c r="F15" s="117"/>
      <c r="G15" s="117"/>
      <c r="H15" s="139" t="n">
        <f aca="false">AVERAGE(H12:H14)</f>
        <v>0</v>
      </c>
      <c r="I15" s="119" t="str">
        <f aca="false">IF(H15&lt;1.5,$L$6,IF(H15&lt;2.5,$L$5,IF(H15&lt;3.5,$L$4,IF(H15&lt;4.5,$L$3,"n/a"))))</f>
        <v>Not at all</v>
      </c>
    </row>
    <row r="16" s="97" customFormat="true" ht="15" hidden="false" customHeight="true" outlineLevel="0" collapsed="false">
      <c r="A16" s="140" t="str">
        <f aca="false">Questionnaire!$A$39</f>
        <v>3. GENDER EQUALITY</v>
      </c>
      <c r="B16" s="122"/>
      <c r="C16" s="122"/>
      <c r="D16" s="122"/>
      <c r="E16" s="141"/>
      <c r="F16" s="141"/>
      <c r="G16" s="141"/>
      <c r="H16" s="141"/>
      <c r="I16" s="142"/>
    </row>
    <row r="17" s="97" customFormat="true" ht="55.2" hidden="false" customHeight="false" outlineLevel="0" collapsed="false">
      <c r="A17" s="143" t="str">
        <f aca="false">Questionnaire!$A$40</f>
        <v>3.1 Economic activities</v>
      </c>
      <c r="B17" s="127" t="n">
        <f aca="false">Questionnaire!J43</f>
        <v>1</v>
      </c>
      <c r="C17" s="128" t="str">
        <f aca="false">IF(B17&lt;1.5,$L$6,IF(B17&lt;2.5,$L$5,IF(B17&lt;3.5,$L$4,IF(B17&lt;4.5,$L$3,"n/a"))))</f>
        <v>Not at all</v>
      </c>
      <c r="D17" s="101" t="str">
        <f aca="false">IF(H17&lt;B17,"↑",IF(H17&gt;B17,"↓","↔"))</f>
        <v>↑</v>
      </c>
      <c r="E17" s="129" t="s">
        <v>55</v>
      </c>
      <c r="F17" s="94" t="s">
        <v>56</v>
      </c>
      <c r="G17" s="94" t="s">
        <v>57</v>
      </c>
      <c r="H17" s="95" t="n">
        <v>0</v>
      </c>
      <c r="I17" s="96" t="str">
        <f aca="false">IF(H17&lt;1.5,$L$6,IF(H17&lt;2.5,$L$5,IF(H17&lt;3.5,$L$4,IF(H17&lt;4.5,$L$3,"n/a"))))</f>
        <v>Not at all</v>
      </c>
    </row>
    <row r="18" s="97" customFormat="true" ht="41.4" hidden="false" customHeight="false" outlineLevel="0" collapsed="false">
      <c r="A18" s="143" t="str">
        <f aca="false">Questionnaire!$A$44</f>
        <v>3.2 Access to resources and services</v>
      </c>
      <c r="B18" s="131" t="n">
        <f aca="false">Questionnaire!J49</f>
        <v>1.5</v>
      </c>
      <c r="C18" s="144" t="str">
        <f aca="false">IF(B18&lt;1.5,$L$6,IF(B18&lt;2.5,$L$5,IF(B18&lt;3.5,$L$4,IF(B18&lt;4.5,$L$3,"n/a"))))</f>
        <v>Moderate/Low</v>
      </c>
      <c r="D18" s="101" t="str">
        <f aca="false">IF(H18&lt;B18,"↑",IF(H18&gt;B18,"↓","↔"))</f>
        <v>↑</v>
      </c>
      <c r="E18" s="132" t="s">
        <v>58</v>
      </c>
      <c r="F18" s="102" t="s">
        <v>59</v>
      </c>
      <c r="G18" s="102" t="s">
        <v>60</v>
      </c>
      <c r="H18" s="103" t="n">
        <v>0</v>
      </c>
      <c r="I18" s="96" t="str">
        <f aca="false">IF(H18&lt;1.5,$L$6,IF(H18&lt;2.5,$L$5,IF(H18&lt;3.5,$L$4,IF(H18&lt;4.5,$L$3,"n/a"))))</f>
        <v>Not at all</v>
      </c>
    </row>
    <row r="19" s="97" customFormat="true" ht="41.4" hidden="false" customHeight="false" outlineLevel="0" collapsed="false">
      <c r="A19" s="143" t="str">
        <f aca="false">Questionnaire!$A$50</f>
        <v>3.3 Decision making</v>
      </c>
      <c r="B19" s="131" t="n">
        <f aca="false">Questionnaire!J56</f>
        <v>1.4</v>
      </c>
      <c r="C19" s="104" t="str">
        <f aca="false">IF(B19&lt;1.5,$L$6,IF(B19&lt;2.5,$L$5,IF(B19&lt;3.5,$L$4,IF(B19&lt;4.5,$L$3,"n/a"))))</f>
        <v>Not at all</v>
      </c>
      <c r="D19" s="145" t="str">
        <f aca="false">IF(H19&lt;B19,"↑",IF(H19&gt;B19,"↓","↔"))</f>
        <v>↑</v>
      </c>
      <c r="E19" s="146" t="s">
        <v>61</v>
      </c>
      <c r="F19" s="102" t="s">
        <v>62</v>
      </c>
      <c r="G19" s="147" t="s">
        <v>63</v>
      </c>
      <c r="H19" s="148" t="n">
        <v>0</v>
      </c>
      <c r="I19" s="96" t="str">
        <f aca="false">IF(H19&lt;1.5,$L$6,IF(H19&lt;2.5,$L$5,IF(H19&lt;3.5,$L$4,IF(H19&lt;4.5,$L$3,"n/a"))))</f>
        <v>Not at all</v>
      </c>
    </row>
    <row r="20" s="97" customFormat="true" ht="55.2" hidden="false" customHeight="false" outlineLevel="0" collapsed="false">
      <c r="A20" s="143" t="str">
        <f aca="false">Questionnaire!$A$57</f>
        <v>3.4 Leadership and empowerment</v>
      </c>
      <c r="B20" s="131" t="n">
        <f aca="false">Questionnaire!J62</f>
        <v>2</v>
      </c>
      <c r="C20" s="100" t="str">
        <f aca="false">IF(B20&lt;1.5,$L$6,IF(B20&lt;2.5,$L$5,IF(B20&lt;3.5,$L$4,IF(B20&lt;4.5,$L$3,"n/a"))))</f>
        <v>Moderate/Low</v>
      </c>
      <c r="D20" s="101" t="str">
        <f aca="false">IF(H20&lt;B20,"↑",IF(H20&gt;B20,"↓","↔"))</f>
        <v>↑</v>
      </c>
      <c r="E20" s="149" t="s">
        <v>64</v>
      </c>
      <c r="F20" s="150" t="s">
        <v>65</v>
      </c>
      <c r="G20" s="150" t="s">
        <v>66</v>
      </c>
      <c r="H20" s="103" t="n">
        <v>0</v>
      </c>
      <c r="I20" s="96" t="str">
        <f aca="false">IF(H20&lt;1.5,$L$6,IF(H20&lt;2.5,$L$5,IF(H20&lt;3.5,$L$4,IF(H20&lt;4.5,$L$3,"n/a"))))</f>
        <v>Not at all</v>
      </c>
    </row>
    <row r="21" s="97" customFormat="true" ht="14.4" hidden="false" customHeight="false" outlineLevel="0" collapsed="false">
      <c r="A21" s="151" t="str">
        <f aca="false">Questionnaire!$A$63</f>
        <v>3.5 Hardship and division of labour</v>
      </c>
      <c r="B21" s="134" t="n">
        <f aca="false">Questionnaire!J66</f>
        <v>1.5</v>
      </c>
      <c r="C21" s="152" t="str">
        <f aca="false">IF(B21&lt;1.5,$L$6,IF(B21&lt;2.5,$L$5,IF(B21&lt;3.5,$L$4,IF(B21&lt;4.5,$L$3,"n/a"))))</f>
        <v>Moderate/Low</v>
      </c>
      <c r="D21" s="108" t="str">
        <f aca="false">IF(H21&lt;B21,"↑",IF(H21&gt;B21,"↓","↔"))</f>
        <v>↑</v>
      </c>
      <c r="E21" s="135"/>
      <c r="F21" s="109"/>
      <c r="G21" s="109"/>
      <c r="H21" s="110" t="n">
        <v>0</v>
      </c>
      <c r="I21" s="111" t="str">
        <f aca="false">IF(H21&lt;1.5,$L$6,IF(H21&lt;2.5,$L$5,IF(H21&lt;3.5,$L$4,IF(H21&lt;4.5,$L$3,"n/a"))))</f>
        <v>Not at all</v>
      </c>
    </row>
    <row r="22" s="73" customFormat="true" ht="14.4" hidden="false" customHeight="false" outlineLevel="0" collapsed="false">
      <c r="A22" s="153" t="s">
        <v>45</v>
      </c>
      <c r="B22" s="137" t="n">
        <f aca="false">IF(COUNT(B17:B21)=0,"n/a",(AVERAGE(B17:B21)))</f>
        <v>1.48</v>
      </c>
      <c r="C22" s="154" t="str">
        <f aca="false">IF(B22&lt;1.5,$L$6,IF(B22&lt;2.5,$L$5,IF(B22&lt;3.5,$L$4,IF(B22&lt;4.5,$L$3,"n/a"))))</f>
        <v>Not at all</v>
      </c>
      <c r="D22" s="115" t="str">
        <f aca="false">IF(H22&lt;B22,"↑",IF(H22&gt;B22,"↓","↔"))</f>
        <v>↑</v>
      </c>
      <c r="E22" s="117"/>
      <c r="F22" s="117"/>
      <c r="G22" s="117"/>
      <c r="H22" s="139" t="n">
        <f aca="false">AVERAGE(H17:H21)</f>
        <v>0</v>
      </c>
      <c r="I22" s="119" t="str">
        <f aca="false">IF(H22&lt;1.5,$L$6,IF(H22&lt;2.5,$L$5,IF(H22&lt;3.5,$L$4,IF(H22&lt;4.5,$L$3,"n/a"))))</f>
        <v>Not at all</v>
      </c>
    </row>
    <row r="23" s="97" customFormat="true" ht="15" hidden="false" customHeight="true" outlineLevel="0" collapsed="false">
      <c r="A23" s="155" t="str">
        <f aca="false">Questionnaire!$A$67</f>
        <v>4. FOOD AND NUTRITION SECURITY</v>
      </c>
      <c r="B23" s="122"/>
      <c r="C23" s="122"/>
      <c r="D23" s="122"/>
      <c r="E23" s="156"/>
      <c r="F23" s="156"/>
      <c r="G23" s="156"/>
      <c r="H23" s="156"/>
      <c r="I23" s="157"/>
    </row>
    <row r="24" s="97" customFormat="true" ht="18.75" hidden="false" customHeight="true" outlineLevel="0" collapsed="false">
      <c r="A24" s="158" t="str">
        <f aca="false">Questionnaire!$A$68</f>
        <v>4.1 Availability of food </v>
      </c>
      <c r="B24" s="127" t="n">
        <f aca="false">Questionnaire!J71</f>
        <v>3</v>
      </c>
      <c r="C24" s="128" t="str">
        <f aca="false">IF(B24&lt;1.5,$L$6,IF(B24&lt;2.5,$L$5,IF(B24&lt;3.5,$L$4,IF(B24&lt;4.5,$L$3,"n/a"))))</f>
        <v>Substantial</v>
      </c>
      <c r="D24" s="92" t="str">
        <f aca="false">IF(H24&lt;B24,"↑",IF(H24&gt;B24,"↓","↔"))</f>
        <v>↑</v>
      </c>
      <c r="E24" s="129"/>
      <c r="F24" s="94"/>
      <c r="G24" s="94"/>
      <c r="H24" s="95" t="n">
        <v>0</v>
      </c>
      <c r="I24" s="96" t="str">
        <f aca="false">IF(H24&lt;1.5,$L$6,IF(H24&lt;2.5,$L$5,IF(H24&lt;3.5,$L$4,IF(H24&lt;4.5,$L$3,"n/a"))))</f>
        <v>Not at all</v>
      </c>
    </row>
    <row r="25" s="97" customFormat="true" ht="16.5" hidden="false" customHeight="true" outlineLevel="0" collapsed="false">
      <c r="A25" s="159" t="str">
        <f aca="false">Questionnaire!$A$72</f>
        <v>4.2 Accessibility of food </v>
      </c>
      <c r="B25" s="131" t="n">
        <f aca="false">Questionnaire!J75</f>
        <v>1</v>
      </c>
      <c r="C25" s="104" t="str">
        <f aca="false">IF(B25&lt;1.5,$L$6,IF(B25&lt;2.5,$L$5,IF(B25&lt;3.5,$L$4,IF(B25&lt;4.5,$L$3,"n/a"))))</f>
        <v>Not at all</v>
      </c>
      <c r="D25" s="101" t="str">
        <f aca="false">IF(H25&lt;B25,"↑",IF(H25&gt;B25,"↓","↔"))</f>
        <v>↑</v>
      </c>
      <c r="E25" s="132"/>
      <c r="F25" s="102"/>
      <c r="G25" s="102"/>
      <c r="H25" s="103" t="n">
        <v>0</v>
      </c>
      <c r="I25" s="96" t="str">
        <f aca="false">IF(H25&lt;1.5,$L$6,IF(H25&lt;2.5,$L$5,IF(H25&lt;3.5,$L$4,IF(H25&lt;4.5,$L$3,"n/a"))))</f>
        <v>Not at all</v>
      </c>
    </row>
    <row r="26" s="97" customFormat="true" ht="13.8" hidden="false" customHeight="false" outlineLevel="0" collapsed="false">
      <c r="A26" s="160" t="str">
        <f aca="false">Questionnaire!$A$76</f>
        <v>4.3 Utilisation and nutritional adequacy </v>
      </c>
      <c r="B26" s="131" t="n">
        <f aca="false">Questionnaire!J80</f>
        <v>1</v>
      </c>
      <c r="C26" s="104" t="str">
        <f aca="false">IF(B26&lt;1.5,$L$6,IF(B26&lt;2.5,$L$5,IF(B26&lt;3.5,$L$4,IF(B26&lt;4.5,$L$3,"n/a"))))</f>
        <v>Not at all</v>
      </c>
      <c r="D26" s="101" t="str">
        <f aca="false">IF(H26&lt;B26,"↑",IF(H26&gt;B26,"↓","↔"))</f>
        <v>↑</v>
      </c>
      <c r="E26" s="132"/>
      <c r="F26" s="102"/>
      <c r="G26" s="102"/>
      <c r="H26" s="103" t="n">
        <v>0</v>
      </c>
      <c r="I26" s="96" t="str">
        <f aca="false">IF(H26&lt;1.5,$L$6,IF(H26&lt;2.5,$L$5,IF(H26&lt;3.5,$L$4,IF(H26&lt;4.5,$L$3,"n/a"))))</f>
        <v>Not at all</v>
      </c>
    </row>
    <row r="27" s="97" customFormat="true" ht="14.4" hidden="false" customHeight="false" outlineLevel="0" collapsed="false">
      <c r="A27" s="161" t="str">
        <f aca="false">Questionnaire!$A$81</f>
        <v>4.4 Stability </v>
      </c>
      <c r="B27" s="134" t="n">
        <f aca="false">Questionnaire!J84</f>
        <v>1</v>
      </c>
      <c r="C27" s="100" t="str">
        <f aca="false">IF(B27&lt;1.5,$L$6,IF(B27&lt;2.5,$L$5,IF(B27&lt;3.5,$L$4,IF(B27&lt;4.5,$L$3,"n/a"))))</f>
        <v>Not at all</v>
      </c>
      <c r="D27" s="108" t="str">
        <f aca="false">IF(H27&lt;B27,"↑",IF(H27&gt;B27,"↓","↔"))</f>
        <v>↑</v>
      </c>
      <c r="E27" s="135"/>
      <c r="F27" s="109"/>
      <c r="G27" s="109"/>
      <c r="H27" s="110" t="n">
        <v>0</v>
      </c>
      <c r="I27" s="111" t="str">
        <f aca="false">IF(H27&lt;1.5,$L$6,IF(H27&lt;2.5,$L$5,IF(H27&lt;3.5,$L$4,IF(H27&lt;4.5,$L$3,"n/a"))))</f>
        <v>Not at all</v>
      </c>
    </row>
    <row r="28" s="73" customFormat="true" ht="14.4" hidden="false" customHeight="false" outlineLevel="0" collapsed="false">
      <c r="A28" s="162" t="s">
        <v>45</v>
      </c>
      <c r="B28" s="137" t="n">
        <f aca="false">IF(COUNT(B24:B27)=0,"n/a",(AVERAGE(B24:B27)))</f>
        <v>1.5</v>
      </c>
      <c r="C28" s="138" t="str">
        <f aca="false">IF(B28&lt;1.5,$L$6,IF(B28&lt;2.5,$L$5,IF(B28&lt;3.5,$L$4,IF(B28&lt;4.5,$L$3,"n/a"))))</f>
        <v>Moderate/Low</v>
      </c>
      <c r="D28" s="115" t="str">
        <f aca="false">IF(H28&lt;B28,"↑",IF(H28&gt;B28,"↓","↔"))</f>
        <v>↑</v>
      </c>
      <c r="E28" s="117"/>
      <c r="F28" s="117"/>
      <c r="G28" s="117"/>
      <c r="H28" s="139" t="n">
        <f aca="false">AVERAGE(H24:H27)</f>
        <v>0</v>
      </c>
      <c r="I28" s="119" t="str">
        <f aca="false">IF(H28&lt;1.5,$L$6,IF(H28&lt;2.5,$L$5,IF(H28&lt;3.5,$L$4,IF(H28&lt;4.5,$L$3,"n/a"))))</f>
        <v>Not at all</v>
      </c>
    </row>
    <row r="29" s="73" customFormat="true" ht="13.8" hidden="false" customHeight="false" outlineLevel="0" collapsed="false">
      <c r="A29" s="163" t="str">
        <f aca="false">Questionnaire!$A$85</f>
        <v>5. SOCIAL CAPITAL</v>
      </c>
      <c r="B29" s="164"/>
      <c r="C29" s="165"/>
      <c r="D29" s="165"/>
      <c r="E29" s="166"/>
      <c r="F29" s="166"/>
      <c r="G29" s="166"/>
      <c r="H29" s="167"/>
      <c r="I29" s="168"/>
    </row>
    <row r="30" s="73" customFormat="true" ht="13.2" hidden="false" customHeight="false" outlineLevel="0" collapsed="false">
      <c r="A30" s="169" t="str">
        <f aca="false">Questionnaire!$A$86</f>
        <v>5.1 Strength of producer organisations</v>
      </c>
      <c r="B30" s="170" t="n">
        <f aca="false">Questionnaire!J91</f>
        <v>2.25</v>
      </c>
      <c r="C30" s="91" t="str">
        <f aca="false">IF(B30&lt;1.5,$L$6,IF(B30&lt;2.5,$L$5,IF(B30&lt;3.5,$L$4,IF(B30&lt;4.5,$L$3,"n/a"))))</f>
        <v>Moderate/Low</v>
      </c>
      <c r="D30" s="92" t="str">
        <f aca="false">IF(H30&lt;B30,"↑",IF(H30&gt;B30,"↓","↔"))</f>
        <v>↑</v>
      </c>
      <c r="E30" s="171"/>
      <c r="F30" s="172"/>
      <c r="G30" s="173"/>
      <c r="H30" s="95" t="n">
        <v>0</v>
      </c>
      <c r="I30" s="96" t="str">
        <f aca="false">IF(H30&lt;1.5,$L$6,IF(H30&lt;2.5,$L$5,IF(H30&lt;3.5,$L$4,IF(H30&lt;4.5,$L$3,"n/a"))))</f>
        <v>Not at all</v>
      </c>
    </row>
    <row r="31" s="73" customFormat="true" ht="13.2" hidden="false" customHeight="false" outlineLevel="0" collapsed="false">
      <c r="A31" s="174" t="str">
        <f aca="false">Questionnaire!$A$92</f>
        <v>5.2 Information and confidence</v>
      </c>
      <c r="B31" s="175" t="n">
        <f aca="false">Questionnaire!J95</f>
        <v>1.5</v>
      </c>
      <c r="C31" s="104" t="str">
        <f aca="false">IF(B31&lt;1.5,$L$6,IF(B31&lt;2.5,$L$5,IF(B31&lt;3.5,$L$4,IF(B31&lt;4.5,$L$3,"n/a"))))</f>
        <v>Moderate/Low</v>
      </c>
      <c r="D31" s="144" t="str">
        <f aca="false">IF(H31&lt;B31,"↑",IF(H31&gt;B31,"↓","↔"))</f>
        <v>↑</v>
      </c>
      <c r="E31" s="176"/>
      <c r="F31" s="177"/>
      <c r="G31" s="178"/>
      <c r="H31" s="95" t="n">
        <v>0</v>
      </c>
      <c r="I31" s="96" t="str">
        <f aca="false">IF(H31&lt;1.5,$L$6,IF(H31&lt;2.5,$L$5,IF(H31&lt;3.5,$L$4,IF(H31&lt;4.5,$L$3,"n/a"))))</f>
        <v>Not at all</v>
      </c>
    </row>
    <row r="32" s="73" customFormat="true" ht="13.8" hidden="false" customHeight="false" outlineLevel="0" collapsed="false">
      <c r="A32" s="179" t="str">
        <f aca="false">Questionnaire!$A$96</f>
        <v>5.3 Social involvement</v>
      </c>
      <c r="B32" s="180" t="n">
        <f aca="false">Questionnaire!J100</f>
        <v>1.66666666666667</v>
      </c>
      <c r="C32" s="100" t="str">
        <f aca="false">IF(B32&lt;1.5,$L$6,IF(B32&lt;2.5,$L$5,IF(B32&lt;3.5,$L$4,IF(B32&lt;4.5,$L$3,"n/a"))))</f>
        <v>Moderate/Low</v>
      </c>
      <c r="D32" s="152" t="str">
        <f aca="false">IF(H32&lt;B32,"↑",IF(H32&gt;B32,"↓","↔"))</f>
        <v>↑</v>
      </c>
      <c r="E32" s="181"/>
      <c r="F32" s="182"/>
      <c r="G32" s="183"/>
      <c r="H32" s="110" t="n">
        <v>0</v>
      </c>
      <c r="I32" s="184" t="str">
        <f aca="false">IF(H32&lt;1.5,$L$6,IF(H32&lt;2.5,$L$5,IF(H32&lt;3.5,$L$4,IF(H32&lt;4.5,$L$3,"n/a"))))</f>
        <v>Not at all</v>
      </c>
    </row>
    <row r="33" s="73" customFormat="true" ht="14.4" hidden="false" customHeight="false" outlineLevel="0" collapsed="false">
      <c r="A33" s="185" t="s">
        <v>45</v>
      </c>
      <c r="B33" s="137" t="n">
        <f aca="false">IF(COUNT(B30:B32)=0,"n/a",(AVERAGE(B30:B32)))</f>
        <v>1.80555555555556</v>
      </c>
      <c r="C33" s="138" t="str">
        <f aca="false">IF(B33&lt;1.5,$L$6,IF(B33&lt;2.5,$L$5,IF(B33&lt;3.5,$L$4,IF(B33&lt;4.5,$L$3,"n/a"))))</f>
        <v>Moderate/Low</v>
      </c>
      <c r="D33" s="115" t="str">
        <f aca="false">IF(H33&lt;B33,"↑",IF(H33&gt;B33,"↓","↔"))</f>
        <v>↑</v>
      </c>
      <c r="E33" s="117"/>
      <c r="F33" s="186"/>
      <c r="G33" s="117"/>
      <c r="H33" s="139" t="n">
        <f aca="false">AVERAGE(H30:H32)</f>
        <v>0</v>
      </c>
      <c r="I33" s="187" t="str">
        <f aca="false">IF(H33&lt;1.5,$L$6,IF(H33&lt;2.5,$L$5,IF(H33&lt;3.5,$L$4,IF(H33&lt;4.5,$L$3,"n/a"))))</f>
        <v>Not at all</v>
      </c>
    </row>
    <row r="34" s="97" customFormat="true" ht="15" hidden="false" customHeight="true" outlineLevel="0" collapsed="false">
      <c r="A34" s="188" t="str">
        <f aca="false">Questionnaire!$A$101</f>
        <v>6. LIVING CONDITIONS</v>
      </c>
      <c r="B34" s="189"/>
      <c r="C34" s="190"/>
      <c r="D34" s="190"/>
      <c r="E34" s="191"/>
      <c r="F34" s="191"/>
      <c r="G34" s="191"/>
      <c r="H34" s="192"/>
      <c r="I34" s="193"/>
    </row>
    <row r="35" s="97" customFormat="true" ht="15" hidden="false" customHeight="true" outlineLevel="0" collapsed="false">
      <c r="A35" s="194" t="str">
        <f aca="false">Questionnaire!$A$102</f>
        <v>6.1 Health services</v>
      </c>
      <c r="B35" s="195" t="n">
        <f aca="false">Questionnaire!J106</f>
        <v>1</v>
      </c>
      <c r="C35" s="128" t="str">
        <f aca="false">IF(B35&lt;1.5,$L$6,IF(B35&lt;2.5,$L$5,IF(B35&lt;3.5,$L$4,IF(B35&lt;4.5,$L$3,"n/a"))))</f>
        <v>Not at all</v>
      </c>
      <c r="D35" s="196" t="str">
        <f aca="false">IF(H35&lt;B35,"↑",IF(H35&gt;B35,"↓","↔"))</f>
        <v>↑</v>
      </c>
      <c r="E35" s="129" t="s">
        <v>67</v>
      </c>
      <c r="F35" s="197" t="s">
        <v>68</v>
      </c>
      <c r="G35" s="129" t="s">
        <v>69</v>
      </c>
      <c r="H35" s="198" t="n">
        <v>0</v>
      </c>
      <c r="I35" s="96" t="str">
        <f aca="false">IF(H35&lt;1.5,$L$6,IF(H35&lt;2.5,$L$5,IF(H35&lt;3.5,$L$4,IF(H35&lt;4.5,$L$3,"n/a"))))</f>
        <v>Not at all</v>
      </c>
    </row>
    <row r="36" s="97" customFormat="true" ht="15" hidden="false" customHeight="true" outlineLevel="0" collapsed="false">
      <c r="A36" s="199" t="str">
        <f aca="false">Questionnaire!$A$107</f>
        <v>6.2 Housing</v>
      </c>
      <c r="B36" s="131" t="n">
        <f aca="false">Questionnaire!J110</f>
        <v>2</v>
      </c>
      <c r="C36" s="104" t="str">
        <f aca="false">IF(B36&lt;1.5,$L$6,IF(B36&lt;2.5,$L$5,IF(B36&lt;3.5,$L$4,IF(B36&lt;4.5,$L$3,"n/a"))))</f>
        <v>Moderate/Low</v>
      </c>
      <c r="D36" s="104" t="str">
        <f aca="false">IF(H36&lt;B36,"↑",IF(H36&gt;B36,"↓","↔"))</f>
        <v>↑</v>
      </c>
      <c r="E36" s="132"/>
      <c r="F36" s="200"/>
      <c r="G36" s="132"/>
      <c r="H36" s="198" t="n">
        <v>0</v>
      </c>
      <c r="I36" s="96" t="str">
        <f aca="false">IF(H36&lt;1.5,$L$6,IF(H36&lt;2.5,$L$5,IF(H36&lt;3.5,$L$4,IF(H36&lt;4.5,$L$3,"n/a"))))</f>
        <v>Not at all</v>
      </c>
    </row>
    <row r="37" s="97" customFormat="true" ht="15" hidden="false" customHeight="true" outlineLevel="0" collapsed="false">
      <c r="A37" s="201" t="str">
        <f aca="false">Questionnaire!$A$111</f>
        <v>6.3 Education and training</v>
      </c>
      <c r="B37" s="195" t="n">
        <f aca="false">Questionnaire!J115</f>
        <v>2.33333333333333</v>
      </c>
      <c r="C37" s="104" t="str">
        <f aca="false">IF(B37&lt;1.5,$L$6,IF(B37&lt;2.5,$L$5,IF(B37&lt;3.5,$L$4,IF(B37&lt;4.5,$L$3,"n/a"))))</f>
        <v>Moderate/Low</v>
      </c>
      <c r="D37" s="196" t="str">
        <f aca="false">IF(H37&lt;B37,"↑",IF(H37&gt;B37,"↓","↔"))</f>
        <v>↑</v>
      </c>
      <c r="E37" s="132"/>
      <c r="F37" s="200"/>
      <c r="G37" s="132"/>
      <c r="H37" s="198" t="n">
        <v>0</v>
      </c>
      <c r="I37" s="96" t="str">
        <f aca="false">IF(H37&lt;1.5,$L$6,IF(H37&lt;2.5,$L$5,IF(H37&lt;3.5,$L$4,IF(H37&lt;4.5,$L$3,"n/a"))))</f>
        <v>Not at all</v>
      </c>
    </row>
    <row r="38" s="97" customFormat="true" ht="15" hidden="false" customHeight="true" outlineLevel="0" collapsed="false">
      <c r="A38" s="202" t="str">
        <f aca="false">Questionnaire!$A$116</f>
        <v>6.4 Mobility ??????</v>
      </c>
      <c r="B38" s="134" t="n">
        <f aca="false">Questionnaire!J120</f>
        <v>2</v>
      </c>
      <c r="C38" s="100" t="str">
        <f aca="false">IF(B38&lt;1.5,$L$6,IF(B38&lt;2.5,$L$5,IF(B38&lt;3.5,$L$4,IF(B38&lt;4.5,$L$3,"n/a"))))</f>
        <v>Moderate/Low</v>
      </c>
      <c r="D38" s="152" t="str">
        <f aca="false">IF(H38&lt;B38,"↑",IF(H38&gt;B38,"↓","↔"))</f>
        <v>↑</v>
      </c>
      <c r="E38" s="203"/>
      <c r="F38" s="204"/>
      <c r="G38" s="204"/>
      <c r="H38" s="198" t="n">
        <v>0</v>
      </c>
      <c r="I38" s="111" t="str">
        <f aca="false">IF(H38&lt;1.5,$L$6,IF(H38&lt;2.5,$L$5,IF(H38&lt;3.5,$L$4,IF(H38&lt;4.5,$L$3,"n/a"))))</f>
        <v>Not at all</v>
      </c>
    </row>
    <row r="39" s="73" customFormat="true" ht="14.4" hidden="false" customHeight="false" outlineLevel="0" collapsed="false">
      <c r="A39" s="205" t="s">
        <v>45</v>
      </c>
      <c r="B39" s="113" t="n">
        <f aca="false">IF(COUNT(B35:B38)=0,"n/a",(AVERAGE(B35:B38)))</f>
        <v>1.83333333333333</v>
      </c>
      <c r="C39" s="138" t="str">
        <f aca="false">IF(B39&lt;1.5,$L$6,IF(B39&lt;2.5,$L$5,IF(B39&lt;3.5,$L$4,IF(B39&lt;4.5,$L$3,"n/a"))))</f>
        <v>Moderate/Low</v>
      </c>
      <c r="D39" s="115" t="str">
        <f aca="false">IF(H39&lt;B39,"↑",IF(H39&gt;B39,"↓","↔"))</f>
        <v>↑</v>
      </c>
      <c r="E39" s="117"/>
      <c r="F39" s="117"/>
      <c r="G39" s="117"/>
      <c r="H39" s="139" t="n">
        <f aca="false">AVERAGE(H35:H38)</f>
        <v>0</v>
      </c>
      <c r="I39" s="206" t="str">
        <f aca="false">IF(H39&lt;1.5,$L$6,IF(H39&lt;2.5,$L$5,IF(H39&lt;3.5,$L$4,IF(H39&lt;4.5,$L$3,"n/a"))))</f>
        <v>Not at all</v>
      </c>
    </row>
    <row r="40" customFormat="false" ht="13.2" hidden="false" customHeight="false" outlineLevel="0" collapsed="false">
      <c r="B40" s="207"/>
      <c r="C40" s="208"/>
      <c r="I40" s="208"/>
    </row>
    <row r="41" customFormat="false" ht="13.2" hidden="false" customHeight="false" outlineLevel="0" collapsed="false">
      <c r="C41" s="209"/>
    </row>
    <row r="44" customFormat="false" ht="13.2" hidden="false" customHeight="false" outlineLevel="0" collapsed="false">
      <c r="D44" s="1"/>
      <c r="I44" s="1"/>
    </row>
    <row r="45" customFormat="false" ht="13.2" hidden="false" customHeight="false" outlineLevel="0" collapsed="false">
      <c r="F45" s="210"/>
    </row>
    <row r="46" customFormat="false" ht="13.2" hidden="false" customHeight="false" outlineLevel="0" collapsed="false">
      <c r="B46" s="211"/>
    </row>
    <row r="52" customFormat="false" ht="13.2" hidden="false" customHeight="false" outlineLevel="0" collapsed="false">
      <c r="B52" s="212"/>
    </row>
  </sheetData>
  <sheetProtection sheet="true" password="cc15" objects="true" scenarios="true" formatRows="false"/>
  <mergeCells count="12">
    <mergeCell ref="A1:B1"/>
    <mergeCell ref="D1:E1"/>
    <mergeCell ref="H1:I1"/>
    <mergeCell ref="A2:A4"/>
    <mergeCell ref="B2:B4"/>
    <mergeCell ref="C2:C4"/>
    <mergeCell ref="D2:D4"/>
    <mergeCell ref="E2:E4"/>
    <mergeCell ref="F2:F4"/>
    <mergeCell ref="G2:G4"/>
    <mergeCell ref="H2:I2"/>
    <mergeCell ref="H3:I3"/>
  </mergeCells>
  <conditionalFormatting sqref="G39 G28:G32 G15:G16 G10:G11 G22:G23 G2 G5 G34">
    <cfRule type="cellIs" priority="2" operator="equal" aboveAverage="0" equalAverage="0" bottom="0" percent="0" rank="0" text="" dxfId="4">
      <formula>"High"</formula>
    </cfRule>
    <cfRule type="cellIs" priority="3" operator="equal" aboveAverage="0" equalAverage="0" bottom="0" percent="0" rank="0" text="" dxfId="5">
      <formula>"Substantial"</formula>
    </cfRule>
    <cfRule type="cellIs" priority="4" operator="equal" aboveAverage="0" equalAverage="0" bottom="0" percent="0" rank="0" text="" dxfId="6">
      <formula>"Moderate"</formula>
    </cfRule>
    <cfRule type="containsText" priority="5" operator="containsText" aboveAverage="0" equalAverage="0" bottom="0" percent="0" rank="0" text="Low" dxfId="7">
      <formula>NOT(ISERROR(SEARCH("Low",G2)))</formula>
    </cfRule>
  </conditionalFormatting>
  <conditionalFormatting sqref="H35:I38">
    <cfRule type="cellIs" priority="6" operator="equal" aboveAverage="0" equalAverage="0" bottom="0" percent="0" rank="0" text="" dxfId="8">
      <formula>"High"</formula>
    </cfRule>
    <cfRule type="cellIs" priority="7" operator="equal" aboveAverage="0" equalAverage="0" bottom="0" percent="0" rank="0" text="" dxfId="9">
      <formula>"Substantial"</formula>
    </cfRule>
    <cfRule type="cellIs" priority="8" operator="equal" aboveAverage="0" equalAverage="0" bottom="0" percent="0" rank="0" text="" dxfId="10">
      <formula>"Moderate"</formula>
    </cfRule>
    <cfRule type="containsText" priority="9" operator="containsText" aboveAverage="0" equalAverage="0" bottom="0" percent="0" rank="0" text="Low" dxfId="11">
      <formula>NOT(ISERROR(SEARCH("Low",H35)))</formula>
    </cfRule>
  </conditionalFormatting>
  <conditionalFormatting sqref="H39">
    <cfRule type="cellIs" priority="10" operator="equal" aboveAverage="0" equalAverage="0" bottom="0" percent="0" rank="0" text="" dxfId="12">
      <formula>"High"</formula>
    </cfRule>
    <cfRule type="cellIs" priority="11" operator="equal" aboveAverage="0" equalAverage="0" bottom="0" percent="0" rank="0" text="" dxfId="13">
      <formula>"Substantial"</formula>
    </cfRule>
    <cfRule type="cellIs" priority="12" operator="equal" aboveAverage="0" equalAverage="0" bottom="0" percent="0" rank="0" text="" dxfId="14">
      <formula>"Moderate"</formula>
    </cfRule>
    <cfRule type="containsText" priority="13" operator="containsText" aboveAverage="0" equalAverage="0" bottom="0" percent="0" rank="0" text="Low" dxfId="15">
      <formula>NOT(ISERROR(SEARCH("Low",H39)))</formula>
    </cfRule>
  </conditionalFormatting>
  <conditionalFormatting sqref="C1">
    <cfRule type="cellIs" priority="14" operator="equal" aboveAverage="0" equalAverage="0" bottom="0" percent="0" rank="0" text="" dxfId="16">
      <formula>"High"</formula>
    </cfRule>
    <cfRule type="cellIs" priority="15" operator="equal" aboveAverage="0" equalAverage="0" bottom="0" percent="0" rank="0" text="" dxfId="17">
      <formula>"Substantial"</formula>
    </cfRule>
    <cfRule type="cellIs" priority="16" operator="equal" aboveAverage="0" equalAverage="0" bottom="0" percent="0" rank="0" text="" dxfId="18">
      <formula>"Moderate"</formula>
    </cfRule>
    <cfRule type="cellIs" priority="17" operator="equal" aboveAverage="0" equalAverage="0" bottom="0" percent="0" rank="0" text="" dxfId="19">
      <formula>"Low"</formula>
    </cfRule>
  </conditionalFormatting>
  <conditionalFormatting sqref="F1">
    <cfRule type="cellIs" priority="18" operator="equal" aboveAverage="0" equalAverage="0" bottom="0" percent="0" rank="0" text="" dxfId="20">
      <formula>"High"</formula>
    </cfRule>
    <cfRule type="cellIs" priority="19" operator="equal" aboveAverage="0" equalAverage="0" bottom="0" percent="0" rank="0" text="" dxfId="21">
      <formula>"Substantial"</formula>
    </cfRule>
    <cfRule type="cellIs" priority="20" operator="equal" aboveAverage="0" equalAverage="0" bottom="0" percent="0" rank="0" text="" dxfId="22">
      <formula>"Moderate"</formula>
    </cfRule>
    <cfRule type="cellIs" priority="21" operator="equal" aboveAverage="0" equalAverage="0" bottom="0" percent="0" rank="0" text="" dxfId="23">
      <formula>"Low"</formula>
    </cfRule>
  </conditionalFormatting>
  <conditionalFormatting sqref="A5:I9 A15 C15:I15 A34:I38 A28:A32 A39 C39:I39 A11:I14 A10 C10:I10 A23:I27 A22 C22:I22 A16:I21 C28:I32">
    <cfRule type="cellIs" priority="22" operator="equal" aboveAverage="0" equalAverage="0" bottom="0" percent="0" rank="0" text="" dxfId="24">
      <formula>$L$5</formula>
    </cfRule>
    <cfRule type="cellIs" priority="23" operator="equal" aboveAverage="0" equalAverage="0" bottom="0" percent="0" rank="0" text="" dxfId="25">
      <formula>$L$4</formula>
    </cfRule>
    <cfRule type="cellIs" priority="24" operator="equal" aboveAverage="0" equalAverage="0" bottom="0" percent="0" rank="0" text="" dxfId="26">
      <formula>$L$3</formula>
    </cfRule>
    <cfRule type="cellIs" priority="25" operator="equal" aboveAverage="0" equalAverage="0" bottom="0" percent="0" rank="0" text="" dxfId="27">
      <formula>$L$6</formula>
    </cfRule>
  </conditionalFormatting>
  <conditionalFormatting sqref="G33">
    <cfRule type="cellIs" priority="26" operator="equal" aboveAverage="0" equalAverage="0" bottom="0" percent="0" rank="0" text="" dxfId="28">
      <formula>"High"</formula>
    </cfRule>
    <cfRule type="cellIs" priority="27" operator="equal" aboveAverage="0" equalAverage="0" bottom="0" percent="0" rank="0" text="" dxfId="29">
      <formula>"Substantial"</formula>
    </cfRule>
    <cfRule type="cellIs" priority="28" operator="equal" aboveAverage="0" equalAverage="0" bottom="0" percent="0" rank="0" text="" dxfId="30">
      <formula>"Moderate"</formula>
    </cfRule>
    <cfRule type="containsText" priority="29" operator="containsText" aboveAverage="0" equalAverage="0" bottom="0" percent="0" rank="0" text="Low" dxfId="31">
      <formula>NOT(ISERROR(SEARCH("Low",G33)))</formula>
    </cfRule>
  </conditionalFormatting>
  <conditionalFormatting sqref="A33 C33:I33">
    <cfRule type="cellIs" priority="30" operator="equal" aboveAverage="0" equalAverage="0" bottom="0" percent="0" rank="0" text="" dxfId="32">
      <formula>$L$5</formula>
    </cfRule>
    <cfRule type="cellIs" priority="31" operator="equal" aboveAverage="0" equalAverage="0" bottom="0" percent="0" rank="0" text="" dxfId="33">
      <formula>$L$4</formula>
    </cfRule>
    <cfRule type="cellIs" priority="32" operator="equal" aboveAverage="0" equalAverage="0" bottom="0" percent="0" rank="0" text="" dxfId="34">
      <formula>$L$3</formula>
    </cfRule>
    <cfRule type="cellIs" priority="33" operator="equal" aboveAverage="0" equalAverage="0" bottom="0" percent="0" rank="0" text="" dxfId="35">
      <formula>$L$6</formula>
    </cfRule>
  </conditionalFormatting>
  <printOptions headings="false" gridLines="false" gridLinesSet="true" horizontalCentered="false" verticalCentered="false"/>
  <pageMargins left="0.708333333333333" right="0.708333333333333" top="0.747916666666667" bottom="0.747916666666667" header="0.511805555555555" footer="0.511805555555555"/>
  <pageSetup paperSize="9" scale="6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12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2" topLeftCell="A31" activePane="bottomLeft" state="frozen"/>
      <selection pane="topLeft" activeCell="A1" activeCellId="0" sqref="A1"/>
      <selection pane="bottomLeft" activeCell="F105" activeCellId="0" sqref="F105"/>
    </sheetView>
  </sheetViews>
  <sheetFormatPr defaultColWidth="8.90234375" defaultRowHeight="13.2" zeroHeight="false" outlineLevelRow="0" outlineLevelCol="0"/>
  <cols>
    <col collapsed="false" customWidth="true" hidden="false" outlineLevel="0" max="1" min="1" style="1" width="18"/>
    <col collapsed="false" customWidth="true" hidden="false" outlineLevel="0" max="2" min="2" style="1" width="28.99"/>
    <col collapsed="false" customWidth="true" hidden="false" outlineLevel="0" max="3" min="3" style="213" width="30.55"/>
    <col collapsed="false" customWidth="true" hidden="false" outlineLevel="0" max="4" min="4" style="214" width="14.44"/>
    <col collapsed="false" customWidth="true" hidden="false" outlineLevel="0" max="6" min="5" style="57" width="7.44"/>
    <col collapsed="false" customWidth="true" hidden="false" outlineLevel="0" max="7" min="7" style="57" width="1.11"/>
    <col collapsed="false" customWidth="true" hidden="false" outlineLevel="0" max="8" min="8" style="57" width="7.44"/>
    <col collapsed="false" customWidth="true" hidden="false" outlineLevel="0" max="9" min="9" style="59" width="12.56"/>
    <col collapsed="false" customWidth="true" hidden="false" outlineLevel="0" max="10" min="10" style="59" width="12.33"/>
    <col collapsed="false" customWidth="true" hidden="false" outlineLevel="0" max="11" min="11" style="1" width="65.88"/>
    <col collapsed="false" customWidth="true" hidden="false" outlineLevel="0" max="12" min="12" style="215" width="15.56"/>
    <col collapsed="false" customWidth="true" hidden="true" outlineLevel="0" max="13" min="13" style="1" width="13.44"/>
    <col collapsed="false" customWidth="true" hidden="true" outlineLevel="0" max="14" min="14" style="1" width="14.88"/>
    <col collapsed="false" customWidth="true" hidden="true" outlineLevel="0" max="15" min="15" style="1" width="11.11"/>
    <col collapsed="false" customWidth="true" hidden="false" outlineLevel="0" max="16" min="16" style="1" width="13.89"/>
    <col collapsed="false" customWidth="false" hidden="false" outlineLevel="0" max="1024" min="17" style="1" width="8.89"/>
  </cols>
  <sheetData>
    <row r="1" customFormat="false" ht="21" hidden="false" customHeight="true" outlineLevel="0" collapsed="false">
      <c r="A1" s="216" t="s">
        <v>1</v>
      </c>
      <c r="B1" s="217" t="str">
        <f aca="false">Profile!F1</f>
        <v>Cocoa</v>
      </c>
      <c r="C1" s="67" t="s">
        <v>17</v>
      </c>
      <c r="D1" s="68" t="str">
        <f aca="false">Profile!E2</f>
        <v>Cameroon</v>
      </c>
      <c r="E1" s="68"/>
      <c r="F1" s="69" t="s">
        <v>18</v>
      </c>
      <c r="G1" s="218"/>
      <c r="H1" s="219"/>
      <c r="I1" s="220"/>
      <c r="J1" s="70" t="n">
        <f aca="false">Profile!B3</f>
        <v>43661</v>
      </c>
      <c r="K1" s="221"/>
      <c r="L1" s="222" t="s">
        <v>70</v>
      </c>
    </row>
    <row r="2" s="72" customFormat="true" ht="15" hidden="false" customHeight="true" outlineLevel="0" collapsed="false">
      <c r="A2" s="67" t="s">
        <v>71</v>
      </c>
      <c r="B2" s="67"/>
      <c r="C2" s="223" t="s">
        <v>72</v>
      </c>
      <c r="D2" s="223" t="s">
        <v>10</v>
      </c>
      <c r="E2" s="223" t="s">
        <v>11</v>
      </c>
      <c r="F2" s="67" t="s">
        <v>23</v>
      </c>
      <c r="G2" s="67"/>
      <c r="H2" s="67"/>
      <c r="I2" s="67"/>
      <c r="J2" s="67"/>
      <c r="K2" s="67"/>
      <c r="L2" s="224"/>
      <c r="M2" s="105"/>
    </row>
    <row r="3" s="72" customFormat="true" ht="24.75" hidden="false" customHeight="true" outlineLevel="0" collapsed="false">
      <c r="A3" s="225" t="s">
        <v>73</v>
      </c>
      <c r="B3" s="226"/>
      <c r="C3" s="226"/>
      <c r="D3" s="226"/>
      <c r="E3" s="226"/>
      <c r="F3" s="226"/>
      <c r="G3" s="226"/>
      <c r="H3" s="226"/>
      <c r="I3" s="226"/>
      <c r="J3" s="226"/>
      <c r="K3" s="226"/>
      <c r="L3" s="227"/>
      <c r="N3" s="228" t="s">
        <v>34</v>
      </c>
      <c r="O3" s="72" t="n">
        <v>4.5</v>
      </c>
    </row>
    <row r="4" s="72" customFormat="true" ht="21" hidden="false" customHeight="true" outlineLevel="0" collapsed="false">
      <c r="A4" s="229" t="s">
        <v>74</v>
      </c>
      <c r="B4" s="230"/>
      <c r="C4" s="230"/>
      <c r="D4" s="230"/>
      <c r="E4" s="230"/>
      <c r="F4" s="230"/>
      <c r="G4" s="230"/>
      <c r="H4" s="230"/>
      <c r="I4" s="230"/>
      <c r="J4" s="230"/>
      <c r="K4" s="230"/>
      <c r="L4" s="227"/>
      <c r="N4" s="228" t="s">
        <v>75</v>
      </c>
      <c r="O4" s="72" t="n">
        <v>3.5</v>
      </c>
    </row>
    <row r="5" s="72" customFormat="true" ht="60.75" hidden="false" customHeight="true" outlineLevel="0" collapsed="false">
      <c r="A5" s="231" t="s">
        <v>76</v>
      </c>
      <c r="B5" s="231"/>
      <c r="C5" s="232"/>
      <c r="D5" s="233" t="s">
        <v>77</v>
      </c>
      <c r="E5" s="234" t="n">
        <f aca="false">IF(D5=$N$6,1,IF(D5=$N$5,2,IF(D5=$N$4,3,IF(D5=$N$3,4,"n/a"))))</f>
        <v>2</v>
      </c>
      <c r="F5" s="235" t="s">
        <v>78</v>
      </c>
      <c r="G5" s="235"/>
      <c r="H5" s="235"/>
      <c r="I5" s="235"/>
      <c r="J5" s="235"/>
      <c r="K5" s="235"/>
      <c r="L5" s="227"/>
      <c r="N5" s="105" t="s">
        <v>77</v>
      </c>
      <c r="O5" s="73" t="n">
        <v>2.5</v>
      </c>
    </row>
    <row r="6" s="72" customFormat="true" ht="31.5" hidden="false" customHeight="true" outlineLevel="0" collapsed="false">
      <c r="A6" s="231" t="s">
        <v>79</v>
      </c>
      <c r="B6" s="231"/>
      <c r="C6" s="232"/>
      <c r="D6" s="233" t="s">
        <v>77</v>
      </c>
      <c r="E6" s="234" t="n">
        <f aca="false">IF(D6=$N$6,1,IF(D6=$N$5,2,IF(D6=$N$4,3,IF(D6=$N$3,4,"n/a"))))</f>
        <v>2</v>
      </c>
      <c r="F6" s="235" t="s">
        <v>80</v>
      </c>
      <c r="G6" s="235"/>
      <c r="H6" s="235"/>
      <c r="I6" s="235"/>
      <c r="J6" s="235"/>
      <c r="K6" s="235"/>
      <c r="L6" s="227"/>
      <c r="N6" s="105" t="s">
        <v>81</v>
      </c>
      <c r="O6" s="73" t="n">
        <v>1.5</v>
      </c>
    </row>
    <row r="7" s="72" customFormat="true" ht="28.5" hidden="false" customHeight="true" outlineLevel="0" collapsed="false">
      <c r="A7" s="231" t="s">
        <v>82</v>
      </c>
      <c r="B7" s="231"/>
      <c r="C7" s="232"/>
      <c r="D7" s="233" t="s">
        <v>77</v>
      </c>
      <c r="E7" s="234" t="n">
        <f aca="false">IF(D7=$N$6,1,IF(D7=$N$5,2,IF(D7=$N$4,3,IF(D7=$N$3,4,"n/a"))))</f>
        <v>2</v>
      </c>
      <c r="F7" s="235" t="s">
        <v>83</v>
      </c>
      <c r="G7" s="235"/>
      <c r="H7" s="235"/>
      <c r="I7" s="235"/>
      <c r="J7" s="235"/>
      <c r="K7" s="235"/>
      <c r="L7" s="227"/>
      <c r="N7" s="228" t="s">
        <v>84</v>
      </c>
    </row>
    <row r="8" s="72" customFormat="true" ht="30" hidden="false" customHeight="true" outlineLevel="0" collapsed="false">
      <c r="A8" s="231" t="s">
        <v>85</v>
      </c>
      <c r="B8" s="231"/>
      <c r="C8" s="232"/>
      <c r="D8" s="233" t="s">
        <v>75</v>
      </c>
      <c r="E8" s="234" t="n">
        <f aca="false">IF(D8=$N$6,1,IF(D8=$N$5,2,IF(D8=$N$4,3,IF(D8=$N$3,4,"n/a"))))</f>
        <v>3</v>
      </c>
      <c r="F8" s="235" t="s">
        <v>86</v>
      </c>
      <c r="G8" s="235"/>
      <c r="H8" s="235"/>
      <c r="I8" s="235"/>
      <c r="J8" s="235"/>
      <c r="K8" s="235"/>
      <c r="L8" s="227"/>
      <c r="N8" s="105"/>
    </row>
    <row r="9" s="72" customFormat="true" ht="45.75" hidden="false" customHeight="true" outlineLevel="0" collapsed="false">
      <c r="A9" s="236" t="s">
        <v>87</v>
      </c>
      <c r="B9" s="236"/>
      <c r="C9" s="237"/>
      <c r="D9" s="238" t="s">
        <v>75</v>
      </c>
      <c r="E9" s="239" t="n">
        <f aca="false">IF(D9=$N$6,1,IF(D9=$N$5,2,IF(D9=$N$4,3,IF(D9=$N$3,4,"n/a"))))</f>
        <v>3</v>
      </c>
      <c r="F9" s="240" t="s">
        <v>88</v>
      </c>
      <c r="G9" s="240"/>
      <c r="H9" s="240"/>
      <c r="I9" s="240"/>
      <c r="J9" s="240"/>
      <c r="K9" s="240"/>
      <c r="L9" s="227"/>
      <c r="N9" s="241"/>
    </row>
    <row r="10" s="72" customFormat="true" ht="28.5" hidden="false" customHeight="true" outlineLevel="0" collapsed="false">
      <c r="A10" s="242"/>
      <c r="B10" s="242"/>
      <c r="C10" s="243" t="s">
        <v>89</v>
      </c>
      <c r="D10" s="244" t="str">
        <f aca="false">IF(E10&lt;1.5,$N$6,IF(E10&lt;2.5,$N$5,IF(E10&lt;3.5,$N$4,IF(E10&lt;4.5,$N$3,"n/a"))))</f>
        <v>Moderate/Low</v>
      </c>
      <c r="E10" s="245" t="n">
        <f aca="false">IF(COUNT(E5:E9)=0,"n/a",AVERAGE(E5:E9))</f>
        <v>2.4</v>
      </c>
      <c r="F10" s="246" t="n">
        <f aca="false">E10</f>
        <v>2.4</v>
      </c>
      <c r="G10" s="247"/>
      <c r="H10" s="248" t="s">
        <v>90</v>
      </c>
      <c r="I10" s="249" t="str">
        <f aca="false">D10</f>
        <v>Moderate/Low</v>
      </c>
      <c r="J10" s="250" t="n">
        <f aca="false">IF(I10=$N$7,"n/a",IF(AND(I10=$N$5,D10=$N$6),1.5,IF(AND(I10=$N$4,D10=$N$5),2.5,IF(AND(I10=$N$3,D10=$N$4),3.5,IF(AND(I10=$N$6,D10=$N$5),1.49,IF(AND(I10=$N$5,D10=$N$4),2.49,IF(AND(I10=$N$4,D10=$N$3),3.49,E10)))))))</f>
        <v>2.4</v>
      </c>
      <c r="K10" s="251" t="s">
        <v>91</v>
      </c>
      <c r="L10" s="252"/>
      <c r="N10" s="228"/>
    </row>
    <row r="11" s="72" customFormat="true" ht="20.25" hidden="false" customHeight="true" outlineLevel="0" collapsed="false">
      <c r="A11" s="253" t="s">
        <v>92</v>
      </c>
      <c r="B11" s="254"/>
      <c r="C11" s="255"/>
      <c r="D11" s="256"/>
      <c r="E11" s="256"/>
      <c r="F11" s="256"/>
      <c r="G11" s="256"/>
      <c r="H11" s="256"/>
      <c r="I11" s="256"/>
      <c r="J11" s="256"/>
      <c r="K11" s="256"/>
      <c r="L11" s="227"/>
      <c r="N11" s="228"/>
    </row>
    <row r="12" customFormat="false" ht="45.75" hidden="false" customHeight="true" outlineLevel="0" collapsed="false">
      <c r="A12" s="231" t="s">
        <v>93</v>
      </c>
      <c r="B12" s="231"/>
      <c r="C12" s="232"/>
      <c r="D12" s="257" t="s">
        <v>75</v>
      </c>
      <c r="E12" s="258" t="n">
        <f aca="false">IF(D12=$N$6,1,IF(D12=$N$5,2,IF(D12=$N$4,3,IF(D12=$N$3,4,"n/a"))))</f>
        <v>3</v>
      </c>
      <c r="F12" s="259" t="s">
        <v>94</v>
      </c>
      <c r="G12" s="259"/>
      <c r="H12" s="259"/>
      <c r="I12" s="259"/>
      <c r="J12" s="259"/>
      <c r="K12" s="259"/>
      <c r="L12" s="260" t="s">
        <v>95</v>
      </c>
      <c r="N12" s="228"/>
    </row>
    <row r="13" customFormat="false" ht="43.5" hidden="false" customHeight="true" outlineLevel="0" collapsed="false">
      <c r="A13" s="261" t="s">
        <v>96</v>
      </c>
      <c r="B13" s="261"/>
      <c r="C13" s="262"/>
      <c r="D13" s="263" t="s">
        <v>77</v>
      </c>
      <c r="E13" s="264" t="n">
        <f aca="false">IF(D13=$N$6,1,IF(D13=$N$5,2,IF(D13=$N$4,3,IF(D13=$N$3,4,"n/a"))))</f>
        <v>2</v>
      </c>
      <c r="F13" s="265" t="s">
        <v>97</v>
      </c>
      <c r="G13" s="265"/>
      <c r="H13" s="265"/>
      <c r="I13" s="265"/>
      <c r="J13" s="265"/>
      <c r="K13" s="265"/>
      <c r="L13" s="260" t="s">
        <v>95</v>
      </c>
    </row>
    <row r="14" s="84" customFormat="true" ht="28.5" hidden="false" customHeight="true" outlineLevel="0" collapsed="false">
      <c r="A14" s="266"/>
      <c r="B14" s="266"/>
      <c r="C14" s="243" t="s">
        <v>89</v>
      </c>
      <c r="D14" s="267" t="str">
        <f aca="false">IF(E14&lt;1.5,$N$6,IF(E14&lt;2.5,$N$5,IF(E14&lt;3.5,$N$4,IF(E14&lt;4.5,$N$3,"n/a"))))</f>
        <v>Substantial</v>
      </c>
      <c r="E14" s="268" t="n">
        <f aca="false">IF(COUNT(E12:E13)=0,"n/a",AVERAGE(E12:E13))</f>
        <v>2.5</v>
      </c>
      <c r="F14" s="269" t="n">
        <f aca="false">E14</f>
        <v>2.5</v>
      </c>
      <c r="G14" s="247"/>
      <c r="H14" s="270" t="s">
        <v>90</v>
      </c>
      <c r="I14" s="249" t="str">
        <f aca="false">D14</f>
        <v>Substantial</v>
      </c>
      <c r="J14" s="271" t="n">
        <f aca="false">IF(I14=$N$7,"n/a",IF(AND(I14=$N$5,D14=$N$6),1.5,IF(AND(I14=$N$4,D14=$N$5),2.5,IF(AND(I14=$N$3,D14=$N$4),3.5,IF(AND(I14=$N$6,D14=$N$5),1.49,IF(AND(I14=$N$5,D14=$N$4),2.49,IF(AND(I14=$N$4,D14=$N$3),3.49,E14)))))))</f>
        <v>2.5</v>
      </c>
      <c r="K14" s="272" t="s">
        <v>91</v>
      </c>
      <c r="L14" s="273"/>
      <c r="N14" s="228"/>
    </row>
    <row r="15" customFormat="false" ht="21.75" hidden="false" customHeight="true" outlineLevel="0" collapsed="false">
      <c r="A15" s="274" t="s">
        <v>98</v>
      </c>
      <c r="B15" s="253"/>
      <c r="C15" s="253"/>
      <c r="D15" s="253"/>
      <c r="E15" s="253"/>
      <c r="F15" s="253"/>
      <c r="G15" s="253"/>
      <c r="H15" s="253"/>
      <c r="I15" s="253"/>
      <c r="J15" s="253"/>
      <c r="K15" s="253"/>
      <c r="L15" s="275"/>
      <c r="N15" s="228"/>
    </row>
    <row r="16" customFormat="false" ht="46.5" hidden="false" customHeight="true" outlineLevel="0" collapsed="false">
      <c r="A16" s="236" t="s">
        <v>99</v>
      </c>
      <c r="B16" s="236"/>
      <c r="C16" s="262"/>
      <c r="D16" s="238" t="s">
        <v>81</v>
      </c>
      <c r="E16" s="276" t="n">
        <f aca="false">IF(D16=$N$6,1,IF(D16=$N$5,2,IF(D16=$N$4,3,IF(D16=$N$3,4,"n/a"))))</f>
        <v>1</v>
      </c>
      <c r="F16" s="235" t="s">
        <v>100</v>
      </c>
      <c r="G16" s="235"/>
      <c r="H16" s="235"/>
      <c r="I16" s="235"/>
      <c r="J16" s="235"/>
      <c r="K16" s="235"/>
      <c r="L16" s="275"/>
    </row>
    <row r="17" s="72" customFormat="true" ht="24.75" hidden="false" customHeight="true" outlineLevel="0" collapsed="false">
      <c r="A17" s="277"/>
      <c r="B17" s="277"/>
      <c r="C17" s="243" t="s">
        <v>89</v>
      </c>
      <c r="D17" s="267" t="str">
        <f aca="false">IF(E17&lt;1.5,$N$6,IF(E17&lt;2.5,$N$5,IF(E17&lt;3.5,$N$4,IF(E17&lt;4.5,$N$3,"n/a"))))</f>
        <v>Not at all</v>
      </c>
      <c r="E17" s="268" t="n">
        <f aca="false">IF(COUNT(E16)=0,"n/a",AVERAGE(E16))</f>
        <v>1</v>
      </c>
      <c r="F17" s="269" t="n">
        <f aca="false">E17</f>
        <v>1</v>
      </c>
      <c r="G17" s="247"/>
      <c r="H17" s="270" t="s">
        <v>90</v>
      </c>
      <c r="I17" s="249" t="str">
        <f aca="false">D17</f>
        <v>Not at all</v>
      </c>
      <c r="J17" s="271" t="n">
        <f aca="false">IF(I17=$N$7,"n/a",IF(AND(I17=$N$5,D17=$N$6),1.5,IF(AND(I17=$N$4,D17=$N$5),2.5,IF(AND(I17=$N$3,D17=$N$4),3.5,IF(AND(I17=$N$6,D17=$N$5),1.49,IF(AND(I17=$N$5,D17=$N$4),2.49,IF(AND(I17=$N$4,D17=$N$3),3.49,E17)))))))</f>
        <v>1</v>
      </c>
      <c r="K17" s="272" t="s">
        <v>91</v>
      </c>
      <c r="L17" s="227"/>
      <c r="N17" s="81"/>
    </row>
    <row r="18" s="278" customFormat="true" ht="21" hidden="false" customHeight="true" outlineLevel="0" collapsed="false">
      <c r="A18" s="253" t="s">
        <v>101</v>
      </c>
      <c r="B18" s="253"/>
      <c r="C18" s="253"/>
      <c r="D18" s="253"/>
      <c r="E18" s="253"/>
      <c r="F18" s="253"/>
      <c r="G18" s="253"/>
      <c r="H18" s="253"/>
      <c r="I18" s="253"/>
      <c r="J18" s="253"/>
      <c r="K18" s="253"/>
      <c r="L18" s="275"/>
      <c r="N18" s="279"/>
    </row>
    <row r="19" s="278" customFormat="true" ht="32.25" hidden="false" customHeight="true" outlineLevel="0" collapsed="false">
      <c r="A19" s="231" t="s">
        <v>102</v>
      </c>
      <c r="B19" s="231"/>
      <c r="C19" s="232"/>
      <c r="D19" s="233" t="s">
        <v>77</v>
      </c>
      <c r="E19" s="280" t="n">
        <f aca="false">IF(D19=$N$6,1,IF(D19=$N$5,2,IF(D19=$N$4,3,IF(D19=$N$3,4,"n/a"))))</f>
        <v>2</v>
      </c>
      <c r="F19" s="235" t="s">
        <v>103</v>
      </c>
      <c r="G19" s="235"/>
      <c r="H19" s="235"/>
      <c r="I19" s="235"/>
      <c r="J19" s="235"/>
      <c r="K19" s="235"/>
      <c r="L19" s="260" t="s">
        <v>95</v>
      </c>
      <c r="N19" s="279"/>
    </row>
    <row r="20" s="278" customFormat="true" ht="33" hidden="false" customHeight="true" outlineLevel="0" collapsed="false">
      <c r="A20" s="261" t="s">
        <v>104</v>
      </c>
      <c r="B20" s="261"/>
      <c r="C20" s="262"/>
      <c r="D20" s="281" t="s">
        <v>77</v>
      </c>
      <c r="E20" s="239" t="n">
        <f aca="false">IF(D20=$N$6,1,IF(D20=$N$5,2,IF(D20=$N$4,3,IF(D20=$N$3,4,"n/a"))))</f>
        <v>2</v>
      </c>
      <c r="F20" s="240" t="s">
        <v>105</v>
      </c>
      <c r="G20" s="240"/>
      <c r="H20" s="240"/>
      <c r="I20" s="240"/>
      <c r="J20" s="240"/>
      <c r="K20" s="240"/>
      <c r="L20" s="282"/>
      <c r="N20" s="279"/>
    </row>
    <row r="21" s="72" customFormat="true" ht="29.25" hidden="false" customHeight="true" outlineLevel="0" collapsed="false">
      <c r="A21" s="266"/>
      <c r="B21" s="266"/>
      <c r="C21" s="243" t="s">
        <v>89</v>
      </c>
      <c r="D21" s="267" t="str">
        <f aca="false">IF(E21&lt;1.5,$N$6,IF(E21&lt;2.5,$N$5,IF(E21&lt;3.5,$N$4,IF(E21&lt;4.5,$N$3,"n/a"))))</f>
        <v>Moderate/Low</v>
      </c>
      <c r="E21" s="268" t="n">
        <f aca="false">IF(COUNT(E19:E20)=0,"n/a",AVERAGE(E19:E20))</f>
        <v>2</v>
      </c>
      <c r="F21" s="269" t="n">
        <f aca="false">E21</f>
        <v>2</v>
      </c>
      <c r="G21" s="247"/>
      <c r="H21" s="270" t="s">
        <v>90</v>
      </c>
      <c r="I21" s="249" t="str">
        <f aca="false">D21</f>
        <v>Moderate/Low</v>
      </c>
      <c r="J21" s="250" t="n">
        <f aca="false">IF(I21=$N$7,"n/a",IF(AND(I21=$N$5,D21=$N$6),1.5,IF(AND(I21=$N$4,D21=$N$5),2.5,IF(AND(I21=$N$3,D21=$N$4),3.5,IF(AND(I21=$N$6,D21=$N$5),1.49,IF(AND(I21=$N$5,D21=$N$4),2.49,IF(AND(I21=$N$4,D21=$N$3),3.49,E21)))))))</f>
        <v>2</v>
      </c>
      <c r="K21" s="283" t="s">
        <v>91</v>
      </c>
      <c r="L21" s="284"/>
    </row>
    <row r="22" s="288" customFormat="true" ht="22.5" hidden="false" customHeight="true" outlineLevel="0" collapsed="false">
      <c r="A22" s="285" t="s">
        <v>106</v>
      </c>
      <c r="B22" s="286"/>
      <c r="C22" s="286"/>
      <c r="D22" s="287"/>
      <c r="E22" s="287"/>
      <c r="F22" s="287"/>
      <c r="G22" s="287"/>
      <c r="H22" s="287"/>
      <c r="I22" s="287"/>
      <c r="J22" s="287"/>
      <c r="K22" s="287"/>
      <c r="L22" s="227"/>
    </row>
    <row r="23" customFormat="false" ht="21.75" hidden="false" customHeight="true" outlineLevel="0" collapsed="false">
      <c r="A23" s="289" t="s">
        <v>107</v>
      </c>
      <c r="B23" s="290"/>
      <c r="C23" s="290"/>
      <c r="D23" s="290"/>
      <c r="E23" s="290"/>
      <c r="F23" s="290"/>
      <c r="G23" s="290"/>
      <c r="H23" s="290"/>
      <c r="I23" s="290"/>
      <c r="J23" s="290"/>
      <c r="K23" s="290"/>
      <c r="L23" s="260" t="s">
        <v>95</v>
      </c>
    </row>
    <row r="24" customFormat="false" ht="54" hidden="false" customHeight="true" outlineLevel="0" collapsed="false">
      <c r="A24" s="291" t="s">
        <v>108</v>
      </c>
      <c r="B24" s="291"/>
      <c r="C24" s="292"/>
      <c r="D24" s="293" t="s">
        <v>81</v>
      </c>
      <c r="E24" s="294" t="n">
        <f aca="false">IF(D24=$N$6,1,IF(D24=$N$5,2,IF(D24=$N$4,3,IF(D24=$N$3,4,"n/a"))))</f>
        <v>1</v>
      </c>
      <c r="F24" s="259" t="s">
        <v>109</v>
      </c>
      <c r="G24" s="259"/>
      <c r="H24" s="259"/>
      <c r="I24" s="259"/>
      <c r="J24" s="259"/>
      <c r="K24" s="259"/>
      <c r="L24" s="260" t="s">
        <v>95</v>
      </c>
    </row>
    <row r="25" customFormat="false" ht="73.5" hidden="false" customHeight="true" outlineLevel="0" collapsed="false">
      <c r="A25" s="295" t="s">
        <v>110</v>
      </c>
      <c r="B25" s="295"/>
      <c r="C25" s="296"/>
      <c r="D25" s="297" t="s">
        <v>81</v>
      </c>
      <c r="E25" s="239" t="n">
        <f aca="false">IF(D25=$N$6,1,IF(D25=$N$5,2,IF(D25=$N$4,3,IF(D25=$N$3,4,"n/a"))))</f>
        <v>1</v>
      </c>
      <c r="F25" s="240" t="s">
        <v>111</v>
      </c>
      <c r="G25" s="240"/>
      <c r="H25" s="240"/>
      <c r="I25" s="240"/>
      <c r="J25" s="240"/>
      <c r="K25" s="240"/>
      <c r="L25" s="275"/>
    </row>
    <row r="26" customFormat="false" ht="35.25" hidden="false" customHeight="true" outlineLevel="0" collapsed="false">
      <c r="A26" s="298"/>
      <c r="B26" s="298"/>
      <c r="C26" s="299" t="s">
        <v>89</v>
      </c>
      <c r="D26" s="267" t="str">
        <f aca="false">IF(E26&lt;1.5,"Low",IF(E26&lt;2.5,"Moderate",IF(E26&lt;3.5,"Substantial",IF(E26&lt;4.5,"High","n/a"))))</f>
        <v>Low</v>
      </c>
      <c r="E26" s="268" t="n">
        <f aca="false">IF(COUNT(E24:E25)=0,"n/a",AVERAGE(E24:E25))</f>
        <v>1</v>
      </c>
      <c r="F26" s="246" t="n">
        <f aca="false">E26</f>
        <v>1</v>
      </c>
      <c r="G26" s="247"/>
      <c r="H26" s="248" t="s">
        <v>90</v>
      </c>
      <c r="I26" s="249" t="str">
        <f aca="false">D26</f>
        <v>Low</v>
      </c>
      <c r="J26" s="250" t="n">
        <f aca="false">IF(I26=$N$7,"n/a",IF(AND(I26=$N$5,D26=$N$6),1.5,IF(AND(I26=$N$4,D26=$N$5),2.5,IF(AND(I26=$N$3,D26=$N$4),3.5,IF(AND(I26=$N$6,D26=$N$5),1.49,IF(AND(I26=$N$5,D26=$N$4),2.49,IF(AND(I26=$N$4,D26=$N$3),3.49,E26)))))))</f>
        <v>1</v>
      </c>
      <c r="K26" s="300" t="s">
        <v>91</v>
      </c>
      <c r="L26" s="275"/>
    </row>
    <row r="27" customFormat="false" ht="20.25" hidden="false" customHeight="true" outlineLevel="0" collapsed="false">
      <c r="A27" s="301" t="s">
        <v>112</v>
      </c>
      <c r="B27" s="302"/>
      <c r="C27" s="303"/>
      <c r="D27" s="304"/>
      <c r="E27" s="304"/>
      <c r="F27" s="304"/>
      <c r="G27" s="304"/>
      <c r="H27" s="304"/>
      <c r="I27" s="304"/>
      <c r="J27" s="304"/>
      <c r="K27" s="304"/>
      <c r="L27" s="275"/>
    </row>
    <row r="28" customFormat="false" ht="30.75" hidden="false" customHeight="true" outlineLevel="0" collapsed="false">
      <c r="A28" s="305" t="s">
        <v>113</v>
      </c>
      <c r="B28" s="305"/>
      <c r="C28" s="306"/>
      <c r="D28" s="257" t="s">
        <v>81</v>
      </c>
      <c r="E28" s="258" t="n">
        <f aca="false">IF(D28=$N$6,1,IF(D28=$N$5,2,IF(D28=$N$4,3,IF(D28=$N$3,4,"n/a"))))</f>
        <v>1</v>
      </c>
      <c r="F28" s="307" t="s">
        <v>114</v>
      </c>
      <c r="G28" s="307"/>
      <c r="H28" s="307"/>
      <c r="I28" s="307"/>
      <c r="J28" s="307"/>
      <c r="K28" s="307"/>
      <c r="L28" s="275"/>
    </row>
    <row r="29" customFormat="false" ht="50.25" hidden="false" customHeight="true" outlineLevel="0" collapsed="false">
      <c r="A29" s="305" t="s">
        <v>115</v>
      </c>
      <c r="B29" s="305"/>
      <c r="C29" s="306"/>
      <c r="D29" s="233" t="s">
        <v>77</v>
      </c>
      <c r="E29" s="280" t="n">
        <f aca="false">IF(D29=$N$6,1,IF(D29=$N$5,2,IF(D29=$N$4,3,IF(D29=$N$3,4,"n/a"))))</f>
        <v>2</v>
      </c>
      <c r="F29" s="235" t="s">
        <v>116</v>
      </c>
      <c r="G29" s="235"/>
      <c r="H29" s="235"/>
      <c r="I29" s="235"/>
      <c r="J29" s="235"/>
      <c r="K29" s="235"/>
      <c r="L29" s="275"/>
    </row>
    <row r="30" s="309" customFormat="true" ht="56.25" hidden="false" customHeight="true" outlineLevel="0" collapsed="false">
      <c r="A30" s="305" t="s">
        <v>117</v>
      </c>
      <c r="B30" s="305"/>
      <c r="C30" s="306"/>
      <c r="D30" s="233" t="s">
        <v>81</v>
      </c>
      <c r="E30" s="280" t="n">
        <f aca="false">IF(D30=$N$6,1,IF(D30=$N$5,2,IF(D30=$N$4,3,IF(D30=$N$3,4,"n/a"))))</f>
        <v>1</v>
      </c>
      <c r="F30" s="308" t="s">
        <v>118</v>
      </c>
      <c r="G30" s="308"/>
      <c r="H30" s="308"/>
      <c r="I30" s="308"/>
      <c r="J30" s="308"/>
      <c r="K30" s="308"/>
      <c r="L30" s="227"/>
    </row>
    <row r="31" s="288" customFormat="true" ht="36" hidden="false" customHeight="true" outlineLevel="0" collapsed="false">
      <c r="A31" s="310" t="s">
        <v>119</v>
      </c>
      <c r="B31" s="310"/>
      <c r="C31" s="296"/>
      <c r="D31" s="238" t="s">
        <v>81</v>
      </c>
      <c r="E31" s="311" t="n">
        <f aca="false">IF(D31=$N$6,1,IF(D31=$N$5,2,IF(D31=$N$4,3,IF(D31=$N$3,4,"n/a"))))</f>
        <v>1</v>
      </c>
      <c r="F31" s="265" t="s">
        <v>120</v>
      </c>
      <c r="G31" s="265"/>
      <c r="H31" s="265"/>
      <c r="I31" s="265"/>
      <c r="J31" s="265"/>
      <c r="K31" s="265"/>
      <c r="L31" s="260" t="s">
        <v>95</v>
      </c>
    </row>
    <row r="32" s="72" customFormat="true" ht="25.5" hidden="false" customHeight="true" outlineLevel="0" collapsed="false">
      <c r="A32" s="312"/>
      <c r="B32" s="313"/>
      <c r="C32" s="299" t="s">
        <v>89</v>
      </c>
      <c r="D32" s="267" t="str">
        <f aca="false">IF(E32&lt;1.5,"Low",IF(E32&lt;2.5,"Moderate",IF(E32&lt;3.5,"Substantial",IF(E32&lt;4.5,"High","n/a"))))</f>
        <v>Low</v>
      </c>
      <c r="E32" s="268" t="n">
        <f aca="false">IF(COUNT(E28:E31)=0,"n/a",AVERAGE(E28:E31))</f>
        <v>1.25</v>
      </c>
      <c r="F32" s="269" t="n">
        <f aca="false">E32</f>
        <v>1.25</v>
      </c>
      <c r="G32" s="247"/>
      <c r="H32" s="270" t="s">
        <v>90</v>
      </c>
      <c r="I32" s="249" t="str">
        <f aca="false">D32</f>
        <v>Low</v>
      </c>
      <c r="J32" s="271" t="n">
        <f aca="false">IF(I32=$N$7,"n/a",IF(AND(I32=$N$5,D32=$N$6),1.5,IF(AND(I32=$N$4,D32=$N$5),2.5,IF(AND(I32=$N$3,D32=$N$4),3.5,IF(AND(I32=$N$6,D32=$N$5),1.49,IF(AND(I32=$N$5,D32=$N$4),2.49,IF(AND(I32=$N$4,D32=$N$3),3.49,E32)))))))</f>
        <v>1.25</v>
      </c>
      <c r="K32" s="272" t="s">
        <v>91</v>
      </c>
      <c r="L32" s="227"/>
    </row>
    <row r="33" s="72" customFormat="true" ht="25.5" hidden="false" customHeight="true" outlineLevel="0" collapsed="false">
      <c r="A33" s="314" t="s">
        <v>121</v>
      </c>
      <c r="B33" s="315"/>
      <c r="C33" s="315"/>
      <c r="D33" s="315"/>
      <c r="E33" s="315"/>
      <c r="F33" s="315"/>
      <c r="G33" s="315"/>
      <c r="H33" s="315"/>
      <c r="I33" s="315"/>
      <c r="J33" s="315"/>
      <c r="K33" s="315"/>
      <c r="L33" s="227"/>
    </row>
    <row r="34" s="72" customFormat="true" ht="45.75" hidden="false" customHeight="true" outlineLevel="0" collapsed="false">
      <c r="A34" s="316" t="s">
        <v>122</v>
      </c>
      <c r="B34" s="316"/>
      <c r="C34" s="317"/>
      <c r="D34" s="233" t="s">
        <v>77</v>
      </c>
      <c r="E34" s="234" t="n">
        <f aca="false">IF(D34=$N$6,1,IF(D34=$N$5,2,IF(D34=$N$4,3,IF(D34=$N$3,4,"n/a"))))</f>
        <v>2</v>
      </c>
      <c r="F34" s="259" t="s">
        <v>123</v>
      </c>
      <c r="G34" s="259"/>
      <c r="H34" s="259"/>
      <c r="I34" s="259"/>
      <c r="J34" s="259"/>
      <c r="K34" s="259"/>
      <c r="L34" s="260" t="s">
        <v>95</v>
      </c>
    </row>
    <row r="35" s="72" customFormat="true" ht="33" hidden="false" customHeight="true" outlineLevel="0" collapsed="false">
      <c r="A35" s="318" t="s">
        <v>124</v>
      </c>
      <c r="B35" s="318"/>
      <c r="C35" s="317"/>
      <c r="D35" s="319" t="s">
        <v>81</v>
      </c>
      <c r="E35" s="234" t="n">
        <f aca="false">IF(D35=$N$6,1,IF(D35=$N$5,2,IF(D35=$N$4,3,IF(D35=$N$3,4,"n/a"))))</f>
        <v>1</v>
      </c>
      <c r="F35" s="235" t="s">
        <v>123</v>
      </c>
      <c r="G35" s="235"/>
      <c r="H35" s="235"/>
      <c r="I35" s="235"/>
      <c r="J35" s="235"/>
      <c r="K35" s="235"/>
      <c r="L35" s="227"/>
    </row>
    <row r="36" s="72" customFormat="true" ht="60.75" hidden="false" customHeight="true" outlineLevel="0" collapsed="false">
      <c r="A36" s="316" t="s">
        <v>125</v>
      </c>
      <c r="B36" s="316"/>
      <c r="C36" s="317"/>
      <c r="D36" s="319" t="s">
        <v>77</v>
      </c>
      <c r="E36" s="234" t="n">
        <f aca="false">IF(D36=$N$6,1,IF(D36=$N$5,2,IF(D36=$N$4,3,IF(D36=$N$3,4,"n/a"))))</f>
        <v>2</v>
      </c>
      <c r="F36" s="235" t="s">
        <v>126</v>
      </c>
      <c r="G36" s="235"/>
      <c r="H36" s="235"/>
      <c r="I36" s="235"/>
      <c r="J36" s="235"/>
      <c r="K36" s="235"/>
      <c r="L36" s="227"/>
    </row>
    <row r="37" s="72" customFormat="true" ht="60.75" hidden="false" customHeight="true" outlineLevel="0" collapsed="false">
      <c r="A37" s="295" t="s">
        <v>127</v>
      </c>
      <c r="B37" s="295"/>
      <c r="C37" s="320"/>
      <c r="D37" s="238" t="s">
        <v>81</v>
      </c>
      <c r="E37" s="276" t="n">
        <f aca="false">IF(D37=$N$6,1,IF(D37=$N$5,2,IF(D37=$N$4,3,IF(D37=$N$3,4,"n/a"))))</f>
        <v>1</v>
      </c>
      <c r="F37" s="265" t="s">
        <v>128</v>
      </c>
      <c r="G37" s="265"/>
      <c r="H37" s="265"/>
      <c r="I37" s="265"/>
      <c r="J37" s="265"/>
      <c r="K37" s="265"/>
      <c r="L37" s="227"/>
    </row>
    <row r="38" s="72" customFormat="true" ht="25.5" hidden="false" customHeight="true" outlineLevel="0" collapsed="false">
      <c r="A38" s="321"/>
      <c r="B38" s="322"/>
      <c r="C38" s="323" t="s">
        <v>89</v>
      </c>
      <c r="D38" s="267" t="str">
        <f aca="false">IF(E38&lt;1.5,"Low",IF(E38&lt;2.5,"Moderate",IF(E38&lt;3.5,"Substantial",IF(E38&lt;4.5,"High","n/a"))))</f>
        <v>Moderate</v>
      </c>
      <c r="E38" s="268" t="n">
        <f aca="false">IF(COUNT(E34:E37)=0,"n/a",AVERAGE(E34:E37))</f>
        <v>1.5</v>
      </c>
      <c r="F38" s="269" t="n">
        <f aca="false">E38</f>
        <v>1.5</v>
      </c>
      <c r="G38" s="247"/>
      <c r="H38" s="270" t="s">
        <v>90</v>
      </c>
      <c r="I38" s="249" t="str">
        <f aca="false">D38</f>
        <v>Moderate</v>
      </c>
      <c r="J38" s="271" t="n">
        <f aca="false">IF(I38=$N$7,"n/a",IF(AND(I38=$N$5,D38=$N$6),1.5,IF(AND(I38=$N$4,D38=$N$5),2.5,IF(AND(I38=$N$3,D38=$N$4),3.5,IF(AND(I38=$N$6,D38=$N$5),1.49,IF(AND(I38=$N$5,D38=$N$4),2.49,IF(AND(I38=$N$4,D38=$N$3),3.49,E38)))))))</f>
        <v>1.5</v>
      </c>
      <c r="K38" s="272" t="s">
        <v>91</v>
      </c>
      <c r="L38" s="227"/>
    </row>
    <row r="39" s="278" customFormat="true" ht="22.5" hidden="false" customHeight="true" outlineLevel="0" collapsed="false">
      <c r="A39" s="324" t="s">
        <v>129</v>
      </c>
      <c r="B39" s="325"/>
      <c r="C39" s="326"/>
      <c r="D39" s="327"/>
      <c r="E39" s="327"/>
      <c r="F39" s="328"/>
      <c r="G39" s="329"/>
      <c r="H39" s="327"/>
      <c r="I39" s="327"/>
      <c r="J39" s="328"/>
      <c r="K39" s="330"/>
      <c r="L39" s="275"/>
    </row>
    <row r="40" s="278" customFormat="true" ht="22.5" hidden="false" customHeight="true" outlineLevel="0" collapsed="false">
      <c r="A40" s="331" t="s">
        <v>130</v>
      </c>
      <c r="B40" s="332"/>
      <c r="C40" s="332"/>
      <c r="D40" s="332"/>
      <c r="E40" s="332"/>
      <c r="F40" s="332"/>
      <c r="G40" s="332"/>
      <c r="H40" s="332"/>
      <c r="I40" s="332"/>
      <c r="J40" s="332"/>
      <c r="K40" s="332"/>
      <c r="L40" s="275"/>
    </row>
    <row r="41" s="72" customFormat="true" ht="33.75" hidden="false" customHeight="true" outlineLevel="0" collapsed="false">
      <c r="A41" s="333" t="s">
        <v>131</v>
      </c>
      <c r="B41" s="333"/>
      <c r="C41" s="334"/>
      <c r="D41" s="233" t="s">
        <v>81</v>
      </c>
      <c r="E41" s="280" t="n">
        <f aca="false">IF(D41=$N$6,1,IF(D41=$N$5,2,IF(D41=$N$4,3,IF(D41=$N$3,4,"n/a"))))</f>
        <v>1</v>
      </c>
      <c r="F41" s="335" t="s">
        <v>132</v>
      </c>
      <c r="G41" s="335"/>
      <c r="H41" s="335"/>
      <c r="I41" s="335"/>
      <c r="J41" s="335"/>
      <c r="K41" s="335"/>
      <c r="L41" s="260" t="s">
        <v>95</v>
      </c>
    </row>
    <row r="42" s="72" customFormat="true" ht="44.25" hidden="false" customHeight="true" outlineLevel="0" collapsed="false">
      <c r="A42" s="336" t="s">
        <v>133</v>
      </c>
      <c r="B42" s="336"/>
      <c r="C42" s="337"/>
      <c r="D42" s="233" t="s">
        <v>81</v>
      </c>
      <c r="E42" s="280" t="n">
        <f aca="false">IF(D42=$N$6,1,IF(D42=$N$5,2,IF(D42=$N$4,3,IF(D42=$N$3,4,"n/a"))))</f>
        <v>1</v>
      </c>
      <c r="F42" s="338" t="s">
        <v>134</v>
      </c>
      <c r="G42" s="338"/>
      <c r="H42" s="338"/>
      <c r="I42" s="338"/>
      <c r="J42" s="338"/>
      <c r="K42" s="338"/>
      <c r="L42" s="227"/>
    </row>
    <row r="43" s="278" customFormat="true" ht="30" hidden="false" customHeight="true" outlineLevel="0" collapsed="false">
      <c r="A43" s="339"/>
      <c r="B43" s="339"/>
      <c r="C43" s="340" t="s">
        <v>89</v>
      </c>
      <c r="D43" s="267" t="str">
        <f aca="false">IF(E43&lt;1.5,"Low",IF(E43&lt;2.5,"Moderate",IF(E43&lt;3.5,"Substantial",IF(E43&lt;4.5,"High","n/a"))))</f>
        <v>Low</v>
      </c>
      <c r="E43" s="268" t="n">
        <f aca="false">IF(COUNT(E41:E42)=0,"n/a",AVERAGE(E41:E42))</f>
        <v>1</v>
      </c>
      <c r="F43" s="269" t="n">
        <f aca="false">E43</f>
        <v>1</v>
      </c>
      <c r="G43" s="247"/>
      <c r="H43" s="270" t="s">
        <v>90</v>
      </c>
      <c r="I43" s="249" t="str">
        <f aca="false">D43</f>
        <v>Low</v>
      </c>
      <c r="J43" s="271" t="n">
        <f aca="false">IF(I43=$N$7,"n/a",IF(AND(I43=$N$5,D43=$N$6),1.5,IF(AND(I43=$N$4,D43=$N$5),2.5,IF(AND(I43=$N$3,D43=$N$4),3.5,IF(AND(I43=$N$6,D43=$N$5),1.49,IF(AND(I43=$N$5,D43=$N$4),2.49,IF(AND(I43=$N$4,D43=$N$3),3.49,E43)))))))</f>
        <v>1</v>
      </c>
      <c r="K43" s="341" t="s">
        <v>91</v>
      </c>
      <c r="L43" s="342"/>
    </row>
    <row r="44" s="278" customFormat="true" ht="18" hidden="false" customHeight="true" outlineLevel="0" collapsed="false">
      <c r="A44" s="343" t="s">
        <v>135</v>
      </c>
      <c r="B44" s="344"/>
      <c r="C44" s="344"/>
      <c r="D44" s="345"/>
      <c r="E44" s="345"/>
      <c r="F44" s="345"/>
      <c r="G44" s="345"/>
      <c r="H44" s="345"/>
      <c r="I44" s="345"/>
      <c r="J44" s="345"/>
      <c r="K44" s="345"/>
      <c r="L44" s="275"/>
    </row>
    <row r="45" s="288" customFormat="true" ht="30.75" hidden="false" customHeight="true" outlineLevel="0" collapsed="false">
      <c r="A45" s="333" t="s">
        <v>136</v>
      </c>
      <c r="B45" s="333"/>
      <c r="C45" s="334"/>
      <c r="D45" s="233" t="s">
        <v>77</v>
      </c>
      <c r="E45" s="280" t="n">
        <f aca="false">IF(D45=$N$6,1,IF(D45=$N$5,2,IF(D45=$N$4,3,IF(D45=$N$3,4,"n/a"))))</f>
        <v>2</v>
      </c>
      <c r="F45" s="307" t="s">
        <v>137</v>
      </c>
      <c r="G45" s="307"/>
      <c r="H45" s="307"/>
      <c r="I45" s="307"/>
      <c r="J45" s="307"/>
      <c r="K45" s="307"/>
      <c r="L45" s="227"/>
    </row>
    <row r="46" s="288" customFormat="true" ht="21" hidden="false" customHeight="true" outlineLevel="0" collapsed="false">
      <c r="A46" s="333" t="s">
        <v>138</v>
      </c>
      <c r="B46" s="333"/>
      <c r="C46" s="334"/>
      <c r="D46" s="233" t="s">
        <v>81</v>
      </c>
      <c r="E46" s="280" t="n">
        <f aca="false">IF(D46=$N$6,1,IF(D46=$N$5,2,IF(D46=$N$4,3,IF(D46=$N$3,4,"n/a"))))</f>
        <v>1</v>
      </c>
      <c r="F46" s="346" t="s">
        <v>139</v>
      </c>
      <c r="G46" s="346"/>
      <c r="H46" s="346"/>
      <c r="I46" s="346"/>
      <c r="J46" s="346"/>
      <c r="K46" s="346"/>
      <c r="L46" s="227"/>
    </row>
    <row r="47" s="72" customFormat="true" ht="20.25" hidden="false" customHeight="true" outlineLevel="0" collapsed="false">
      <c r="A47" s="333" t="s">
        <v>140</v>
      </c>
      <c r="B47" s="333"/>
      <c r="C47" s="334"/>
      <c r="D47" s="233" t="s">
        <v>81</v>
      </c>
      <c r="E47" s="280" t="n">
        <f aca="false">IF(D47=$N$6,1,IF(D47=$N$5,2,IF(D47=$N$4,3,IF(D47=$N$3,4,"n/a"))))</f>
        <v>1</v>
      </c>
      <c r="F47" s="347" t="s">
        <v>141</v>
      </c>
      <c r="G47" s="347"/>
      <c r="H47" s="347"/>
      <c r="I47" s="347"/>
      <c r="J47" s="347"/>
      <c r="K47" s="347"/>
      <c r="L47" s="227"/>
    </row>
    <row r="48" s="72" customFormat="true" ht="31.5" hidden="false" customHeight="true" outlineLevel="0" collapsed="false">
      <c r="A48" s="336" t="s">
        <v>142</v>
      </c>
      <c r="B48" s="336"/>
      <c r="C48" s="348"/>
      <c r="D48" s="238" t="s">
        <v>77</v>
      </c>
      <c r="E48" s="280" t="n">
        <f aca="false">IF(D48=$N$6,1,IF(D48=$N$5,2,IF(D48=$N$4,3,IF(D48=$N$3,4,"n/a"))))</f>
        <v>2</v>
      </c>
      <c r="F48" s="240" t="s">
        <v>143</v>
      </c>
      <c r="G48" s="240"/>
      <c r="H48" s="240"/>
      <c r="I48" s="240"/>
      <c r="J48" s="240"/>
      <c r="K48" s="240"/>
      <c r="L48" s="227"/>
    </row>
    <row r="49" s="278" customFormat="true" ht="32.25" hidden="false" customHeight="true" outlineLevel="0" collapsed="false">
      <c r="A49" s="339"/>
      <c r="B49" s="339"/>
      <c r="C49" s="340" t="s">
        <v>89</v>
      </c>
      <c r="D49" s="267" t="str">
        <f aca="false">IF(E49&lt;1.5,"Low",IF(E49&lt;2.5,"Moderate",IF(E49&lt;3.5,"Substantial",IF(E49&lt;4.5,"High","n/a"))))</f>
        <v>Moderate</v>
      </c>
      <c r="E49" s="268" t="n">
        <f aca="false">IF(COUNT(E45:E48)=0,"n/a",AVERAGE(E45:E48))</f>
        <v>1.5</v>
      </c>
      <c r="F49" s="246" t="n">
        <f aca="false">E49</f>
        <v>1.5</v>
      </c>
      <c r="G49" s="247"/>
      <c r="H49" s="248" t="s">
        <v>90</v>
      </c>
      <c r="I49" s="349" t="str">
        <f aca="false">D49</f>
        <v>Moderate</v>
      </c>
      <c r="J49" s="250" t="n">
        <f aca="false">IF(I49=$N$7,"n/a",IF(AND(I49=$N$5,D49=$N$6),1.5,IF(AND(I49=$N$4,D49=$N$5),2.5,IF(AND(I49=$N$3,D49=$N$4),3.5,IF(AND(I49=$N$6,D49=$N$5),1.49,IF(AND(I49=$N$5,D49=$N$4),2.49,IF(AND(I49=$N$4,D49=$N$3),3.49,E49)))))))</f>
        <v>1.5</v>
      </c>
      <c r="K49" s="251" t="s">
        <v>91</v>
      </c>
      <c r="L49" s="275"/>
    </row>
    <row r="50" s="278" customFormat="true" ht="22.5" hidden="false" customHeight="true" outlineLevel="0" collapsed="false">
      <c r="A50" s="350" t="s">
        <v>144</v>
      </c>
      <c r="B50" s="351"/>
      <c r="C50" s="352"/>
      <c r="D50" s="352"/>
      <c r="E50" s="353"/>
      <c r="F50" s="354"/>
      <c r="G50" s="354"/>
      <c r="H50" s="354"/>
      <c r="I50" s="354"/>
      <c r="J50" s="354"/>
      <c r="K50" s="354"/>
      <c r="L50" s="275"/>
    </row>
    <row r="51" s="278" customFormat="true" ht="34.5" hidden="false" customHeight="true" outlineLevel="0" collapsed="false">
      <c r="A51" s="336" t="s">
        <v>145</v>
      </c>
      <c r="B51" s="336"/>
      <c r="C51" s="348"/>
      <c r="D51" s="319" t="s">
        <v>81</v>
      </c>
      <c r="E51" s="355" t="n">
        <f aca="false">IF(D51=$N$6,1,IF(D51=$N$5,2,IF(D51=$N$4,3,IF(D51=$N$3,4,"n/a"))))</f>
        <v>1</v>
      </c>
      <c r="F51" s="307" t="s">
        <v>146</v>
      </c>
      <c r="G51" s="307"/>
      <c r="H51" s="307"/>
      <c r="I51" s="307"/>
      <c r="J51" s="307"/>
      <c r="K51" s="307"/>
      <c r="L51" s="275"/>
    </row>
    <row r="52" s="278" customFormat="true" ht="34.5" hidden="false" customHeight="true" outlineLevel="0" collapsed="false">
      <c r="A52" s="336" t="s">
        <v>147</v>
      </c>
      <c r="B52" s="336"/>
      <c r="C52" s="348"/>
      <c r="D52" s="319" t="s">
        <v>81</v>
      </c>
      <c r="E52" s="355" t="n">
        <f aca="false">IF(D52=$N$6,1,IF(D52=$N$5,2,IF(D52=$N$4,3,IF(D52=$N$3,4,"n/a"))))</f>
        <v>1</v>
      </c>
      <c r="F52" s="235" t="s">
        <v>148</v>
      </c>
      <c r="G52" s="235"/>
      <c r="H52" s="235"/>
      <c r="I52" s="235"/>
      <c r="J52" s="235"/>
      <c r="K52" s="235"/>
      <c r="L52" s="275"/>
    </row>
    <row r="53" s="278" customFormat="true" ht="24.75" hidden="false" customHeight="true" outlineLevel="0" collapsed="false">
      <c r="A53" s="333" t="s">
        <v>149</v>
      </c>
      <c r="B53" s="333"/>
      <c r="C53" s="334"/>
      <c r="D53" s="319" t="s">
        <v>77</v>
      </c>
      <c r="E53" s="355" t="n">
        <f aca="false">IF(D53=$N$6,1,IF(D53=$N$5,2,IF(D53=$N$4,3,IF(D53=$N$3,4,"n/a"))))</f>
        <v>2</v>
      </c>
      <c r="F53" s="356" t="s">
        <v>150</v>
      </c>
      <c r="G53" s="356"/>
      <c r="H53" s="356"/>
      <c r="I53" s="356"/>
      <c r="J53" s="356"/>
      <c r="K53" s="356"/>
      <c r="L53" s="275"/>
    </row>
    <row r="54" s="278" customFormat="true" ht="21" hidden="false" customHeight="true" outlineLevel="0" collapsed="false">
      <c r="A54" s="336" t="s">
        <v>151</v>
      </c>
      <c r="B54" s="336"/>
      <c r="C54" s="348"/>
      <c r="D54" s="233" t="s">
        <v>77</v>
      </c>
      <c r="E54" s="276" t="n">
        <f aca="false">IF(D54=$N$6,1,IF(D54=$N$5,2,IF(D54=$N$4,3,IF(D54=$N$3,4,"n/a"))))</f>
        <v>2</v>
      </c>
      <c r="F54" s="235" t="s">
        <v>152</v>
      </c>
      <c r="G54" s="235"/>
      <c r="H54" s="235"/>
      <c r="I54" s="235"/>
      <c r="J54" s="235"/>
      <c r="K54" s="235"/>
      <c r="L54" s="275"/>
    </row>
    <row r="55" s="278" customFormat="true" ht="34.5" hidden="false" customHeight="true" outlineLevel="0" collapsed="false">
      <c r="A55" s="333" t="s">
        <v>153</v>
      </c>
      <c r="B55" s="333"/>
      <c r="C55" s="334"/>
      <c r="D55" s="319" t="s">
        <v>81</v>
      </c>
      <c r="E55" s="280" t="n">
        <f aca="false">IF(D55=$N$6,1,IF(D55=$N$5,2,IF(D55=$N$4,3,IF(D55=$N$3,4,"n/a"))))</f>
        <v>1</v>
      </c>
      <c r="F55" s="347" t="s">
        <v>154</v>
      </c>
      <c r="G55" s="347"/>
      <c r="H55" s="347"/>
      <c r="I55" s="347"/>
      <c r="J55" s="347"/>
      <c r="K55" s="347"/>
      <c r="L55" s="275"/>
    </row>
    <row r="56" s="288" customFormat="true" ht="28.5" hidden="false" customHeight="true" outlineLevel="0" collapsed="false">
      <c r="A56" s="357"/>
      <c r="B56" s="357"/>
      <c r="C56" s="340" t="s">
        <v>89</v>
      </c>
      <c r="D56" s="267" t="str">
        <f aca="false">IF(E56&lt;1.5,"Low",IF(E56&lt;2.5,"Moderate",IF(E56&lt;3.5,"Substantial",IF(E56&lt;4.5,"High","n/a"))))</f>
        <v>Low</v>
      </c>
      <c r="E56" s="268" t="n">
        <f aca="false">IF(COUNT(E51:E55)=0,"n/a",AVERAGE(E51:E55))</f>
        <v>1.4</v>
      </c>
      <c r="F56" s="269" t="n">
        <f aca="false">E56</f>
        <v>1.4</v>
      </c>
      <c r="G56" s="247"/>
      <c r="H56" s="270" t="s">
        <v>90</v>
      </c>
      <c r="I56" s="249" t="str">
        <f aca="false">D56</f>
        <v>Low</v>
      </c>
      <c r="J56" s="271" t="n">
        <f aca="false">IF(I56=$N$7,"n/a",IF(AND(I56=$N$5,D56=$N$6),1.5,IF(AND(I56=$N$4,D56=$N$5),2.5,IF(AND(I56=$N$3,D56=$N$4),3.5,IF(AND(I56=$N$6,D56=$N$5),1.49,IF(AND(I56=$N$5,D56=$N$4),2.49,IF(AND(I56=$N$4,D56=$N$3),3.49,E56)))))))</f>
        <v>1.4</v>
      </c>
      <c r="K56" s="283" t="s">
        <v>91</v>
      </c>
      <c r="L56" s="227"/>
    </row>
    <row r="57" s="72" customFormat="true" ht="19.5" hidden="false" customHeight="true" outlineLevel="0" collapsed="false">
      <c r="A57" s="343" t="s">
        <v>155</v>
      </c>
      <c r="B57" s="358"/>
      <c r="C57" s="359"/>
      <c r="D57" s="360"/>
      <c r="E57" s="360"/>
      <c r="F57" s="360"/>
      <c r="G57" s="360"/>
      <c r="H57" s="360"/>
      <c r="I57" s="360"/>
      <c r="J57" s="360"/>
      <c r="K57" s="360"/>
      <c r="L57" s="227"/>
    </row>
    <row r="58" s="278" customFormat="true" ht="32.25" hidden="false" customHeight="true" outlineLevel="0" collapsed="false">
      <c r="A58" s="333" t="s">
        <v>156</v>
      </c>
      <c r="B58" s="333"/>
      <c r="C58" s="334"/>
      <c r="D58" s="257" t="s">
        <v>77</v>
      </c>
      <c r="E58" s="276" t="n">
        <f aca="false">IF(D58=$N$6,1,IF(D58=$N$5,2,IF(D58=$N$4,3,IF(D58=$N$3,4,"n/a"))))</f>
        <v>2</v>
      </c>
      <c r="F58" s="361" t="s">
        <v>157</v>
      </c>
      <c r="G58" s="361"/>
      <c r="H58" s="361"/>
      <c r="I58" s="361"/>
      <c r="J58" s="361"/>
      <c r="K58" s="361"/>
      <c r="L58" s="275"/>
    </row>
    <row r="59" s="278" customFormat="true" ht="32.25" hidden="false" customHeight="true" outlineLevel="0" collapsed="false">
      <c r="A59" s="333" t="s">
        <v>158</v>
      </c>
      <c r="B59" s="333"/>
      <c r="C59" s="334"/>
      <c r="D59" s="233" t="s">
        <v>77</v>
      </c>
      <c r="E59" s="234" t="n">
        <f aca="false">IF(D59=$N$6,1,IF(D59=$N$5,2,IF(D59=$N$4,3,IF(D59=$N$3,4,"n/a"))))</f>
        <v>2</v>
      </c>
      <c r="F59" s="235" t="s">
        <v>159</v>
      </c>
      <c r="G59" s="235"/>
      <c r="H59" s="235"/>
      <c r="I59" s="235"/>
      <c r="J59" s="235"/>
      <c r="K59" s="235"/>
      <c r="L59" s="275"/>
    </row>
    <row r="60" s="278" customFormat="true" ht="48.75" hidden="false" customHeight="true" outlineLevel="0" collapsed="false">
      <c r="A60" s="333" t="s">
        <v>160</v>
      </c>
      <c r="B60" s="333"/>
      <c r="C60" s="334"/>
      <c r="D60" s="233" t="s">
        <v>77</v>
      </c>
      <c r="E60" s="234" t="n">
        <f aca="false">IF(D60=$N$6,1,IF(D60=$N$5,2,IF(D60=$N$4,3,IF(D60=$N$3,4,"n/a"))))</f>
        <v>2</v>
      </c>
      <c r="F60" s="235" t="s">
        <v>161</v>
      </c>
      <c r="G60" s="235"/>
      <c r="H60" s="235"/>
      <c r="I60" s="235"/>
      <c r="J60" s="235"/>
      <c r="K60" s="235"/>
      <c r="L60" s="362"/>
    </row>
    <row r="61" s="278" customFormat="true" ht="21" hidden="false" customHeight="true" outlineLevel="0" collapsed="false">
      <c r="A61" s="336" t="s">
        <v>162</v>
      </c>
      <c r="B61" s="336"/>
      <c r="C61" s="348"/>
      <c r="D61" s="281" t="s">
        <v>77</v>
      </c>
      <c r="E61" s="239" t="n">
        <f aca="false">IF(D61=$N$6,1,IF(D61=$N$5,2,IF(D61=$N$4,3,IF(D61=$N$3,4,"n/a"))))</f>
        <v>2</v>
      </c>
      <c r="F61" s="240" t="s">
        <v>163</v>
      </c>
      <c r="G61" s="240"/>
      <c r="H61" s="240"/>
      <c r="I61" s="240"/>
      <c r="J61" s="240"/>
      <c r="K61" s="240"/>
      <c r="L61" s="275"/>
    </row>
    <row r="62" s="288" customFormat="true" ht="28.5" hidden="false" customHeight="true" outlineLevel="0" collapsed="false">
      <c r="A62" s="363"/>
      <c r="B62" s="363"/>
      <c r="C62" s="340" t="s">
        <v>89</v>
      </c>
      <c r="D62" s="267" t="str">
        <f aca="false">IF(E62&lt;1.5,"Low",IF(E62&lt;2.5,"Moderate",IF(E62&lt;3.5,"Substantial",IF(E62&lt;4.5,"High","n/a"))))</f>
        <v>Moderate</v>
      </c>
      <c r="E62" s="268" t="n">
        <f aca="false">IF(COUNT(E58:E61)=0,"n/a",AVERAGE(E58:E61))</f>
        <v>2</v>
      </c>
      <c r="F62" s="246" t="n">
        <f aca="false">E62</f>
        <v>2</v>
      </c>
      <c r="G62" s="364"/>
      <c r="H62" s="248" t="s">
        <v>90</v>
      </c>
      <c r="I62" s="349" t="str">
        <f aca="false">D62</f>
        <v>Moderate</v>
      </c>
      <c r="J62" s="250" t="n">
        <f aca="false">IF(I62=$N$7,"n/a",IF(AND(I62=$N$5,D62=$N$6),1.5,IF(AND(I62=$N$4,D62=$N$5),2.5,IF(AND(I62=$N$3,D62=$N$4),3.5,IF(AND(I62=$N$6,D62=$N$5),1.49,IF(AND(I62=$N$5,D62=$N$4),2.49,IF(AND(I62=$N$4,D62=$N$3),3.49,E62)))))))</f>
        <v>2</v>
      </c>
      <c r="K62" s="300" t="s">
        <v>91</v>
      </c>
      <c r="L62" s="227"/>
    </row>
    <row r="63" s="72" customFormat="true" ht="21.75" hidden="false" customHeight="true" outlineLevel="0" collapsed="false">
      <c r="A63" s="365" t="s">
        <v>164</v>
      </c>
      <c r="B63" s="332"/>
      <c r="C63" s="358"/>
      <c r="D63" s="332"/>
      <c r="E63" s="359"/>
      <c r="F63" s="359"/>
      <c r="G63" s="359"/>
      <c r="H63" s="359"/>
      <c r="I63" s="359"/>
      <c r="J63" s="359"/>
      <c r="K63" s="366"/>
      <c r="L63" s="227"/>
    </row>
    <row r="64" s="371" customFormat="true" ht="47.25" hidden="false" customHeight="true" outlineLevel="0" collapsed="false">
      <c r="A64" s="367" t="s">
        <v>165</v>
      </c>
      <c r="B64" s="367"/>
      <c r="C64" s="334"/>
      <c r="D64" s="368" t="s">
        <v>81</v>
      </c>
      <c r="E64" s="369" t="n">
        <f aca="false">IF(D64=$N$6,1,IF(D64=$N$5,2,IF(D64=$N$4,3,IF(D64=$N$3,4,"n/a"))))</f>
        <v>1</v>
      </c>
      <c r="F64" s="308" t="s">
        <v>166</v>
      </c>
      <c r="G64" s="308"/>
      <c r="H64" s="308"/>
      <c r="I64" s="308"/>
      <c r="J64" s="308"/>
      <c r="K64" s="308"/>
      <c r="L64" s="370"/>
      <c r="S64" s="372"/>
    </row>
    <row r="65" s="371" customFormat="true" ht="48.75" hidden="false" customHeight="true" outlineLevel="0" collapsed="false">
      <c r="A65" s="373" t="s">
        <v>167</v>
      </c>
      <c r="B65" s="373"/>
      <c r="C65" s="337"/>
      <c r="D65" s="297" t="s">
        <v>77</v>
      </c>
      <c r="E65" s="280" t="n">
        <f aca="false">IF(D65=$N$6,1,IF(D65=$N$5,2,IF(D65=$N$4,3,IF(D65=$N$3,4,"n/a"))))</f>
        <v>2</v>
      </c>
      <c r="F65" s="240" t="s">
        <v>168</v>
      </c>
      <c r="G65" s="240"/>
      <c r="H65" s="240"/>
      <c r="I65" s="240"/>
      <c r="J65" s="240"/>
      <c r="K65" s="240"/>
      <c r="L65" s="370"/>
      <c r="S65" s="372"/>
    </row>
    <row r="66" s="371" customFormat="true" ht="30" hidden="false" customHeight="true" outlineLevel="0" collapsed="false">
      <c r="A66" s="374"/>
      <c r="B66" s="374"/>
      <c r="C66" s="340" t="s">
        <v>89</v>
      </c>
      <c r="D66" s="267" t="str">
        <f aca="false">IF(E66&lt;1.5,"Low",IF(E66&lt;2.5,"Moderate",IF(E66&lt;3.5,"Substantial",IF(E66&lt;4.5,"High","n/a"))))</f>
        <v>Moderate</v>
      </c>
      <c r="E66" s="268" t="n">
        <f aca="false">IF(COUNT(E64:E65)=0,"n/a",AVERAGE(E64:E65))</f>
        <v>1.5</v>
      </c>
      <c r="F66" s="246" t="n">
        <f aca="false">E66</f>
        <v>1.5</v>
      </c>
      <c r="G66" s="247"/>
      <c r="H66" s="248" t="s">
        <v>90</v>
      </c>
      <c r="I66" s="349" t="str">
        <f aca="false">D66</f>
        <v>Moderate</v>
      </c>
      <c r="J66" s="250" t="n">
        <f aca="false">IF(I66=$N$7,"n/a",IF(AND(I66=$N$5,D66=$N$6),1.5,IF(AND(I66=$N$4,D66=$N$5),2.5,IF(AND(I66=$N$3,D66=$N$4),3.5,IF(AND(I66=$N$6,D66=$N$5),1.49,IF(AND(I66=$N$5,D66=$N$4),2.49,IF(AND(I66=$N$4,D66=$N$3),3.49,E66)))))))</f>
        <v>1.5</v>
      </c>
      <c r="K66" s="375" t="s">
        <v>91</v>
      </c>
      <c r="L66" s="376"/>
      <c r="S66" s="372"/>
    </row>
    <row r="67" s="381" customFormat="true" ht="24.75" hidden="false" customHeight="true" outlineLevel="0" collapsed="false">
      <c r="A67" s="377" t="s">
        <v>169</v>
      </c>
      <c r="B67" s="378"/>
      <c r="C67" s="379"/>
      <c r="D67" s="379"/>
      <c r="E67" s="379"/>
      <c r="F67" s="379"/>
      <c r="G67" s="379"/>
      <c r="H67" s="379"/>
      <c r="I67" s="379"/>
      <c r="J67" s="379"/>
      <c r="K67" s="380"/>
      <c r="L67" s="260" t="s">
        <v>95</v>
      </c>
      <c r="Q67" s="382"/>
    </row>
    <row r="68" s="388" customFormat="true" ht="23.25" hidden="false" customHeight="true" outlineLevel="0" collapsed="false">
      <c r="A68" s="383" t="s">
        <v>170</v>
      </c>
      <c r="B68" s="384"/>
      <c r="C68" s="385"/>
      <c r="D68" s="386"/>
      <c r="E68" s="386"/>
      <c r="F68" s="386"/>
      <c r="G68" s="386"/>
      <c r="H68" s="386"/>
      <c r="I68" s="386"/>
      <c r="J68" s="386"/>
      <c r="K68" s="387"/>
      <c r="L68" s="370"/>
    </row>
    <row r="69" s="388" customFormat="true" ht="24.75" hidden="false" customHeight="true" outlineLevel="0" collapsed="false">
      <c r="A69" s="389" t="s">
        <v>171</v>
      </c>
      <c r="B69" s="389"/>
      <c r="C69" s="390"/>
      <c r="D69" s="391" t="s">
        <v>75</v>
      </c>
      <c r="E69" s="234" t="n">
        <f aca="false">IF(D69=$N$6,1,IF(D69=$N$5,2,IF(D69=$N$4,3,IF(D69=$N$3,4,"n/a"))))</f>
        <v>3</v>
      </c>
      <c r="F69" s="392" t="s">
        <v>172</v>
      </c>
      <c r="G69" s="392"/>
      <c r="H69" s="392"/>
      <c r="I69" s="392"/>
      <c r="J69" s="392"/>
      <c r="K69" s="392"/>
      <c r="L69" s="260" t="s">
        <v>95</v>
      </c>
    </row>
    <row r="70" s="388" customFormat="true" ht="33.75" hidden="false" customHeight="true" outlineLevel="0" collapsed="false">
      <c r="A70" s="393" t="s">
        <v>173</v>
      </c>
      <c r="B70" s="393"/>
      <c r="C70" s="394"/>
      <c r="D70" s="297" t="s">
        <v>75</v>
      </c>
      <c r="E70" s="239" t="n">
        <f aca="false">IF(D70=$N$6,1,IF(D70=$N$5,2,IF(D70=$N$4,3,IF(D70=$N$3,4,"n/a"))))</f>
        <v>3</v>
      </c>
      <c r="F70" s="395" t="s">
        <v>174</v>
      </c>
      <c r="G70" s="395"/>
      <c r="H70" s="395"/>
      <c r="I70" s="395"/>
      <c r="J70" s="395"/>
      <c r="K70" s="395"/>
      <c r="L70" s="260" t="s">
        <v>95</v>
      </c>
    </row>
    <row r="71" s="388" customFormat="true" ht="27" hidden="false" customHeight="true" outlineLevel="0" collapsed="false">
      <c r="A71" s="396"/>
      <c r="B71" s="396"/>
      <c r="C71" s="397" t="s">
        <v>89</v>
      </c>
      <c r="D71" s="398" t="str">
        <f aca="false">IF(E71&lt;1.5,"Low",IF(E71&lt;2.5,"Moderate",IF(E71&lt;3.5,"Substantial",IF(E71&lt;4.5,"High","n/a"))))</f>
        <v>Substantial</v>
      </c>
      <c r="E71" s="268" t="n">
        <f aca="false">IF(COUNT(E69:E70)=0,"n/a",AVERAGE(E69:E70))</f>
        <v>3</v>
      </c>
      <c r="F71" s="269" t="n">
        <f aca="false">E71</f>
        <v>3</v>
      </c>
      <c r="G71" s="247"/>
      <c r="H71" s="270" t="s">
        <v>90</v>
      </c>
      <c r="I71" s="249" t="str">
        <f aca="false">D71</f>
        <v>Substantial</v>
      </c>
      <c r="J71" s="271" t="n">
        <f aca="false">IF(I71=$N$7,"n/a",IF(AND(I71=$N$5,D71=$N$6),1.5,IF(AND(I71=$N$4,D71=$N$5),2.5,IF(AND(I71=$N$3,D71=$N$4),3.5,IF(AND(I71=$N$6,D71=$N$5),1.49,IF(AND(I71=$N$5,D71=$N$4),2.49,IF(AND(I71=$N$4,D71=$N$3),3.49,E71)))))))</f>
        <v>3</v>
      </c>
      <c r="K71" s="272" t="s">
        <v>91</v>
      </c>
      <c r="L71" s="370"/>
    </row>
    <row r="72" s="388" customFormat="true" ht="20.25" hidden="false" customHeight="true" outlineLevel="0" collapsed="false">
      <c r="A72" s="399" t="s">
        <v>175</v>
      </c>
      <c r="B72" s="385"/>
      <c r="C72" s="386"/>
      <c r="D72" s="400"/>
      <c r="E72" s="401"/>
      <c r="F72" s="386"/>
      <c r="G72" s="386"/>
      <c r="H72" s="386"/>
      <c r="I72" s="386"/>
      <c r="J72" s="386"/>
      <c r="K72" s="387"/>
      <c r="L72" s="370"/>
    </row>
    <row r="73" s="388" customFormat="true" ht="36" hidden="false" customHeight="true" outlineLevel="0" collapsed="false">
      <c r="A73" s="402" t="s">
        <v>176</v>
      </c>
      <c r="B73" s="402"/>
      <c r="C73" s="403"/>
      <c r="D73" s="319" t="s">
        <v>81</v>
      </c>
      <c r="E73" s="234" t="n">
        <f aca="false">IF(D73=$N$6,1,IF(D73=$N$5,2,IF(D73=$N$4,3,IF(D73=$N$3,4,"n/a"))))</f>
        <v>1</v>
      </c>
      <c r="F73" s="404" t="s">
        <v>177</v>
      </c>
      <c r="G73" s="404"/>
      <c r="H73" s="404"/>
      <c r="I73" s="404"/>
      <c r="J73" s="404"/>
      <c r="K73" s="404"/>
      <c r="L73" s="260"/>
    </row>
    <row r="74" s="388" customFormat="true" ht="33.75" hidden="false" customHeight="true" outlineLevel="0" collapsed="false">
      <c r="A74" s="393" t="s">
        <v>178</v>
      </c>
      <c r="B74" s="393"/>
      <c r="C74" s="405"/>
      <c r="D74" s="238" t="s">
        <v>81</v>
      </c>
      <c r="E74" s="239" t="n">
        <f aca="false">IF(D74=$N$6,1,IF(D74=$N$5,2,IF(D74=$N$4,3,IF(D74=$N$3,4,"n/a"))))</f>
        <v>1</v>
      </c>
      <c r="F74" s="406" t="s">
        <v>179</v>
      </c>
      <c r="G74" s="406"/>
      <c r="H74" s="406"/>
      <c r="I74" s="406"/>
      <c r="J74" s="406"/>
      <c r="K74" s="406"/>
      <c r="L74" s="260" t="s">
        <v>95</v>
      </c>
    </row>
    <row r="75" s="388" customFormat="true" ht="25.5" hidden="false" customHeight="true" outlineLevel="0" collapsed="false">
      <c r="A75" s="407"/>
      <c r="B75" s="407"/>
      <c r="C75" s="408" t="s">
        <v>89</v>
      </c>
      <c r="D75" s="267" t="str">
        <f aca="false">IF(E75&lt;1.5,"Low",IF(E75&lt;2.5,"Moderate",IF(E75&lt;3.5,"Substantial",IF(E75&lt;4.5,"High","n/a"))))</f>
        <v>Low</v>
      </c>
      <c r="E75" s="268" t="n">
        <f aca="false">IF(COUNT(E73:E74)=0,"n/a",AVERAGE(E73:E74))</f>
        <v>1</v>
      </c>
      <c r="F75" s="246" t="n">
        <f aca="false">E75</f>
        <v>1</v>
      </c>
      <c r="G75" s="247"/>
      <c r="H75" s="248" t="s">
        <v>90</v>
      </c>
      <c r="I75" s="349" t="str">
        <f aca="false">D75</f>
        <v>Low</v>
      </c>
      <c r="J75" s="250" t="n">
        <f aca="false">IF(I75=$N$7,"n/a",IF(AND(I75=$N$5,D75=$N$6),1.5,IF(AND(I75=$N$4,D75=$N$5),2.5,IF(AND(I75=$N$3,D75=$N$4),3.5,IF(AND(I75=$N$6,D75=$N$5),1.49,IF(AND(I75=$N$5,D75=$N$4),2.49,IF(AND(I75=$N$4,D75=$N$3),3.49,E75)))))))</f>
        <v>1</v>
      </c>
      <c r="K75" s="251" t="s">
        <v>91</v>
      </c>
      <c r="L75" s="370"/>
    </row>
    <row r="76" s="388" customFormat="true" ht="21" hidden="false" customHeight="true" outlineLevel="0" collapsed="false">
      <c r="A76" s="383" t="s">
        <v>180</v>
      </c>
      <c r="B76" s="384"/>
      <c r="C76" s="400"/>
      <c r="D76" s="400"/>
      <c r="E76" s="400"/>
      <c r="F76" s="400"/>
      <c r="G76" s="400"/>
      <c r="H76" s="400"/>
      <c r="I76" s="400"/>
      <c r="J76" s="400"/>
      <c r="K76" s="409"/>
      <c r="L76" s="370"/>
    </row>
    <row r="77" s="388" customFormat="true" ht="35.25" hidden="false" customHeight="true" outlineLevel="0" collapsed="false">
      <c r="A77" s="389" t="s">
        <v>181</v>
      </c>
      <c r="B77" s="389"/>
      <c r="C77" s="410"/>
      <c r="D77" s="319" t="s">
        <v>81</v>
      </c>
      <c r="E77" s="234" t="n">
        <f aca="false">IF(D77=$N$6,1,IF(D77=$N$5,2,IF(D77=$N$4,3,IF(D77=$N$3,4,"n/a"))))</f>
        <v>1</v>
      </c>
      <c r="F77" s="392" t="s">
        <v>182</v>
      </c>
      <c r="G77" s="392"/>
      <c r="H77" s="392"/>
      <c r="I77" s="392"/>
      <c r="J77" s="392"/>
      <c r="K77" s="392"/>
      <c r="L77" s="370"/>
    </row>
    <row r="78" s="388" customFormat="true" ht="26.25" hidden="false" customHeight="true" outlineLevel="0" collapsed="false">
      <c r="A78" s="411" t="s">
        <v>183</v>
      </c>
      <c r="B78" s="411"/>
      <c r="C78" s="403"/>
      <c r="D78" s="233" t="s">
        <v>81</v>
      </c>
      <c r="E78" s="234" t="n">
        <f aca="false">IF(D78=$N$6,1,IF(D78=$N$5,2,IF(D78=$N$4,3,IF(D78=$N$3,4,"n/a"))))</f>
        <v>1</v>
      </c>
      <c r="F78" s="395" t="s">
        <v>184</v>
      </c>
      <c r="G78" s="395"/>
      <c r="H78" s="395"/>
      <c r="I78" s="395"/>
      <c r="J78" s="395"/>
      <c r="K78" s="395"/>
      <c r="L78" s="260" t="s">
        <v>95</v>
      </c>
    </row>
    <row r="79" s="388" customFormat="true" ht="24" hidden="false" customHeight="true" outlineLevel="0" collapsed="false">
      <c r="A79" s="411" t="s">
        <v>185</v>
      </c>
      <c r="B79" s="411"/>
      <c r="C79" s="412"/>
      <c r="D79" s="238" t="s">
        <v>81</v>
      </c>
      <c r="E79" s="239" t="n">
        <f aca="false">IF(D79=$N$6,1,IF(D79=$N$5,2,IF(D79=$N$4,3,IF(D79=$N$3,4,"n/a"))))</f>
        <v>1</v>
      </c>
      <c r="F79" s="395" t="s">
        <v>186</v>
      </c>
      <c r="G79" s="395"/>
      <c r="H79" s="395"/>
      <c r="I79" s="395"/>
      <c r="J79" s="395"/>
      <c r="K79" s="395"/>
      <c r="L79" s="260" t="s">
        <v>95</v>
      </c>
    </row>
    <row r="80" s="388" customFormat="true" ht="27.75" hidden="false" customHeight="true" outlineLevel="0" collapsed="false">
      <c r="A80" s="407"/>
      <c r="B80" s="407"/>
      <c r="C80" s="408" t="s">
        <v>89</v>
      </c>
      <c r="D80" s="267" t="str">
        <f aca="false">IF(E80&lt;1.5,"Low",IF(E80&lt;2.5,"Moderate",IF(E80&lt;3.5,"Substantial",IF(E80&lt;4.5,"High","n/a"))))</f>
        <v>Low</v>
      </c>
      <c r="E80" s="268" t="n">
        <f aca="false">IF(COUNT(E77:E79)=0,"n/a",AVERAGE(E77:E79))</f>
        <v>1</v>
      </c>
      <c r="F80" s="269" t="n">
        <f aca="false">E80</f>
        <v>1</v>
      </c>
      <c r="G80" s="247"/>
      <c r="H80" s="270" t="s">
        <v>90</v>
      </c>
      <c r="I80" s="249" t="str">
        <f aca="false">D80</f>
        <v>Low</v>
      </c>
      <c r="J80" s="271" t="n">
        <f aca="false">IF(I80=$N$7,"n/a",IF(AND(I80=$N$5,D80=$N$6),1.5,IF(AND(I80=$N$4,D80=$N$5),2.5,IF(AND(I80=$N$3,D80=$N$4),3.5,IF(AND(I80=$N$6,D80=$N$5),1.49,IF(AND(I80=$N$5,D80=$N$4),2.49,IF(AND(I80=$N$4,D80=$N$3),3.49,E80)))))))</f>
        <v>1</v>
      </c>
      <c r="K80" s="283" t="s">
        <v>91</v>
      </c>
      <c r="L80" s="370"/>
    </row>
    <row r="81" s="388" customFormat="true" ht="21" hidden="false" customHeight="true" outlineLevel="0" collapsed="false">
      <c r="A81" s="413" t="s">
        <v>187</v>
      </c>
      <c r="B81" s="400"/>
      <c r="C81" s="400"/>
      <c r="D81" s="400"/>
      <c r="E81" s="400"/>
      <c r="F81" s="400"/>
      <c r="G81" s="400"/>
      <c r="H81" s="400"/>
      <c r="I81" s="400"/>
      <c r="J81" s="400"/>
      <c r="K81" s="409"/>
      <c r="L81" s="370"/>
    </row>
    <row r="82" s="388" customFormat="true" ht="34.5" hidden="false" customHeight="true" outlineLevel="0" collapsed="false">
      <c r="A82" s="389" t="s">
        <v>188</v>
      </c>
      <c r="B82" s="389"/>
      <c r="C82" s="410"/>
      <c r="D82" s="319" t="s">
        <v>81</v>
      </c>
      <c r="E82" s="234" t="n">
        <f aca="false">IF(D82=$N$6,1,IF(D82=$N$5,2,IF(D82=$N$4,3,IF(D82=$N$3,4,"n/a"))))</f>
        <v>1</v>
      </c>
      <c r="F82" s="392" t="s">
        <v>189</v>
      </c>
      <c r="G82" s="392"/>
      <c r="H82" s="392"/>
      <c r="I82" s="392"/>
      <c r="J82" s="392"/>
      <c r="K82" s="392"/>
      <c r="L82" s="370"/>
    </row>
    <row r="83" s="388" customFormat="true" ht="27.75" hidden="false" customHeight="true" outlineLevel="0" collapsed="false">
      <c r="A83" s="393" t="s">
        <v>190</v>
      </c>
      <c r="B83" s="393"/>
      <c r="C83" s="412"/>
      <c r="D83" s="238" t="s">
        <v>81</v>
      </c>
      <c r="E83" s="239" t="n">
        <f aca="false">IF(D83=$N$6,1,IF(D83=$N$5,2,IF(D83=$N$4,3,IF(D83=$N$3,4,"n/a"))))</f>
        <v>1</v>
      </c>
      <c r="F83" s="406" t="s">
        <v>191</v>
      </c>
      <c r="G83" s="406"/>
      <c r="H83" s="406"/>
      <c r="I83" s="406"/>
      <c r="J83" s="406"/>
      <c r="K83" s="406"/>
      <c r="L83" s="260" t="s">
        <v>95</v>
      </c>
      <c r="Q83" s="414"/>
    </row>
    <row r="84" s="388" customFormat="true" ht="26.25" hidden="false" customHeight="true" outlineLevel="0" collapsed="false">
      <c r="A84" s="415"/>
      <c r="B84" s="416"/>
      <c r="C84" s="397" t="s">
        <v>89</v>
      </c>
      <c r="D84" s="267" t="str">
        <f aca="false">IF(E84&lt;1.5,"Low",IF(E84&lt;2.5,"Moderate",IF(E84&lt;3.5,"Substantial",IF(E84&lt;4.5,"High","n/a"))))</f>
        <v>Low</v>
      </c>
      <c r="E84" s="268" t="n">
        <f aca="false">IF(COUNT(E82:E83)=0,"n/a",AVERAGE(E82:E83))</f>
        <v>1</v>
      </c>
      <c r="F84" s="246" t="n">
        <f aca="false">E84</f>
        <v>1</v>
      </c>
      <c r="G84" s="417"/>
      <c r="H84" s="418" t="s">
        <v>90</v>
      </c>
      <c r="I84" s="349" t="str">
        <f aca="false">D84</f>
        <v>Low</v>
      </c>
      <c r="J84" s="250" t="n">
        <f aca="false">IF(I84=$N$7,"n/a",IF(AND(I84=$N$5,D84=$N$6),1.5,IF(AND(I84=$N$4,D84=$N$5),2.5,IF(AND(I84=$N$3,D84=$N$4),3.5,IF(AND(I84=$N$6,D84=$N$5),1.49,IF(AND(I84=$N$5,D84=$N$4),2.49,IF(AND(I84=$N$4,D84=$N$3),3.49,E84)))))))</f>
        <v>1</v>
      </c>
      <c r="K84" s="300" t="s">
        <v>91</v>
      </c>
      <c r="L84" s="370"/>
      <c r="Q84" s="419"/>
    </row>
    <row r="85" s="388" customFormat="true" ht="26.25" hidden="false" customHeight="true" outlineLevel="0" collapsed="false">
      <c r="A85" s="420" t="s">
        <v>192</v>
      </c>
      <c r="B85" s="421"/>
      <c r="C85" s="421"/>
      <c r="D85" s="421"/>
      <c r="E85" s="421"/>
      <c r="F85" s="421"/>
      <c r="G85" s="421"/>
      <c r="H85" s="421"/>
      <c r="I85" s="421"/>
      <c r="J85" s="421"/>
      <c r="K85" s="421"/>
      <c r="L85" s="370"/>
      <c r="Q85" s="419"/>
    </row>
    <row r="86" s="388" customFormat="true" ht="21.75" hidden="false" customHeight="true" outlineLevel="0" collapsed="false">
      <c r="A86" s="422" t="s">
        <v>193</v>
      </c>
      <c r="B86" s="423"/>
      <c r="C86" s="423"/>
      <c r="D86" s="423"/>
      <c r="E86" s="423"/>
      <c r="F86" s="423"/>
      <c r="G86" s="423"/>
      <c r="H86" s="423"/>
      <c r="I86" s="423"/>
      <c r="J86" s="423"/>
      <c r="K86" s="424"/>
      <c r="L86" s="370"/>
      <c r="Q86" s="419"/>
    </row>
    <row r="87" s="388" customFormat="true" ht="33.75" hidden="false" customHeight="true" outlineLevel="0" collapsed="false">
      <c r="A87" s="425" t="s">
        <v>194</v>
      </c>
      <c r="B87" s="425"/>
      <c r="C87" s="426"/>
      <c r="D87" s="391" t="s">
        <v>75</v>
      </c>
      <c r="E87" s="427" t="n">
        <f aca="false">IF(D87=$N$6,1,IF(D87=$N$5,2,IF(D87=$N$4,3,IF(D87=$N$3,4,"n/a"))))</f>
        <v>3</v>
      </c>
      <c r="F87" s="392" t="s">
        <v>195</v>
      </c>
      <c r="G87" s="392"/>
      <c r="H87" s="392"/>
      <c r="I87" s="392"/>
      <c r="J87" s="392"/>
      <c r="K87" s="392"/>
      <c r="L87" s="370"/>
      <c r="Q87" s="419"/>
    </row>
    <row r="88" s="388" customFormat="true" ht="33.75" hidden="false" customHeight="true" outlineLevel="0" collapsed="false">
      <c r="A88" s="425" t="s">
        <v>196</v>
      </c>
      <c r="B88" s="425"/>
      <c r="C88" s="426"/>
      <c r="D88" s="391" t="s">
        <v>75</v>
      </c>
      <c r="E88" s="427" t="n">
        <f aca="false">IF(D88=$N$6,1,IF(D88=$N$5,2,IF(D88=$N$4,3,IF(D88=$N$3,4,"n/a"))))</f>
        <v>3</v>
      </c>
      <c r="F88" s="392" t="s">
        <v>197</v>
      </c>
      <c r="G88" s="392"/>
      <c r="H88" s="392"/>
      <c r="I88" s="392"/>
      <c r="J88" s="392"/>
      <c r="K88" s="392"/>
      <c r="L88" s="260" t="s">
        <v>95</v>
      </c>
      <c r="Q88" s="419"/>
    </row>
    <row r="89" s="388" customFormat="true" ht="30.75" hidden="false" customHeight="true" outlineLevel="0" collapsed="false">
      <c r="A89" s="425" t="s">
        <v>198</v>
      </c>
      <c r="B89" s="425"/>
      <c r="C89" s="426"/>
      <c r="D89" s="391" t="s">
        <v>77</v>
      </c>
      <c r="E89" s="427" t="n">
        <f aca="false">IF(D89=$N$6,1,IF(D89=$N$5,2,IF(D89=$N$4,3,IF(D89=$N$3,4,"n/a"))))</f>
        <v>2</v>
      </c>
      <c r="F89" s="392" t="s">
        <v>199</v>
      </c>
      <c r="G89" s="392"/>
      <c r="H89" s="392"/>
      <c r="I89" s="392"/>
      <c r="J89" s="392"/>
      <c r="K89" s="392"/>
      <c r="L89" s="370"/>
      <c r="Q89" s="419"/>
    </row>
    <row r="90" s="388" customFormat="true" ht="45.75" hidden="false" customHeight="true" outlineLevel="0" collapsed="false">
      <c r="A90" s="425" t="s">
        <v>200</v>
      </c>
      <c r="B90" s="425"/>
      <c r="C90" s="426"/>
      <c r="D90" s="391" t="s">
        <v>81</v>
      </c>
      <c r="E90" s="427" t="n">
        <f aca="false">IF(D90=$N$6,1,IF(D90=$N$5,2,IF(D90=$N$4,3,IF(D90=$N$3,4,"n/a"))))</f>
        <v>1</v>
      </c>
      <c r="F90" s="392" t="s">
        <v>201</v>
      </c>
      <c r="G90" s="392"/>
      <c r="H90" s="392"/>
      <c r="I90" s="392"/>
      <c r="J90" s="392"/>
      <c r="K90" s="392"/>
      <c r="L90" s="370"/>
      <c r="Q90" s="419"/>
    </row>
    <row r="91" s="388" customFormat="true" ht="26.25" hidden="false" customHeight="true" outlineLevel="0" collapsed="false">
      <c r="A91" s="428"/>
      <c r="B91" s="428"/>
      <c r="C91" s="429" t="s">
        <v>89</v>
      </c>
      <c r="D91" s="267" t="str">
        <f aca="false">IF(E91&lt;1.5,"Low",IF(E91&lt;2.5,"Moderate",IF(E91&lt;3.5,"Substantial",IF(E91&lt;4.5,"High","n/a"))))</f>
        <v>Moderate</v>
      </c>
      <c r="E91" s="268" t="n">
        <f aca="false">IF(COUNT(E87:E90)=0,"n/a",AVERAGE(E87:E90))</f>
        <v>2.25</v>
      </c>
      <c r="F91" s="269" t="n">
        <f aca="false">E91</f>
        <v>2.25</v>
      </c>
      <c r="G91" s="417"/>
      <c r="H91" s="430" t="s">
        <v>90</v>
      </c>
      <c r="I91" s="249" t="str">
        <f aca="false">D91</f>
        <v>Moderate</v>
      </c>
      <c r="J91" s="271" t="n">
        <f aca="false">IF(I91=$N$7,"n/a",IF(AND(I91=$N$5,D91=$N$6),1.5,IF(AND(I91=$N$4,D91=$N$5),2.5,IF(AND(I91=$N$3,D91=$N$4),3.5,IF(AND(I91=$N$6,D91=$N$5),1.49,IF(AND(I91=$N$5,D91=$N$4),2.49,IF(AND(I91=$N$4,D91=$N$3),3.49,E91)))))))</f>
        <v>2.25</v>
      </c>
      <c r="K91" s="283" t="s">
        <v>91</v>
      </c>
      <c r="L91" s="370"/>
      <c r="Q91" s="419"/>
    </row>
    <row r="92" s="388" customFormat="true" ht="21" hidden="false" customHeight="true" outlineLevel="0" collapsed="false">
      <c r="A92" s="422" t="s">
        <v>202</v>
      </c>
      <c r="B92" s="423"/>
      <c r="C92" s="423"/>
      <c r="D92" s="423"/>
      <c r="E92" s="423"/>
      <c r="F92" s="423"/>
      <c r="G92" s="423"/>
      <c r="H92" s="423"/>
      <c r="I92" s="423"/>
      <c r="J92" s="423"/>
      <c r="K92" s="424"/>
      <c r="L92" s="370"/>
      <c r="Q92" s="419"/>
    </row>
    <row r="93" s="388" customFormat="true" ht="47.25" hidden="false" customHeight="true" outlineLevel="0" collapsed="false">
      <c r="A93" s="425" t="s">
        <v>203</v>
      </c>
      <c r="B93" s="425"/>
      <c r="C93" s="426"/>
      <c r="D93" s="319" t="s">
        <v>77</v>
      </c>
      <c r="E93" s="427" t="n">
        <f aca="false">IF(D93=$N$6,1,IF(D93=$N$5,2,IF(D93=$N$4,3,IF(D93=$N$3,4,"n/a"))))</f>
        <v>2</v>
      </c>
      <c r="F93" s="392" t="s">
        <v>204</v>
      </c>
      <c r="G93" s="392"/>
      <c r="H93" s="392"/>
      <c r="I93" s="392"/>
      <c r="J93" s="392"/>
      <c r="K93" s="392"/>
      <c r="L93" s="370"/>
      <c r="Q93" s="419"/>
    </row>
    <row r="94" s="388" customFormat="true" ht="31.5" hidden="false" customHeight="true" outlineLevel="0" collapsed="false">
      <c r="A94" s="431" t="s">
        <v>205</v>
      </c>
      <c r="B94" s="431"/>
      <c r="C94" s="432"/>
      <c r="D94" s="238" t="s">
        <v>81</v>
      </c>
      <c r="E94" s="239" t="n">
        <f aca="false">IF(D94=$N$6,1,IF(D94=$N$5,2,IF(D94=$N$4,3,IF(D94=$N$3,4,"n/a"))))</f>
        <v>1</v>
      </c>
      <c r="F94" s="433" t="s">
        <v>206</v>
      </c>
      <c r="G94" s="433"/>
      <c r="H94" s="433"/>
      <c r="I94" s="433"/>
      <c r="J94" s="433"/>
      <c r="K94" s="433"/>
      <c r="L94" s="260" t="s">
        <v>95</v>
      </c>
      <c r="Q94" s="419"/>
    </row>
    <row r="95" s="388" customFormat="true" ht="26.25" hidden="false" customHeight="true" outlineLevel="0" collapsed="false">
      <c r="A95" s="434"/>
      <c r="B95" s="434"/>
      <c r="C95" s="429" t="s">
        <v>89</v>
      </c>
      <c r="D95" s="267" t="str">
        <f aca="false">IF(E95&lt;1.5,"Low",IF(E95&lt;2.5,"Moderate",IF(E95&lt;3.5,"Substantial",IF(E95&lt;4.5,"High","n/a"))))</f>
        <v>Moderate</v>
      </c>
      <c r="E95" s="268" t="n">
        <f aca="false">IF(COUNT(E93:E94)=0,"n/a",AVERAGE(E93:E94))</f>
        <v>1.5</v>
      </c>
      <c r="F95" s="269" t="n">
        <f aca="false">E95</f>
        <v>1.5</v>
      </c>
      <c r="G95" s="247"/>
      <c r="H95" s="270" t="s">
        <v>90</v>
      </c>
      <c r="I95" s="249" t="str">
        <f aca="false">D95</f>
        <v>Moderate</v>
      </c>
      <c r="J95" s="271" t="n">
        <f aca="false">IF(I95=$N$7,"n/a",IF(AND(I95=$N$5,D95=$N$6),1.5,IF(AND(I95=$N$4,D95=$N$5),2.5,IF(AND(I95=$N$3,D95=$N$4),3.5,IF(AND(I95=$N$6,D95=$N$5),1.49,IF(AND(I95=$N$5,D95=$N$4),2.49,IF(AND(I95=$N$4,D95=$N$3),3.49,E95)))))))</f>
        <v>1.5</v>
      </c>
      <c r="K95" s="283" t="s">
        <v>91</v>
      </c>
      <c r="L95" s="370"/>
      <c r="Q95" s="419"/>
    </row>
    <row r="96" s="388" customFormat="true" ht="21" hidden="false" customHeight="true" outlineLevel="0" collapsed="false">
      <c r="A96" s="422" t="s">
        <v>207</v>
      </c>
      <c r="B96" s="423"/>
      <c r="C96" s="423"/>
      <c r="D96" s="423"/>
      <c r="E96" s="423"/>
      <c r="F96" s="423"/>
      <c r="G96" s="423"/>
      <c r="H96" s="423"/>
      <c r="I96" s="423"/>
      <c r="J96" s="423"/>
      <c r="K96" s="424"/>
      <c r="L96" s="370"/>
      <c r="Q96" s="419"/>
    </row>
    <row r="97" s="388" customFormat="true" ht="33.75" hidden="false" customHeight="true" outlineLevel="0" collapsed="false">
      <c r="A97" s="425" t="s">
        <v>208</v>
      </c>
      <c r="B97" s="425"/>
      <c r="C97" s="435"/>
      <c r="D97" s="319" t="s">
        <v>77</v>
      </c>
      <c r="E97" s="234" t="n">
        <f aca="false">IF(D97=$N$6,1,IF(D97=$N$5,2,IF(D97=$N$4,3,IF(D97=$N$3,4,"n/a"))))</f>
        <v>2</v>
      </c>
      <c r="F97" s="392" t="s">
        <v>209</v>
      </c>
      <c r="G97" s="392"/>
      <c r="H97" s="392"/>
      <c r="I97" s="392"/>
      <c r="J97" s="392"/>
      <c r="K97" s="392"/>
      <c r="L97" s="260" t="s">
        <v>95</v>
      </c>
      <c r="Q97" s="419"/>
    </row>
    <row r="98" s="388" customFormat="true" ht="33" hidden="false" customHeight="true" outlineLevel="0" collapsed="false">
      <c r="A98" s="436" t="s">
        <v>210</v>
      </c>
      <c r="B98" s="436"/>
      <c r="C98" s="435"/>
      <c r="D98" s="233" t="s">
        <v>81</v>
      </c>
      <c r="E98" s="234" t="n">
        <f aca="false">IF(D98=$N$6,1,IF(D98=$N$5,2,IF(D98=$N$4,3,IF(D98=$N$3,4,"n/a"))))</f>
        <v>1</v>
      </c>
      <c r="F98" s="404" t="s">
        <v>211</v>
      </c>
      <c r="G98" s="404"/>
      <c r="H98" s="404"/>
      <c r="I98" s="404"/>
      <c r="J98" s="404"/>
      <c r="K98" s="404"/>
      <c r="L98" s="260" t="s">
        <v>95</v>
      </c>
      <c r="P98" s="437"/>
      <c r="Q98" s="419"/>
    </row>
    <row r="99" s="388" customFormat="true" ht="31.5" hidden="false" customHeight="true" outlineLevel="0" collapsed="false">
      <c r="A99" s="438" t="s">
        <v>212</v>
      </c>
      <c r="B99" s="438"/>
      <c r="C99" s="439"/>
      <c r="D99" s="440" t="s">
        <v>77</v>
      </c>
      <c r="E99" s="441" t="n">
        <f aca="false">IF(D99=$N$6,1,IF(D99=$N$5,2,IF(D99=$N$4,3,IF(D99=$N$3,4,"n/a"))))</f>
        <v>2</v>
      </c>
      <c r="F99" s="442" t="s">
        <v>191</v>
      </c>
      <c r="G99" s="442"/>
      <c r="H99" s="442"/>
      <c r="I99" s="442"/>
      <c r="J99" s="442"/>
      <c r="K99" s="442"/>
      <c r="L99" s="370"/>
      <c r="P99" s="437"/>
      <c r="Q99" s="419"/>
    </row>
    <row r="100" s="388" customFormat="true" ht="26.25" hidden="false" customHeight="true" outlineLevel="0" collapsed="false">
      <c r="A100" s="443"/>
      <c r="B100" s="443"/>
      <c r="C100" s="429" t="s">
        <v>89</v>
      </c>
      <c r="D100" s="267" t="str">
        <f aca="false">IF(E100&lt;1.5,"Low",IF(E100&lt;2.5,"Moderate",IF(E100&lt;3.5,"Substantial",IF(E100&lt;4.5,"High","n/a"))))</f>
        <v>Moderate</v>
      </c>
      <c r="E100" s="268" t="n">
        <f aca="false">IF(COUNT(E97:E99)=0,"n/a",AVERAGE(E97:E99))</f>
        <v>1.66666666666667</v>
      </c>
      <c r="F100" s="269" t="n">
        <f aca="false">E100</f>
        <v>1.66666666666667</v>
      </c>
      <c r="G100" s="247"/>
      <c r="H100" s="270" t="s">
        <v>90</v>
      </c>
      <c r="I100" s="249" t="str">
        <f aca="false">D100</f>
        <v>Moderate</v>
      </c>
      <c r="J100" s="271" t="n">
        <f aca="false">IF(I100=$N$7,"n/a",IF(AND(I100=$N$5,D100=$N$6),1.5,IF(AND(I100=$N$4,D100=$N$5),2.5,IF(AND(I100=$N$3,D100=$N$4),3.5,IF(AND(I100=$N$6,D100=$N$5),1.49,IF(AND(I100=$N$5,D100=$N$4),2.49,IF(AND(I100=$N$4,D100=$N$3),3.49,E100)))))))</f>
        <v>1.66666666666667</v>
      </c>
      <c r="K100" s="283" t="s">
        <v>91</v>
      </c>
      <c r="L100" s="370"/>
      <c r="P100" s="437"/>
      <c r="Q100" s="419"/>
    </row>
    <row r="101" s="388" customFormat="true" ht="23.25" hidden="false" customHeight="true" outlineLevel="0" collapsed="false">
      <c r="A101" s="444" t="s">
        <v>213</v>
      </c>
      <c r="B101" s="445"/>
      <c r="C101" s="445"/>
      <c r="D101" s="445"/>
      <c r="E101" s="445"/>
      <c r="F101" s="445"/>
      <c r="G101" s="445"/>
      <c r="H101" s="445"/>
      <c r="I101" s="445"/>
      <c r="J101" s="445"/>
      <c r="K101" s="445"/>
      <c r="L101" s="370"/>
      <c r="M101" s="419"/>
    </row>
    <row r="102" s="388" customFormat="true" ht="20.25" hidden="false" customHeight="true" outlineLevel="0" collapsed="false">
      <c r="A102" s="446" t="s">
        <v>214</v>
      </c>
      <c r="B102" s="447"/>
      <c r="C102" s="447"/>
      <c r="D102" s="447"/>
      <c r="E102" s="447"/>
      <c r="F102" s="447"/>
      <c r="G102" s="447"/>
      <c r="H102" s="447"/>
      <c r="I102" s="447"/>
      <c r="J102" s="447"/>
      <c r="K102" s="448"/>
      <c r="L102" s="370"/>
    </row>
    <row r="103" s="388" customFormat="true" ht="30.75" hidden="false" customHeight="true" outlineLevel="0" collapsed="false">
      <c r="A103" s="449" t="s">
        <v>215</v>
      </c>
      <c r="B103" s="449"/>
      <c r="C103" s="450"/>
      <c r="D103" s="391" t="s">
        <v>81</v>
      </c>
      <c r="E103" s="427" t="n">
        <f aca="false">IF(D103=$N$6,1,IF(D103=$N$5,2,IF(D103=$N$4,3,IF(D103=$N$3,4,"n/a"))))</f>
        <v>1</v>
      </c>
      <c r="F103" s="392" t="s">
        <v>216</v>
      </c>
      <c r="G103" s="392"/>
      <c r="H103" s="392"/>
      <c r="I103" s="392"/>
      <c r="J103" s="392"/>
      <c r="K103" s="392"/>
      <c r="L103" s="260" t="s">
        <v>95</v>
      </c>
      <c r="Q103" s="419"/>
    </row>
    <row r="104" s="388" customFormat="true" ht="32.25" hidden="false" customHeight="true" outlineLevel="0" collapsed="false">
      <c r="A104" s="451" t="s">
        <v>217</v>
      </c>
      <c r="B104" s="451"/>
      <c r="C104" s="452"/>
      <c r="D104" s="368" t="s">
        <v>81</v>
      </c>
      <c r="E104" s="234" t="n">
        <f aca="false">IF(D104=$N$6,1,IF(D104=$N$5,2,IF(D104=$N$4,3,IF(D104=$N$3,4,"n/a"))))</f>
        <v>1</v>
      </c>
      <c r="F104" s="395" t="s">
        <v>218</v>
      </c>
      <c r="G104" s="395"/>
      <c r="H104" s="395"/>
      <c r="I104" s="395"/>
      <c r="J104" s="395"/>
      <c r="K104" s="395"/>
      <c r="L104" s="260" t="s">
        <v>95</v>
      </c>
      <c r="Q104" s="453"/>
    </row>
    <row r="105" customFormat="false" ht="31.5" hidden="false" customHeight="true" outlineLevel="0" collapsed="false">
      <c r="A105" s="454" t="s">
        <v>219</v>
      </c>
      <c r="B105" s="454"/>
      <c r="C105" s="455"/>
      <c r="D105" s="297" t="s">
        <v>81</v>
      </c>
      <c r="E105" s="239" t="n">
        <f aca="false">IF(D105=$N$6,1,IF(D105=$N$5,2,IF(D105=$N$4,3,IF(D105=$N$3,4,"n/a"))))</f>
        <v>1</v>
      </c>
      <c r="F105" s="395" t="s">
        <v>220</v>
      </c>
      <c r="G105" s="395"/>
      <c r="H105" s="395"/>
      <c r="I105" s="395"/>
      <c r="J105" s="395"/>
      <c r="K105" s="395"/>
      <c r="L105" s="260" t="s">
        <v>95</v>
      </c>
    </row>
    <row r="106" customFormat="false" ht="32.25" hidden="false" customHeight="true" outlineLevel="0" collapsed="false">
      <c r="A106" s="456"/>
      <c r="B106" s="456"/>
      <c r="C106" s="457" t="s">
        <v>89</v>
      </c>
      <c r="D106" s="267" t="str">
        <f aca="false">IF(E106&lt;1.5,"Low",IF(E106&lt;2.5,"Moderate",IF(E106&lt;3.5,"Substantial",IF(E106&lt;4.5,"High","n/a"))))</f>
        <v>Low</v>
      </c>
      <c r="E106" s="268" t="n">
        <f aca="false">IF(COUNT(E103:E105)=0,"n/a",AVERAGE(E103:E105))</f>
        <v>1</v>
      </c>
      <c r="F106" s="269" t="n">
        <f aca="false">E106</f>
        <v>1</v>
      </c>
      <c r="G106" s="417"/>
      <c r="H106" s="430" t="s">
        <v>90</v>
      </c>
      <c r="I106" s="249" t="s">
        <v>77</v>
      </c>
      <c r="J106" s="271" t="n">
        <f aca="false">IF(I106=$N$7,"n/a",IF(AND(I106=$N$5,D106=$N$6),1.5,IF(AND(I106=$N$4,D106=$N$5),2.5,IF(AND(I106=$N$3,D106=$N$4),3.5,IF(AND(I106=$N$6,D106=$N$5),1.49,IF(AND(I106=$N$5,D106=$N$4),2.49,IF(AND(I106=$N$4,D106=$N$3),3.49,E106)))))))</f>
        <v>1</v>
      </c>
      <c r="K106" s="283" t="s">
        <v>91</v>
      </c>
      <c r="L106" s="275"/>
    </row>
    <row r="107" customFormat="false" ht="19.5" hidden="false" customHeight="true" outlineLevel="0" collapsed="false">
      <c r="A107" s="458" t="s">
        <v>221</v>
      </c>
      <c r="B107" s="447"/>
      <c r="C107" s="447"/>
      <c r="D107" s="447"/>
      <c r="E107" s="447"/>
      <c r="F107" s="447"/>
      <c r="G107" s="447"/>
      <c r="H107" s="447"/>
      <c r="I107" s="447"/>
      <c r="J107" s="447"/>
      <c r="K107" s="448"/>
      <c r="L107" s="275"/>
    </row>
    <row r="108" customFormat="false" ht="31.5" hidden="false" customHeight="true" outlineLevel="0" collapsed="false">
      <c r="A108" s="449" t="s">
        <v>222</v>
      </c>
      <c r="B108" s="449"/>
      <c r="C108" s="450"/>
      <c r="D108" s="319" t="s">
        <v>77</v>
      </c>
      <c r="E108" s="427" t="n">
        <f aca="false">IF(D108=$N$6,1,IF(D108=$N$5,2,IF(D108=$N$4,3,IF(D108=$N$3,4,"n/a"))))</f>
        <v>2</v>
      </c>
      <c r="F108" s="392" t="s">
        <v>223</v>
      </c>
      <c r="G108" s="392"/>
      <c r="H108" s="392"/>
      <c r="I108" s="392"/>
      <c r="J108" s="392"/>
      <c r="K108" s="392"/>
      <c r="L108" s="275"/>
    </row>
    <row r="109" customFormat="false" ht="31.5" hidden="false" customHeight="true" outlineLevel="0" collapsed="false">
      <c r="A109" s="459" t="s">
        <v>224</v>
      </c>
      <c r="B109" s="459"/>
      <c r="C109" s="460"/>
      <c r="D109" s="238" t="s">
        <v>77</v>
      </c>
      <c r="E109" s="239" t="n">
        <f aca="false">IF(D109=$N$6,1,IF(D109=$N$5,2,IF(D109=$N$4,3,IF(D109=$N$3,4,"n/a"))))</f>
        <v>2</v>
      </c>
      <c r="F109" s="433" t="s">
        <v>225</v>
      </c>
      <c r="G109" s="433"/>
      <c r="H109" s="433"/>
      <c r="I109" s="433"/>
      <c r="J109" s="433"/>
      <c r="K109" s="433"/>
      <c r="L109" s="275"/>
    </row>
    <row r="110" customFormat="false" ht="27" hidden="false" customHeight="true" outlineLevel="0" collapsed="false">
      <c r="A110" s="461"/>
      <c r="B110" s="461"/>
      <c r="C110" s="457" t="s">
        <v>89</v>
      </c>
      <c r="D110" s="267" t="str">
        <f aca="false">IF(E110&lt;1.5,"Low",IF(E110&lt;2.5,"Moderate",IF(E110&lt;3.5,"Substantial",IF(E110&lt;4.5,"High","n/a"))))</f>
        <v>Moderate</v>
      </c>
      <c r="E110" s="268" t="n">
        <f aca="false">IF(COUNT(E108:E109)=0,"n/a",AVERAGE(E108:E109))</f>
        <v>2</v>
      </c>
      <c r="F110" s="269" t="n">
        <f aca="false">E110</f>
        <v>2</v>
      </c>
      <c r="G110" s="247"/>
      <c r="H110" s="270" t="s">
        <v>90</v>
      </c>
      <c r="I110" s="249" t="s">
        <v>77</v>
      </c>
      <c r="J110" s="271" t="n">
        <f aca="false">IF(I110=$N$7,"n/a",IF(AND(I110=$N$5,D110=$N$6),1.5,IF(AND(I110=$N$4,D110=$N$5),2.5,IF(AND(I110=$N$3,D110=$N$4),3.5,IF(AND(I110=$N$6,D110=$N$5),1.49,IF(AND(I110=$N$5,D110=$N$4),2.49,IF(AND(I110=$N$4,D110=$N$3),3.49,E110)))))))</f>
        <v>2</v>
      </c>
      <c r="K110" s="283" t="s">
        <v>91</v>
      </c>
      <c r="L110" s="275"/>
    </row>
    <row r="111" customFormat="false" ht="21" hidden="false" customHeight="true" outlineLevel="0" collapsed="false">
      <c r="A111" s="458" t="s">
        <v>226</v>
      </c>
      <c r="B111" s="447"/>
      <c r="C111" s="447"/>
      <c r="D111" s="447"/>
      <c r="E111" s="447"/>
      <c r="F111" s="447"/>
      <c r="G111" s="447"/>
      <c r="H111" s="447"/>
      <c r="I111" s="447"/>
      <c r="J111" s="447"/>
      <c r="K111" s="448"/>
      <c r="L111" s="275"/>
      <c r="Q111" s="462"/>
    </row>
    <row r="112" customFormat="false" ht="29.25" hidden="false" customHeight="true" outlineLevel="0" collapsed="false">
      <c r="A112" s="449" t="s">
        <v>227</v>
      </c>
      <c r="B112" s="449"/>
      <c r="C112" s="450"/>
      <c r="D112" s="391" t="s">
        <v>77</v>
      </c>
      <c r="E112" s="427" t="n">
        <f aca="false">IF(D112=$N$6,1,IF(D112=$N$5,2,IF(D112=$N$4,3,IF(D112=$N$3,4,"n/a"))))</f>
        <v>2</v>
      </c>
      <c r="F112" s="392" t="s">
        <v>191</v>
      </c>
      <c r="G112" s="392"/>
      <c r="H112" s="392"/>
      <c r="I112" s="392"/>
      <c r="J112" s="392"/>
      <c r="K112" s="392"/>
      <c r="L112" s="275"/>
    </row>
    <row r="113" customFormat="false" ht="30.75" hidden="false" customHeight="true" outlineLevel="0" collapsed="false">
      <c r="A113" s="451" t="s">
        <v>228</v>
      </c>
      <c r="B113" s="451"/>
      <c r="C113" s="452"/>
      <c r="D113" s="368" t="s">
        <v>77</v>
      </c>
      <c r="E113" s="234" t="n">
        <f aca="false">IF(D113=$N$6,1,IF(D113=$N$5,2,IF(D113=$N$4,3,IF(D113=$N$3,4,"n/a"))))</f>
        <v>2</v>
      </c>
      <c r="F113" s="404" t="s">
        <v>191</v>
      </c>
      <c r="G113" s="404"/>
      <c r="H113" s="404"/>
      <c r="I113" s="404"/>
      <c r="J113" s="404"/>
      <c r="K113" s="404"/>
      <c r="L113" s="275"/>
    </row>
    <row r="114" customFormat="false" ht="42.75" hidden="false" customHeight="true" outlineLevel="0" collapsed="false">
      <c r="A114" s="454" t="s">
        <v>229</v>
      </c>
      <c r="B114" s="454"/>
      <c r="C114" s="455"/>
      <c r="D114" s="297" t="s">
        <v>75</v>
      </c>
      <c r="E114" s="239" t="n">
        <f aca="false">IF(D114=$N$6,1,IF(D114=$N$5,2,IF(D114=$N$4,3,IF(D114=$N$3,4,"n/a"))))</f>
        <v>3</v>
      </c>
      <c r="F114" s="442" t="s">
        <v>191</v>
      </c>
      <c r="G114" s="442"/>
      <c r="H114" s="442"/>
      <c r="I114" s="442"/>
      <c r="J114" s="442"/>
      <c r="K114" s="442"/>
      <c r="L114" s="260" t="s">
        <v>95</v>
      </c>
    </row>
    <row r="115" customFormat="false" ht="26.25" hidden="false" customHeight="true" outlineLevel="0" collapsed="false">
      <c r="A115" s="463"/>
      <c r="B115" s="463"/>
      <c r="C115" s="457" t="s">
        <v>89</v>
      </c>
      <c r="D115" s="267" t="str">
        <f aca="false">IF(E115&lt;1.5,"Low",IF(E115&lt;2.5,"Moderate",IF(E115&lt;3.5,"Substantial",IF(E115&lt;4.5,"High","n/a"))))</f>
        <v>Moderate</v>
      </c>
      <c r="E115" s="268" t="n">
        <f aca="false">IF(COUNT(E112:E114)=0,"n/a",AVERAGE(E112:E114))</f>
        <v>2.33333333333333</v>
      </c>
      <c r="F115" s="269" t="n">
        <f aca="false">E115</f>
        <v>2.33333333333333</v>
      </c>
      <c r="G115" s="247"/>
      <c r="H115" s="270" t="s">
        <v>90</v>
      </c>
      <c r="I115" s="249" t="str">
        <f aca="false">D115</f>
        <v>Moderate</v>
      </c>
      <c r="J115" s="271" t="n">
        <f aca="false">IF(I115=$N$7,"n/a",IF(AND(I115=$N$5,D115=$N$6),1.5,IF(AND(I115=$N$4,D115=$N$5),2.5,IF(AND(I115=$N$3,D115=$N$4),3.5,IF(AND(I115=$N$6,D115=$N$5),1.49,IF(AND(I115=$N$5,D115=$N$4),2.49,IF(AND(I115=$N$4,D115=$N$3),3.49,E115)))))))</f>
        <v>2.33333333333333</v>
      </c>
      <c r="K115" s="283" t="s">
        <v>91</v>
      </c>
      <c r="L115" s="275"/>
    </row>
    <row r="116" customFormat="false" ht="23.25" hidden="false" customHeight="true" outlineLevel="0" collapsed="false">
      <c r="A116" s="458" t="s">
        <v>230</v>
      </c>
      <c r="B116" s="447"/>
      <c r="C116" s="447"/>
      <c r="D116" s="447"/>
      <c r="E116" s="447"/>
      <c r="F116" s="447"/>
      <c r="G116" s="447"/>
      <c r="H116" s="447"/>
      <c r="I116" s="447"/>
      <c r="J116" s="447"/>
      <c r="K116" s="448"/>
      <c r="L116" s="275"/>
    </row>
    <row r="117" customFormat="false" ht="33" hidden="false" customHeight="true" outlineLevel="0" collapsed="false">
      <c r="A117" s="464" t="s">
        <v>231</v>
      </c>
      <c r="B117" s="464"/>
      <c r="C117" s="465"/>
      <c r="D117" s="319" t="s">
        <v>77</v>
      </c>
      <c r="E117" s="234" t="n">
        <f aca="false">IF(D117=$N$6,1,IF(D117=$N$5,2,IF(D117=$N$4,3,IF(D117=$N$3,4,"n/a"))))</f>
        <v>2</v>
      </c>
      <c r="F117" s="392" t="s">
        <v>232</v>
      </c>
      <c r="G117" s="392"/>
      <c r="H117" s="392"/>
      <c r="I117" s="392"/>
      <c r="J117" s="392"/>
      <c r="K117" s="392"/>
      <c r="L117" s="260"/>
    </row>
    <row r="118" customFormat="false" ht="33" hidden="false" customHeight="true" outlineLevel="0" collapsed="false">
      <c r="A118" s="464" t="s">
        <v>233</v>
      </c>
      <c r="B118" s="464"/>
      <c r="C118" s="452"/>
      <c r="D118" s="368" t="s">
        <v>84</v>
      </c>
      <c r="E118" s="234" t="str">
        <f aca="false">IF(D118=$N$6,1,IF(D118=$N$5,2,IF(D118=$N$4,3,IF(D118=$N$3,4,"n/a"))))</f>
        <v>n/a</v>
      </c>
      <c r="F118" s="404" t="s">
        <v>191</v>
      </c>
      <c r="G118" s="404"/>
      <c r="H118" s="404"/>
      <c r="I118" s="404"/>
      <c r="J118" s="404"/>
      <c r="K118" s="404"/>
      <c r="L118" s="260"/>
    </row>
    <row r="119" customFormat="false" ht="34.5" hidden="false" customHeight="true" outlineLevel="0" collapsed="false">
      <c r="A119" s="466" t="s">
        <v>234</v>
      </c>
      <c r="B119" s="466"/>
      <c r="C119" s="465"/>
      <c r="D119" s="238" t="s">
        <v>84</v>
      </c>
      <c r="E119" s="239" t="str">
        <f aca="false">IF(D119=$N$6,1,IF(D119=$N$5,2,IF(D119=$N$4,3,IF(D119=$N$3,4,"n/a"))))</f>
        <v>n/a</v>
      </c>
      <c r="F119" s="442" t="s">
        <v>191</v>
      </c>
      <c r="G119" s="442"/>
      <c r="H119" s="442"/>
      <c r="I119" s="442"/>
      <c r="J119" s="442"/>
      <c r="K119" s="442"/>
      <c r="L119" s="260"/>
    </row>
    <row r="120" customFormat="false" ht="27" hidden="false" customHeight="true" outlineLevel="0" collapsed="false">
      <c r="A120" s="461"/>
      <c r="B120" s="461"/>
      <c r="C120" s="457" t="s">
        <v>89</v>
      </c>
      <c r="D120" s="267" t="str">
        <f aca="false">IF(E120&lt;1.5,"Low",IF(E120&lt;2.5,"Moderate",IF(E120&lt;3.5,"Substantial",IF(E120&lt;4.5,"High","n/a"))))</f>
        <v>Moderate</v>
      </c>
      <c r="E120" s="268" t="n">
        <f aca="false">IF(COUNT(E117:E119)=0,"n/a",AVERAGE(E117:E119))</f>
        <v>2</v>
      </c>
      <c r="F120" s="269" t="n">
        <f aca="false">E120</f>
        <v>2</v>
      </c>
      <c r="G120" s="247"/>
      <c r="H120" s="270" t="s">
        <v>90</v>
      </c>
      <c r="I120" s="249" t="str">
        <f aca="false">D120</f>
        <v>Moderate</v>
      </c>
      <c r="J120" s="271" t="n">
        <f aca="false">IF(I120=$N$7,"n/a",IF(AND(I120=$N$5,D120=$N$6),1.5,IF(AND(I120=$N$4,D120=$N$5),2.5,IF(AND(I120=$N$3,D120=$N$4),3.5,IF(AND(I120=$N$6,D120=$N$5),1.49,IF(AND(I120=$N$5,D120=$N$4),2.49,IF(AND(I120=$N$4,D120=$N$3),3.49,E120)))))))</f>
        <v>2</v>
      </c>
      <c r="K120" s="283" t="s">
        <v>91</v>
      </c>
      <c r="L120" s="275"/>
    </row>
  </sheetData>
  <sheetProtection sheet="true" password="cc15" objects="true" scenarios="true" formatRows="false"/>
  <mergeCells count="155">
    <mergeCell ref="D1:E1"/>
    <mergeCell ref="A2:B2"/>
    <mergeCell ref="F2:K2"/>
    <mergeCell ref="A5:B5"/>
    <mergeCell ref="F5:K5"/>
    <mergeCell ref="A6:B6"/>
    <mergeCell ref="F6:K6"/>
    <mergeCell ref="A7:B7"/>
    <mergeCell ref="F7:K7"/>
    <mergeCell ref="A8:B8"/>
    <mergeCell ref="F8:K8"/>
    <mergeCell ref="A9:B9"/>
    <mergeCell ref="F9:K9"/>
    <mergeCell ref="A10:B10"/>
    <mergeCell ref="A12:B12"/>
    <mergeCell ref="F12:K12"/>
    <mergeCell ref="A13:B13"/>
    <mergeCell ref="F13:K13"/>
    <mergeCell ref="A14:B14"/>
    <mergeCell ref="A16:B16"/>
    <mergeCell ref="F16:K16"/>
    <mergeCell ref="A17:B17"/>
    <mergeCell ref="A19:B19"/>
    <mergeCell ref="F19:K19"/>
    <mergeCell ref="A20:B20"/>
    <mergeCell ref="F20:K20"/>
    <mergeCell ref="A21:B21"/>
    <mergeCell ref="A24:B24"/>
    <mergeCell ref="F24:K24"/>
    <mergeCell ref="A25:B25"/>
    <mergeCell ref="F25:K25"/>
    <mergeCell ref="A26:B26"/>
    <mergeCell ref="A28:B28"/>
    <mergeCell ref="F28:K28"/>
    <mergeCell ref="A29:B29"/>
    <mergeCell ref="F29:K29"/>
    <mergeCell ref="A30:B30"/>
    <mergeCell ref="F30:K30"/>
    <mergeCell ref="A31:B31"/>
    <mergeCell ref="F31:K31"/>
    <mergeCell ref="A34:B34"/>
    <mergeCell ref="F34:K34"/>
    <mergeCell ref="A35:B35"/>
    <mergeCell ref="F35:K35"/>
    <mergeCell ref="A36:B36"/>
    <mergeCell ref="F36:K36"/>
    <mergeCell ref="A37:B37"/>
    <mergeCell ref="F37:K37"/>
    <mergeCell ref="A41:B41"/>
    <mergeCell ref="F41:K41"/>
    <mergeCell ref="A42:B42"/>
    <mergeCell ref="F42:K42"/>
    <mergeCell ref="A43:B43"/>
    <mergeCell ref="A45:B45"/>
    <mergeCell ref="F45:K45"/>
    <mergeCell ref="A46:B46"/>
    <mergeCell ref="F46:K46"/>
    <mergeCell ref="A47:B47"/>
    <mergeCell ref="F47:K47"/>
    <mergeCell ref="A48:B48"/>
    <mergeCell ref="F48:K48"/>
    <mergeCell ref="A49:B49"/>
    <mergeCell ref="A51:B51"/>
    <mergeCell ref="F51:K51"/>
    <mergeCell ref="A52:B52"/>
    <mergeCell ref="F52:K52"/>
    <mergeCell ref="A53:B53"/>
    <mergeCell ref="F53:K53"/>
    <mergeCell ref="A54:B54"/>
    <mergeCell ref="F54:K54"/>
    <mergeCell ref="A55:B55"/>
    <mergeCell ref="F55:K55"/>
    <mergeCell ref="A56:B56"/>
    <mergeCell ref="A58:B58"/>
    <mergeCell ref="F58:K58"/>
    <mergeCell ref="A59:B59"/>
    <mergeCell ref="F59:K59"/>
    <mergeCell ref="A60:B60"/>
    <mergeCell ref="F60:K60"/>
    <mergeCell ref="A61:B61"/>
    <mergeCell ref="F61:K61"/>
    <mergeCell ref="A62:B62"/>
    <mergeCell ref="A64:B64"/>
    <mergeCell ref="F64:K64"/>
    <mergeCell ref="A65:B65"/>
    <mergeCell ref="F65:K65"/>
    <mergeCell ref="A66:B66"/>
    <mergeCell ref="A69:B69"/>
    <mergeCell ref="F69:K69"/>
    <mergeCell ref="A70:B70"/>
    <mergeCell ref="F70:K70"/>
    <mergeCell ref="A71:B71"/>
    <mergeCell ref="A73:B73"/>
    <mergeCell ref="F73:K73"/>
    <mergeCell ref="A74:B74"/>
    <mergeCell ref="F74:K74"/>
    <mergeCell ref="A75:B75"/>
    <mergeCell ref="A77:B77"/>
    <mergeCell ref="F77:K77"/>
    <mergeCell ref="A78:B78"/>
    <mergeCell ref="F78:K78"/>
    <mergeCell ref="A79:B79"/>
    <mergeCell ref="F79:K79"/>
    <mergeCell ref="A80:B80"/>
    <mergeCell ref="A82:B82"/>
    <mergeCell ref="F82:K82"/>
    <mergeCell ref="A83:B83"/>
    <mergeCell ref="F83:K83"/>
    <mergeCell ref="A87:B87"/>
    <mergeCell ref="F87:K87"/>
    <mergeCell ref="A88:B88"/>
    <mergeCell ref="F88:K88"/>
    <mergeCell ref="A89:B89"/>
    <mergeCell ref="F89:K89"/>
    <mergeCell ref="A90:B90"/>
    <mergeCell ref="F90:K90"/>
    <mergeCell ref="A91:B91"/>
    <mergeCell ref="A93:B93"/>
    <mergeCell ref="F93:K93"/>
    <mergeCell ref="A94:B94"/>
    <mergeCell ref="F94:K94"/>
    <mergeCell ref="A95:B95"/>
    <mergeCell ref="A97:B97"/>
    <mergeCell ref="F97:K97"/>
    <mergeCell ref="A98:B98"/>
    <mergeCell ref="F98:K98"/>
    <mergeCell ref="A99:B99"/>
    <mergeCell ref="F99:K99"/>
    <mergeCell ref="A100:B100"/>
    <mergeCell ref="A103:B103"/>
    <mergeCell ref="F103:K103"/>
    <mergeCell ref="A104:B104"/>
    <mergeCell ref="F104:K104"/>
    <mergeCell ref="A105:B105"/>
    <mergeCell ref="F105:K105"/>
    <mergeCell ref="A106:B106"/>
    <mergeCell ref="A108:B108"/>
    <mergeCell ref="F108:K108"/>
    <mergeCell ref="A109:B109"/>
    <mergeCell ref="F109:K109"/>
    <mergeCell ref="A110:B110"/>
    <mergeCell ref="A112:B112"/>
    <mergeCell ref="F112:K112"/>
    <mergeCell ref="A113:B113"/>
    <mergeCell ref="F113:K113"/>
    <mergeCell ref="A114:B114"/>
    <mergeCell ref="F114:K114"/>
    <mergeCell ref="A115:B115"/>
    <mergeCell ref="A117:B117"/>
    <mergeCell ref="F117:K117"/>
    <mergeCell ref="A118:B118"/>
    <mergeCell ref="F118:K118"/>
    <mergeCell ref="A119:B119"/>
    <mergeCell ref="F119:K119"/>
    <mergeCell ref="A120:B120"/>
  </mergeCells>
  <conditionalFormatting sqref="A2:H2">
    <cfRule type="cellIs" priority="2" operator="equal" aboveAverage="0" equalAverage="0" bottom="0" percent="0" rank="0" text="" dxfId="36">
      <formula>"High"</formula>
    </cfRule>
    <cfRule type="cellIs" priority="3" operator="equal" aboveAverage="0" equalAverage="0" bottom="0" percent="0" rank="0" text="" dxfId="37">
      <formula>"Substantial"</formula>
    </cfRule>
    <cfRule type="cellIs" priority="4" operator="equal" aboveAverage="0" equalAverage="0" bottom="0" percent="0" rank="0" text="" dxfId="38">
      <formula>"Moderate"</formula>
    </cfRule>
    <cfRule type="cellIs" priority="5" operator="equal" aboveAverage="0" equalAverage="0" bottom="0" percent="0" rank="0" text="" dxfId="39">
      <formula>"Low"</formula>
    </cfRule>
  </conditionalFormatting>
  <conditionalFormatting sqref="C1">
    <cfRule type="cellIs" priority="6" operator="equal" aboveAverage="0" equalAverage="0" bottom="0" percent="0" rank="0" text="" dxfId="40">
      <formula>"High"</formula>
    </cfRule>
    <cfRule type="cellIs" priority="7" operator="equal" aboveAverage="0" equalAverage="0" bottom="0" percent="0" rank="0" text="" dxfId="41">
      <formula>"Substantial"</formula>
    </cfRule>
    <cfRule type="cellIs" priority="8" operator="equal" aboveAverage="0" equalAverage="0" bottom="0" percent="0" rank="0" text="" dxfId="42">
      <formula>"Moderate"</formula>
    </cfRule>
    <cfRule type="cellIs" priority="9" operator="equal" aboveAverage="0" equalAverage="0" bottom="0" percent="0" rank="0" text="" dxfId="43">
      <formula>"Low"</formula>
    </cfRule>
  </conditionalFormatting>
  <conditionalFormatting sqref="F1">
    <cfRule type="cellIs" priority="10" operator="equal" aboveAverage="0" equalAverage="0" bottom="0" percent="0" rank="0" text="" dxfId="44">
      <formula>"High"</formula>
    </cfRule>
    <cfRule type="cellIs" priority="11" operator="equal" aboveAverage="0" equalAverage="0" bottom="0" percent="0" rank="0" text="" dxfId="45">
      <formula>"Substantial"</formula>
    </cfRule>
    <cfRule type="cellIs" priority="12" operator="equal" aboveAverage="0" equalAverage="0" bottom="0" percent="0" rank="0" text="" dxfId="46">
      <formula>"Moderate"</formula>
    </cfRule>
    <cfRule type="cellIs" priority="13" operator="equal" aboveAverage="0" equalAverage="0" bottom="0" percent="0" rank="0" text="" dxfId="47">
      <formula>"Low"</formula>
    </cfRule>
  </conditionalFormatting>
  <conditionalFormatting sqref="A26 A106 A92:K93 A107:K108 A118:B118 A119:J119 A113:J114 A109:J109 A99:J99 A94:J94 A73:J74 A3:K25 A27:K58 A62:K72 A75:K90 A95:K96 A100:K105 C106:K106 A110:K112 A115:K117 A120:K120 C26:K26">
    <cfRule type="cellIs" priority="14" operator="equal" aboveAverage="0" equalAverage="0" bottom="0" percent="0" rank="0" text="" dxfId="48">
      <formula>$N$6</formula>
    </cfRule>
    <cfRule type="cellIs" priority="15" operator="equal" aboveAverage="0" equalAverage="0" bottom="0" percent="0" rank="0" text="" dxfId="49">
      <formula>$N$5</formula>
    </cfRule>
    <cfRule type="cellIs" priority="16" operator="equal" aboveAverage="0" equalAverage="0" bottom="0" percent="0" rank="0" text="" dxfId="50">
      <formula>$N$4</formula>
    </cfRule>
    <cfRule type="cellIs" priority="17" operator="equal" aboveAverage="0" equalAverage="0" bottom="0" percent="0" rank="0" text="" dxfId="51">
      <formula>$N$3</formula>
    </cfRule>
  </conditionalFormatting>
  <conditionalFormatting sqref="A59:E61">
    <cfRule type="cellIs" priority="18" operator="equal" aboveAverage="0" equalAverage="0" bottom="0" percent="0" rank="0" text="" dxfId="52">
      <formula>$N$6</formula>
    </cfRule>
    <cfRule type="cellIs" priority="19" operator="equal" aboveAverage="0" equalAverage="0" bottom="0" percent="0" rank="0" text="" dxfId="53">
      <formula>$N$5</formula>
    </cfRule>
    <cfRule type="cellIs" priority="20" operator="equal" aboveAverage="0" equalAverage="0" bottom="0" percent="0" rank="0" text="" dxfId="54">
      <formula>$N$4</formula>
    </cfRule>
    <cfRule type="cellIs" priority="21" operator="equal" aboveAverage="0" equalAverage="0" bottom="0" percent="0" rank="0" text="" dxfId="55">
      <formula>$N$3</formula>
    </cfRule>
  </conditionalFormatting>
  <conditionalFormatting sqref="F59:K61">
    <cfRule type="cellIs" priority="22" operator="equal" aboveAverage="0" equalAverage="0" bottom="0" percent="0" rank="0" text="" dxfId="56">
      <formula>$N$6</formula>
    </cfRule>
    <cfRule type="cellIs" priority="23" operator="equal" aboveAverage="0" equalAverage="0" bottom="0" percent="0" rank="0" text="" dxfId="57">
      <formula>$N$5</formula>
    </cfRule>
    <cfRule type="cellIs" priority="24" operator="equal" aboveAverage="0" equalAverage="0" bottom="0" percent="0" rank="0" text="" dxfId="58">
      <formula>$N$4</formula>
    </cfRule>
    <cfRule type="cellIs" priority="25" operator="equal" aboveAverage="0" equalAverage="0" bottom="0" percent="0" rank="0" text="" dxfId="59">
      <formula>$N$3</formula>
    </cfRule>
  </conditionalFormatting>
  <conditionalFormatting sqref="A91 C91:I91 K91">
    <cfRule type="cellIs" priority="26" operator="equal" aboveAverage="0" equalAverage="0" bottom="0" percent="0" rank="0" text="" dxfId="60">
      <formula>$N$6</formula>
    </cfRule>
    <cfRule type="cellIs" priority="27" operator="equal" aboveAverage="0" equalAverage="0" bottom="0" percent="0" rank="0" text="" dxfId="61">
      <formula>$N$5</formula>
    </cfRule>
    <cfRule type="cellIs" priority="28" operator="equal" aboveAverage="0" equalAverage="0" bottom="0" percent="0" rank="0" text="" dxfId="62">
      <formula>$N$4</formula>
    </cfRule>
    <cfRule type="cellIs" priority="29" operator="equal" aboveAverage="0" equalAverage="0" bottom="0" percent="0" rank="0" text="" dxfId="63">
      <formula>$N$3</formula>
    </cfRule>
  </conditionalFormatting>
  <conditionalFormatting sqref="A97:K97 A98:J98">
    <cfRule type="cellIs" priority="30" operator="equal" aboveAverage="0" equalAverage="0" bottom="0" percent="0" rank="0" text="" dxfId="64">
      <formula>$N$6</formula>
    </cfRule>
    <cfRule type="cellIs" priority="31" operator="equal" aboveAverage="0" equalAverage="0" bottom="0" percent="0" rank="0" text="" dxfId="65">
      <formula>$N$5</formula>
    </cfRule>
    <cfRule type="cellIs" priority="32" operator="equal" aboveAverage="0" equalAverage="0" bottom="0" percent="0" rank="0" text="" dxfId="66">
      <formula>$N$4</formula>
    </cfRule>
    <cfRule type="cellIs" priority="33" operator="equal" aboveAverage="0" equalAverage="0" bottom="0" percent="0" rank="0" text="" dxfId="67">
      <formula>$N$3</formula>
    </cfRule>
  </conditionalFormatting>
  <conditionalFormatting sqref="C118:J118">
    <cfRule type="cellIs" priority="34" operator="equal" aboveAverage="0" equalAverage="0" bottom="0" percent="0" rank="0" text="" dxfId="68">
      <formula>$N$6</formula>
    </cfRule>
    <cfRule type="cellIs" priority="35" operator="equal" aboveAverage="0" equalAverage="0" bottom="0" percent="0" rank="0" text="" dxfId="69">
      <formula>$N$5</formula>
    </cfRule>
    <cfRule type="cellIs" priority="36" operator="equal" aboveAverage="0" equalAverage="0" bottom="0" percent="0" rank="0" text="" dxfId="70">
      <formula>$N$4</formula>
    </cfRule>
    <cfRule type="cellIs" priority="37" operator="equal" aboveAverage="0" equalAverage="0" bottom="0" percent="0" rank="0" text="" dxfId="71">
      <formula>$N$3</formula>
    </cfRule>
  </conditionalFormatting>
  <conditionalFormatting sqref="J91">
    <cfRule type="cellIs" priority="38" operator="equal" aboveAverage="0" equalAverage="0" bottom="0" percent="0" rank="0" text="" dxfId="72">
      <formula>$N$6</formula>
    </cfRule>
    <cfRule type="cellIs" priority="39" operator="equal" aboveAverage="0" equalAverage="0" bottom="0" percent="0" rank="0" text="" dxfId="73">
      <formula>$N$5</formula>
    </cfRule>
    <cfRule type="cellIs" priority="40" operator="equal" aboveAverage="0" equalAverage="0" bottom="0" percent="0" rank="0" text="" dxfId="74">
      <formula>$N$4</formula>
    </cfRule>
    <cfRule type="cellIs" priority="41" operator="equal" aboveAverage="0" equalAverage="0" bottom="0" percent="0" rank="0" text="" dxfId="75">
      <formula>$N$3</formula>
    </cfRule>
  </conditionalFormatting>
  <dataValidations count="1">
    <dataValidation allowBlank="true" operator="between" showDropDown="false" showErrorMessage="true" showInputMessage="true" sqref="D5:D9 I10 D12:D13 I14 D16 I17 D19:D20 I21 D24:D25 I26 D28:D31 I32 D34:D37 I38:I39 D41:D42 I43 D45:D48 I49 D51:D55 I56 D58:D61 I62 D64:D65 I66 D69:D70 I71 D73:D74 I75 D77:D79 I80 D82:D83 I84 D87:D90 I91 D93:D94 I95 D97:D99 I100 D103:D105 I106 D108:D109 I110 D112:D114 I115 D117:D119 I120" type="list">
      <formula1>$N$3:$N$7</formula1>
      <formula2>0</formula2>
    </dataValidation>
  </dataValidations>
  <printOptions headings="false" gridLines="false" gridLinesSet="true" horizontalCentered="false" verticalCentered="false"/>
  <pageMargins left="0.7" right="0.7" top="0.75" bottom="0.75" header="0.511805555555555" footer="0.511805555555555"/>
  <pageSetup paperSize="8"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5"/>
  <sheetViews>
    <sheetView showFormulas="false" showGridLines="true" showRowColHeaders="true" showZeros="true" rightToLeft="false" tabSelected="false" showOutlineSymbols="true" defaultGridColor="true" view="normal" topLeftCell="A7" colorId="64" zoomScale="100" zoomScaleNormal="100" zoomScalePageLayoutView="115" workbookViewId="0">
      <selection pane="topLeft" activeCell="B10" activeCellId="0" sqref="B10"/>
    </sheetView>
  </sheetViews>
  <sheetFormatPr defaultColWidth="8.90234375" defaultRowHeight="13.2" zeroHeight="false" outlineLevelRow="0" outlineLevelCol="0"/>
  <cols>
    <col collapsed="false" customWidth="true" hidden="false" outlineLevel="0" max="1" min="1" style="1" width="12.89"/>
    <col collapsed="false" customWidth="true" hidden="false" outlineLevel="0" max="2" min="2" style="1" width="126"/>
    <col collapsed="false" customWidth="false" hidden="false" outlineLevel="0" max="3" min="3" style="1" width="8.89"/>
    <col collapsed="false" customWidth="true" hidden="false" outlineLevel="0" max="5" min="4" style="1" width="17.67"/>
    <col collapsed="false" customWidth="true" hidden="false" outlineLevel="0" max="6" min="6" style="1" width="17.89"/>
    <col collapsed="false" customWidth="false" hidden="false" outlineLevel="0" max="1024" min="7" style="1" width="8.89"/>
  </cols>
  <sheetData>
    <row r="1" customFormat="false" ht="24" hidden="false" customHeight="true" outlineLevel="0" collapsed="false">
      <c r="A1" s="467" t="s">
        <v>235</v>
      </c>
      <c r="B1" s="467"/>
    </row>
    <row r="2" s="388" customFormat="true" ht="23.25" hidden="false" customHeight="true" outlineLevel="0" collapsed="false">
      <c r="A2" s="468" t="s">
        <v>236</v>
      </c>
      <c r="B2" s="468"/>
    </row>
    <row r="3" customFormat="false" ht="40.5" hidden="false" customHeight="true" outlineLevel="0" collapsed="false">
      <c r="A3" s="469" t="s">
        <v>237</v>
      </c>
      <c r="B3" s="470" t="s">
        <v>238</v>
      </c>
    </row>
    <row r="4" customFormat="false" ht="36" hidden="false" customHeight="true" outlineLevel="0" collapsed="false">
      <c r="A4" s="471" t="s">
        <v>239</v>
      </c>
      <c r="B4" s="472" t="s">
        <v>240</v>
      </c>
    </row>
    <row r="5" customFormat="false" ht="36" hidden="false" customHeight="true" outlineLevel="0" collapsed="false">
      <c r="A5" s="469" t="s">
        <v>241</v>
      </c>
      <c r="B5" s="473" t="s">
        <v>242</v>
      </c>
    </row>
    <row r="6" customFormat="false" ht="23.25" hidden="false" customHeight="true" outlineLevel="0" collapsed="false">
      <c r="A6" s="474" t="s">
        <v>243</v>
      </c>
      <c r="B6" s="474"/>
    </row>
    <row r="7" customFormat="false" ht="21.75" hidden="false" customHeight="true" outlineLevel="0" collapsed="false">
      <c r="A7" s="475" t="s">
        <v>244</v>
      </c>
      <c r="B7" s="476"/>
    </row>
    <row r="8" customFormat="false" ht="37.5" hidden="false" customHeight="true" outlineLevel="0" collapsed="false">
      <c r="A8" s="477" t="n">
        <v>1</v>
      </c>
      <c r="B8" s="470" t="s">
        <v>245</v>
      </c>
    </row>
    <row r="9" customFormat="false" ht="22.5" hidden="false" customHeight="true" outlineLevel="0" collapsed="false">
      <c r="A9" s="475" t="s">
        <v>246</v>
      </c>
      <c r="B9" s="478"/>
    </row>
    <row r="10" customFormat="false" ht="130.5" hidden="false" customHeight="true" outlineLevel="0" collapsed="false">
      <c r="A10" s="479" t="n">
        <f aca="false">+A8+1</f>
        <v>2</v>
      </c>
      <c r="B10" s="480" t="s">
        <v>247</v>
      </c>
    </row>
    <row r="11" customFormat="false" ht="27" hidden="false" customHeight="true" outlineLevel="0" collapsed="false">
      <c r="A11" s="479" t="n">
        <f aca="false">+A10+1</f>
        <v>3</v>
      </c>
      <c r="B11" s="480" t="s">
        <v>248</v>
      </c>
    </row>
    <row r="12" customFormat="false" ht="23.25" hidden="false" customHeight="true" outlineLevel="0" collapsed="false">
      <c r="A12" s="479" t="n">
        <f aca="false">+A11+1</f>
        <v>4</v>
      </c>
      <c r="B12" s="472" t="s">
        <v>249</v>
      </c>
    </row>
    <row r="13" customFormat="false" ht="114" hidden="false" customHeight="true" outlineLevel="0" collapsed="false">
      <c r="A13" s="479" t="n">
        <f aca="false">+A12+1</f>
        <v>5</v>
      </c>
      <c r="B13" s="472" t="s">
        <v>250</v>
      </c>
    </row>
    <row r="14" customFormat="false" ht="22.5" hidden="false" customHeight="true" outlineLevel="0" collapsed="false">
      <c r="A14" s="475" t="s">
        <v>251</v>
      </c>
      <c r="B14" s="476"/>
    </row>
    <row r="15" customFormat="false" ht="54.75" hidden="false" customHeight="true" outlineLevel="0" collapsed="false">
      <c r="A15" s="479" t="n">
        <f aca="false">+A13+1</f>
        <v>6</v>
      </c>
      <c r="B15" s="480" t="s">
        <v>252</v>
      </c>
    </row>
    <row r="16" customFormat="false" ht="23.25" hidden="false" customHeight="true" outlineLevel="0" collapsed="false">
      <c r="A16" s="479" t="n">
        <f aca="false">+A15+1</f>
        <v>7</v>
      </c>
      <c r="B16" s="472" t="s">
        <v>253</v>
      </c>
    </row>
    <row r="17" customFormat="false" ht="24.75" hidden="false" customHeight="true" outlineLevel="0" collapsed="false">
      <c r="A17" s="479" t="n">
        <f aca="false">+A16+1</f>
        <v>8</v>
      </c>
      <c r="B17" s="472" t="s">
        <v>254</v>
      </c>
    </row>
    <row r="18" customFormat="false" ht="24.75" hidden="false" customHeight="true" outlineLevel="0" collapsed="false">
      <c r="A18" s="479" t="n">
        <f aca="false">+A17+1</f>
        <v>9</v>
      </c>
      <c r="B18" s="480" t="s">
        <v>255</v>
      </c>
    </row>
    <row r="19" customFormat="false" ht="21.75" hidden="false" customHeight="true" outlineLevel="0" collapsed="false">
      <c r="A19" s="475" t="s">
        <v>244</v>
      </c>
      <c r="B19" s="476"/>
    </row>
    <row r="20" customFormat="false" ht="40.5" hidden="false" customHeight="true" outlineLevel="0" collapsed="false">
      <c r="A20" s="477" t="n">
        <f aca="false">+A18+1</f>
        <v>10</v>
      </c>
      <c r="B20" s="473" t="s">
        <v>256</v>
      </c>
    </row>
    <row r="21" customFormat="false" ht="52.5" hidden="false" customHeight="true" outlineLevel="0" collapsed="false">
      <c r="A21" s="481" t="s">
        <v>257</v>
      </c>
      <c r="B21" s="482" t="s">
        <v>258</v>
      </c>
      <c r="E21" s="14"/>
      <c r="F21" s="14"/>
    </row>
    <row r="24" customFormat="false" ht="17.25" hidden="false" customHeight="true" outlineLevel="0" collapsed="false">
      <c r="A24" s="483" t="s">
        <v>259</v>
      </c>
      <c r="B24" s="483" t="s">
        <v>260</v>
      </c>
    </row>
    <row r="25" customFormat="false" ht="13.2" hidden="false" customHeight="false" outlineLevel="0" collapsed="false">
      <c r="A25" s="484" t="s">
        <v>261</v>
      </c>
      <c r="B25" s="484" t="s">
        <v>262</v>
      </c>
    </row>
    <row r="26" customFormat="false" ht="13.2" hidden="false" customHeight="false" outlineLevel="0" collapsed="false">
      <c r="A26" s="484" t="s">
        <v>263</v>
      </c>
      <c r="B26" s="484" t="s">
        <v>262</v>
      </c>
    </row>
    <row r="27" customFormat="false" ht="13.2" hidden="false" customHeight="false" outlineLevel="0" collapsed="false">
      <c r="A27" s="484" t="s">
        <v>264</v>
      </c>
      <c r="B27" s="485" t="s">
        <v>265</v>
      </c>
    </row>
    <row r="28" customFormat="false" ht="34.8" hidden="false" customHeight="false" outlineLevel="0" collapsed="false">
      <c r="A28" s="486" t="n">
        <v>2.1</v>
      </c>
      <c r="B28" s="487" t="s">
        <v>266</v>
      </c>
    </row>
    <row r="29" customFormat="false" ht="13.2" hidden="false" customHeight="false" outlineLevel="0" collapsed="false">
      <c r="A29" s="488" t="s">
        <v>267</v>
      </c>
      <c r="B29" s="488" t="s">
        <v>268</v>
      </c>
    </row>
    <row r="30" customFormat="false" ht="13.2" hidden="false" customHeight="false" outlineLevel="0" collapsed="false">
      <c r="A30" s="488" t="s">
        <v>269</v>
      </c>
      <c r="B30" s="488" t="s">
        <v>270</v>
      </c>
    </row>
    <row r="31" customFormat="false" ht="23.4" hidden="false" customHeight="false" outlineLevel="0" collapsed="false">
      <c r="A31" s="489" t="s">
        <v>271</v>
      </c>
      <c r="B31" s="488" t="s">
        <v>272</v>
      </c>
    </row>
    <row r="32" customFormat="false" ht="13.2" hidden="false" customHeight="false" outlineLevel="0" collapsed="false">
      <c r="A32" s="490" t="s">
        <v>273</v>
      </c>
      <c r="B32" s="490" t="s">
        <v>274</v>
      </c>
    </row>
    <row r="33" customFormat="false" ht="22.8" hidden="false" customHeight="false" outlineLevel="0" collapsed="false">
      <c r="A33" s="491" t="n">
        <v>4</v>
      </c>
      <c r="B33" s="491" t="s">
        <v>275</v>
      </c>
    </row>
    <row r="34" customFormat="false" ht="13.2" hidden="false" customHeight="false" outlineLevel="0" collapsed="false">
      <c r="A34" s="492" t="s">
        <v>276</v>
      </c>
      <c r="B34" s="492" t="s">
        <v>277</v>
      </c>
    </row>
    <row r="35" customFormat="false" ht="13.2" hidden="false" customHeight="false" outlineLevel="0" collapsed="false">
      <c r="A35" s="492" t="s">
        <v>278</v>
      </c>
      <c r="B35" s="492" t="s">
        <v>279</v>
      </c>
    </row>
    <row r="36" customFormat="false" ht="13.2" hidden="false" customHeight="false" outlineLevel="0" collapsed="false">
      <c r="A36" s="492" t="s">
        <v>280</v>
      </c>
      <c r="B36" s="492" t="s">
        <v>281</v>
      </c>
    </row>
    <row r="37" customFormat="false" ht="34.2" hidden="false" customHeight="false" outlineLevel="0" collapsed="false">
      <c r="A37" s="492" t="s">
        <v>282</v>
      </c>
      <c r="B37" s="492" t="s">
        <v>283</v>
      </c>
    </row>
    <row r="38" customFormat="false" ht="22.8" hidden="false" customHeight="false" outlineLevel="0" collapsed="false">
      <c r="A38" s="492" t="s">
        <v>284</v>
      </c>
      <c r="B38" s="492" t="s">
        <v>285</v>
      </c>
    </row>
    <row r="39" customFormat="false" ht="13.2" hidden="false" customHeight="false" outlineLevel="0" collapsed="false">
      <c r="A39" s="492" t="s">
        <v>286</v>
      </c>
      <c r="B39" s="492" t="s">
        <v>287</v>
      </c>
    </row>
    <row r="40" customFormat="false" ht="13.2" hidden="false" customHeight="false" outlineLevel="0" collapsed="false">
      <c r="A40" s="493" t="s">
        <v>288</v>
      </c>
      <c r="B40" s="493" t="s">
        <v>289</v>
      </c>
    </row>
    <row r="41" customFormat="false" ht="13.2" hidden="false" customHeight="false" outlineLevel="0" collapsed="false">
      <c r="A41" s="494" t="s">
        <v>290</v>
      </c>
      <c r="B41" s="494" t="s">
        <v>291</v>
      </c>
    </row>
    <row r="42" customFormat="false" ht="13.2" hidden="false" customHeight="false" outlineLevel="0" collapsed="false">
      <c r="A42" s="494" t="s">
        <v>292</v>
      </c>
      <c r="B42" s="494" t="s">
        <v>293</v>
      </c>
    </row>
    <row r="43" customFormat="false" ht="13.2" hidden="false" customHeight="false" outlineLevel="0" collapsed="false">
      <c r="A43" s="494" t="s">
        <v>294</v>
      </c>
      <c r="B43" s="494" t="s">
        <v>295</v>
      </c>
    </row>
    <row r="44" customFormat="false" ht="13.2" hidden="false" customHeight="false" outlineLevel="0" collapsed="false">
      <c r="A44" s="495" t="s">
        <v>296</v>
      </c>
      <c r="B44" s="495" t="s">
        <v>297</v>
      </c>
    </row>
    <row r="45" customFormat="false" ht="13.2" hidden="false" customHeight="false" outlineLevel="0" collapsed="false">
      <c r="A45" s="495" t="s">
        <v>298</v>
      </c>
      <c r="B45" s="496" t="s">
        <v>299</v>
      </c>
    </row>
    <row r="46" customFormat="false" ht="13.2" hidden="false" customHeight="false" outlineLevel="0" collapsed="false">
      <c r="A46" s="496" t="s">
        <v>300</v>
      </c>
      <c r="B46" s="496" t="s">
        <v>301</v>
      </c>
    </row>
    <row r="47" customFormat="false" ht="13.2" hidden="false" customHeight="false" outlineLevel="0" collapsed="false">
      <c r="A47" s="496" t="s">
        <v>302</v>
      </c>
      <c r="B47" s="496" t="s">
        <v>303</v>
      </c>
    </row>
    <row r="48" customFormat="false" ht="13.8" hidden="false" customHeight="false" outlineLevel="0" collapsed="false">
      <c r="A48" s="497"/>
      <c r="B48" s="497"/>
      <c r="C48" s="14"/>
    </row>
    <row r="49" customFormat="false" ht="27.75" hidden="false" customHeight="true" outlineLevel="0" collapsed="false">
      <c r="A49" s="498"/>
      <c r="B49" s="499"/>
      <c r="D49" s="500"/>
      <c r="E49" s="501" t="s">
        <v>304</v>
      </c>
      <c r="F49" s="502" t="s">
        <v>305</v>
      </c>
    </row>
    <row r="50" customFormat="false" ht="45" hidden="false" customHeight="true" outlineLevel="0" collapsed="false">
      <c r="A50" s="498"/>
      <c r="B50" s="499" t="s">
        <v>306</v>
      </c>
      <c r="C50" s="15"/>
      <c r="D50" s="503" t="s">
        <v>307</v>
      </c>
      <c r="E50" s="504" t="s">
        <v>308</v>
      </c>
      <c r="F50" s="505" t="s">
        <v>309</v>
      </c>
    </row>
    <row r="51" customFormat="false" ht="21.75" hidden="false" customHeight="true" outlineLevel="0" collapsed="false">
      <c r="A51" s="498"/>
      <c r="B51" s="499"/>
      <c r="C51" s="15"/>
      <c r="D51" s="506" t="s">
        <v>34</v>
      </c>
      <c r="E51" s="507" t="n">
        <v>4</v>
      </c>
      <c r="F51" s="508" t="s">
        <v>310</v>
      </c>
    </row>
    <row r="52" customFormat="false" ht="21.75" hidden="false" customHeight="true" outlineLevel="0" collapsed="false">
      <c r="A52" s="498"/>
      <c r="B52" s="499"/>
      <c r="C52" s="15"/>
      <c r="D52" s="509" t="s">
        <v>75</v>
      </c>
      <c r="E52" s="510" t="n">
        <v>3</v>
      </c>
      <c r="F52" s="511" t="s">
        <v>311</v>
      </c>
    </row>
    <row r="53" customFormat="false" ht="21.75" hidden="false" customHeight="true" outlineLevel="0" collapsed="false">
      <c r="A53" s="498"/>
      <c r="B53" s="499"/>
      <c r="C53" s="15"/>
      <c r="D53" s="512" t="s">
        <v>77</v>
      </c>
      <c r="E53" s="510" t="n">
        <v>2</v>
      </c>
      <c r="F53" s="511" t="s">
        <v>312</v>
      </c>
    </row>
    <row r="54" customFormat="false" ht="21.75" hidden="false" customHeight="true" outlineLevel="0" collapsed="false">
      <c r="A54" s="498"/>
      <c r="B54" s="499"/>
      <c r="C54" s="15"/>
      <c r="D54" s="513" t="s">
        <v>81</v>
      </c>
      <c r="E54" s="510" t="n">
        <v>1</v>
      </c>
      <c r="F54" s="511" t="s">
        <v>313</v>
      </c>
    </row>
    <row r="55" customFormat="false" ht="21.75" hidden="false" customHeight="true" outlineLevel="0" collapsed="false">
      <c r="A55" s="498"/>
      <c r="B55" s="499"/>
      <c r="C55" s="15"/>
      <c r="D55" s="514" t="s">
        <v>84</v>
      </c>
      <c r="E55" s="515" t="s">
        <v>314</v>
      </c>
      <c r="F55" s="516" t="s">
        <v>314</v>
      </c>
    </row>
  </sheetData>
  <sheetProtection sheet="true" password="cc15" objects="true" scenarios="true" formatRows="false"/>
  <mergeCells count="3">
    <mergeCell ref="A1:B1"/>
    <mergeCell ref="A2:B2"/>
    <mergeCell ref="A6:B6"/>
  </mergeCells>
  <conditionalFormatting sqref="A25:B26 B40">
    <cfRule type="cellIs" priority="2" operator="equal" aboveAverage="0" equalAverage="0" bottom="0" percent="0" rank="0" text="" dxfId="76">
      <formula>$N$6</formula>
    </cfRule>
    <cfRule type="cellIs" priority="3" operator="equal" aboveAverage="0" equalAverage="0" bottom="0" percent="0" rank="0" text="" dxfId="77">
      <formula>#ref!</formula>
    </cfRule>
    <cfRule type="cellIs" priority="4" operator="equal" aboveAverage="0" equalAverage="0" bottom="0" percent="0" rank="0" text="" dxfId="78">
      <formula>$N$4</formula>
    </cfRule>
    <cfRule type="cellIs" priority="5" operator="equal" aboveAverage="0" equalAverage="0" bottom="0" percent="0" rank="0" text="" dxfId="79">
      <formula>$N$3</formula>
    </cfRule>
  </conditionalFormatting>
  <conditionalFormatting sqref="A27">
    <cfRule type="cellIs" priority="6" operator="equal" aboveAverage="0" equalAverage="0" bottom="0" percent="0" rank="0" text="" dxfId="80">
      <formula>$N$6</formula>
    </cfRule>
    <cfRule type="cellIs" priority="7" operator="equal" aboveAverage="0" equalAverage="0" bottom="0" percent="0" rank="0" text="" dxfId="81">
      <formula>#ref!</formula>
    </cfRule>
    <cfRule type="cellIs" priority="8" operator="equal" aboveAverage="0" equalAverage="0" bottom="0" percent="0" rank="0" text="" dxfId="82">
      <formula>$N$4</formula>
    </cfRule>
    <cfRule type="cellIs" priority="9" operator="equal" aboveAverage="0" equalAverage="0" bottom="0" percent="0" rank="0" text="" dxfId="83">
      <formula>$N$3</formula>
    </cfRule>
  </conditionalFormatting>
  <conditionalFormatting sqref="A28">
    <cfRule type="cellIs" priority="10" operator="equal" aboveAverage="0" equalAverage="0" bottom="0" percent="0" rank="0" text="" dxfId="84">
      <formula>$N$6</formula>
    </cfRule>
    <cfRule type="cellIs" priority="11" operator="equal" aboveAverage="0" equalAverage="0" bottom="0" percent="0" rank="0" text="" dxfId="85">
      <formula>#ref!</formula>
    </cfRule>
    <cfRule type="cellIs" priority="12" operator="equal" aboveAverage="0" equalAverage="0" bottom="0" percent="0" rank="0" text="" dxfId="86">
      <formula>$N$4</formula>
    </cfRule>
    <cfRule type="cellIs" priority="13" operator="equal" aboveAverage="0" equalAverage="0" bottom="0" percent="0" rank="0" text="" dxfId="87">
      <formula>$N$3</formula>
    </cfRule>
  </conditionalFormatting>
  <conditionalFormatting sqref="A32:B32">
    <cfRule type="cellIs" priority="14" operator="equal" aboveAverage="0" equalAverage="0" bottom="0" percent="0" rank="0" text="" dxfId="88">
      <formula>$N$6</formula>
    </cfRule>
    <cfRule type="cellIs" priority="15" operator="equal" aboveAverage="0" equalAverage="0" bottom="0" percent="0" rank="0" text="" dxfId="89">
      <formula>#ref!</formula>
    </cfRule>
    <cfRule type="cellIs" priority="16" operator="equal" aboveAverage="0" equalAverage="0" bottom="0" percent="0" rank="0" text="" dxfId="90">
      <formula>$N$4</formula>
    </cfRule>
    <cfRule type="cellIs" priority="17" operator="equal" aboveAverage="0" equalAverage="0" bottom="0" percent="0" rank="0" text="" dxfId="91">
      <formula>$N$3</formula>
    </cfRule>
  </conditionalFormatting>
  <conditionalFormatting sqref="A35:B35">
    <cfRule type="cellIs" priority="18" operator="equal" aboveAverage="0" equalAverage="0" bottom="0" percent="0" rank="0" text="" dxfId="92">
      <formula>$N$6</formula>
    </cfRule>
    <cfRule type="cellIs" priority="19" operator="equal" aboveAverage="0" equalAverage="0" bottom="0" percent="0" rank="0" text="" dxfId="93">
      <formula>#ref!</formula>
    </cfRule>
    <cfRule type="cellIs" priority="20" operator="equal" aboveAverage="0" equalAverage="0" bottom="0" percent="0" rank="0" text="" dxfId="94">
      <formula>$N$4</formula>
    </cfRule>
    <cfRule type="cellIs" priority="21" operator="equal" aboveAverage="0" equalAverage="0" bottom="0" percent="0" rank="0" text="" dxfId="95">
      <formula>$N$3</formula>
    </cfRule>
  </conditionalFormatting>
  <conditionalFormatting sqref="A33:B33">
    <cfRule type="cellIs" priority="22" operator="equal" aboveAverage="0" equalAverage="0" bottom="0" percent="0" rank="0" text="" dxfId="96">
      <formula>$N$6</formula>
    </cfRule>
    <cfRule type="cellIs" priority="23" operator="equal" aboveAverage="0" equalAverage="0" bottom="0" percent="0" rank="0" text="" dxfId="97">
      <formula>#ref!</formula>
    </cfRule>
    <cfRule type="cellIs" priority="24" operator="equal" aboveAverage="0" equalAverage="0" bottom="0" percent="0" rank="0" text="" dxfId="98">
      <formula>$N$4</formula>
    </cfRule>
    <cfRule type="cellIs" priority="25" operator="equal" aboveAverage="0" equalAverage="0" bottom="0" percent="0" rank="0" text="" dxfId="99">
      <formula>$N$3</formula>
    </cfRule>
  </conditionalFormatting>
  <conditionalFormatting sqref="A34:B34">
    <cfRule type="cellIs" priority="26" operator="equal" aboveAverage="0" equalAverage="0" bottom="0" percent="0" rank="0" text="" dxfId="100">
      <formula>$N$6</formula>
    </cfRule>
    <cfRule type="cellIs" priority="27" operator="equal" aboveAverage="0" equalAverage="0" bottom="0" percent="0" rank="0" text="" dxfId="101">
      <formula>#ref!</formula>
    </cfRule>
    <cfRule type="cellIs" priority="28" operator="equal" aboveAverage="0" equalAverage="0" bottom="0" percent="0" rank="0" text="" dxfId="102">
      <formula>$N$4</formula>
    </cfRule>
    <cfRule type="cellIs" priority="29" operator="equal" aboveAverage="0" equalAverage="0" bottom="0" percent="0" rank="0" text="" dxfId="103">
      <formula>$N$3</formula>
    </cfRule>
  </conditionalFormatting>
  <conditionalFormatting sqref="A36:B36">
    <cfRule type="cellIs" priority="30" operator="equal" aboveAverage="0" equalAverage="0" bottom="0" percent="0" rank="0" text="" dxfId="104">
      <formula>$N$6</formula>
    </cfRule>
    <cfRule type="cellIs" priority="31" operator="equal" aboveAverage="0" equalAverage="0" bottom="0" percent="0" rank="0" text="" dxfId="105">
      <formula>#ref!</formula>
    </cfRule>
    <cfRule type="cellIs" priority="32" operator="equal" aboveAverage="0" equalAverage="0" bottom="0" percent="0" rank="0" text="" dxfId="106">
      <formula>$N$4</formula>
    </cfRule>
    <cfRule type="cellIs" priority="33" operator="equal" aboveAverage="0" equalAverage="0" bottom="0" percent="0" rank="0" text="" dxfId="107">
      <formula>$N$3</formula>
    </cfRule>
  </conditionalFormatting>
  <conditionalFormatting sqref="A37:B37">
    <cfRule type="cellIs" priority="34" operator="equal" aboveAverage="0" equalAverage="0" bottom="0" percent="0" rank="0" text="" dxfId="108">
      <formula>$N$6</formula>
    </cfRule>
    <cfRule type="cellIs" priority="35" operator="equal" aboveAverage="0" equalAverage="0" bottom="0" percent="0" rank="0" text="" dxfId="109">
      <formula>#ref!</formula>
    </cfRule>
    <cfRule type="cellIs" priority="36" operator="equal" aboveAverage="0" equalAverage="0" bottom="0" percent="0" rank="0" text="" dxfId="110">
      <formula>$N$4</formula>
    </cfRule>
    <cfRule type="cellIs" priority="37" operator="equal" aboveAverage="0" equalAverage="0" bottom="0" percent="0" rank="0" text="" dxfId="111">
      <formula>$N$3</formula>
    </cfRule>
  </conditionalFormatting>
  <conditionalFormatting sqref="A38:B38">
    <cfRule type="cellIs" priority="38" operator="equal" aboveAverage="0" equalAverage="0" bottom="0" percent="0" rank="0" text="" dxfId="112">
      <formula>$N$6</formula>
    </cfRule>
    <cfRule type="cellIs" priority="39" operator="equal" aboveAverage="0" equalAverage="0" bottom="0" percent="0" rank="0" text="" dxfId="113">
      <formula>#ref!</formula>
    </cfRule>
    <cfRule type="cellIs" priority="40" operator="equal" aboveAverage="0" equalAverage="0" bottom="0" percent="0" rank="0" text="" dxfId="114">
      <formula>$N$4</formula>
    </cfRule>
    <cfRule type="cellIs" priority="41" operator="equal" aboveAverage="0" equalAverage="0" bottom="0" percent="0" rank="0" text="" dxfId="115">
      <formula>$N$3</formula>
    </cfRule>
  </conditionalFormatting>
  <conditionalFormatting sqref="A39:B39">
    <cfRule type="cellIs" priority="42" operator="equal" aboveAverage="0" equalAverage="0" bottom="0" percent="0" rank="0" text="" dxfId="116">
      <formula>$N$6</formula>
    </cfRule>
    <cfRule type="cellIs" priority="43" operator="equal" aboveAverage="0" equalAverage="0" bottom="0" percent="0" rank="0" text="" dxfId="117">
      <formula>#ref!</formula>
    </cfRule>
    <cfRule type="cellIs" priority="44" operator="equal" aboveAverage="0" equalAverage="0" bottom="0" percent="0" rank="0" text="" dxfId="118">
      <formula>$N$4</formula>
    </cfRule>
    <cfRule type="cellIs" priority="45" operator="equal" aboveAverage="0" equalAverage="0" bottom="0" percent="0" rank="0" text="" dxfId="119">
      <formula>$N$3</formula>
    </cfRule>
  </conditionalFormatting>
  <conditionalFormatting sqref="A44">
    <cfRule type="cellIs" priority="46" operator="equal" aboveAverage="0" equalAverage="0" bottom="0" percent="0" rank="0" text="" dxfId="120">
      <formula>$N$6</formula>
    </cfRule>
    <cfRule type="cellIs" priority="47" operator="equal" aboveAverage="0" equalAverage="0" bottom="0" percent="0" rank="0" text="" dxfId="121">
      <formula>#ref!</formula>
    </cfRule>
    <cfRule type="cellIs" priority="48" operator="equal" aboveAverage="0" equalAverage="0" bottom="0" percent="0" rank="0" text="" dxfId="122">
      <formula>$N$4</formula>
    </cfRule>
    <cfRule type="cellIs" priority="49" operator="equal" aboveAverage="0" equalAverage="0" bottom="0" percent="0" rank="0" text="" dxfId="123">
      <formula>$N$3</formula>
    </cfRule>
  </conditionalFormatting>
  <conditionalFormatting sqref="B44">
    <cfRule type="cellIs" priority="50" operator="equal" aboveAverage="0" equalAverage="0" bottom="0" percent="0" rank="0" text="" dxfId="124">
      <formula>$N$6</formula>
    </cfRule>
    <cfRule type="cellIs" priority="51" operator="equal" aboveAverage="0" equalAverage="0" bottom="0" percent="0" rank="0" text="" dxfId="125">
      <formula>#ref!</formula>
    </cfRule>
    <cfRule type="cellIs" priority="52" operator="equal" aboveAverage="0" equalAverage="0" bottom="0" percent="0" rank="0" text="" dxfId="126">
      <formula>$N$4</formula>
    </cfRule>
    <cfRule type="cellIs" priority="53" operator="equal" aboveAverage="0" equalAverage="0" bottom="0" percent="0" rank="0" text="" dxfId="127">
      <formula>$N$3</formula>
    </cfRule>
  </conditionalFormatting>
  <conditionalFormatting sqref="A45">
    <cfRule type="cellIs" priority="54" operator="equal" aboveAverage="0" equalAverage="0" bottom="0" percent="0" rank="0" text="" dxfId="128">
      <formula>$N$6</formula>
    </cfRule>
    <cfRule type="cellIs" priority="55" operator="equal" aboveAverage="0" equalAverage="0" bottom="0" percent="0" rank="0" text="" dxfId="129">
      <formula>#ref!</formula>
    </cfRule>
    <cfRule type="cellIs" priority="56" operator="equal" aboveAverage="0" equalAverage="0" bottom="0" percent="0" rank="0" text="" dxfId="130">
      <formula>$N$4</formula>
    </cfRule>
    <cfRule type="cellIs" priority="57" operator="equal" aboveAverage="0" equalAverage="0" bottom="0" percent="0" rank="0" text="" dxfId="131">
      <formula>$N$3</formula>
    </cfRule>
  </conditionalFormatting>
  <conditionalFormatting sqref="A40">
    <cfRule type="cellIs" priority="58" operator="equal" aboveAverage="0" equalAverage="0" bottom="0" percent="0" rank="0" text="" dxfId="132">
      <formula>$N$6</formula>
    </cfRule>
    <cfRule type="cellIs" priority="59" operator="equal" aboveAverage="0" equalAverage="0" bottom="0" percent="0" rank="0" text="" dxfId="133">
      <formula>#ref!</formula>
    </cfRule>
    <cfRule type="cellIs" priority="60" operator="equal" aboveAverage="0" equalAverage="0" bottom="0" percent="0" rank="0" text="" dxfId="134">
      <formula>$N$4</formula>
    </cfRule>
    <cfRule type="cellIs" priority="61" operator="equal" aboveAverage="0" equalAverage="0" bottom="0" percent="0" rank="0" text="" dxfId="135">
      <formula>$N$3</formula>
    </cfRule>
  </conditionalFormatting>
  <printOptions headings="false" gridLines="false" gridLinesSet="true" horizontalCentered="false" verticalCentered="false"/>
  <pageMargins left="0.75" right="0.75" top="1" bottom="1" header="0.511805555555555" footer="0.511805555555555"/>
  <pageSetup paperSize="9" scale="9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24" man="true" max="16383" min="0"/>
  </rowBreak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documentManagement>
    <lcf76f155ced4ddcb4097134ff3c332f xmlns="aae392d7-57a0-4b24-8daa-c80f13e09d5d">
      <Terms xmlns="http://schemas.microsoft.com/office/infopath/2007/PartnerControls"/>
    </lcf76f155ced4ddcb4097134ff3c332f>
    <TaxCatchAll xmlns="236e074f-7ece-421d-94d4-6456559d5f5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69078B7E1BE2644A0A5E49AE22A818C" ma:contentTypeVersion="18" ma:contentTypeDescription="Crée un document." ma:contentTypeScope="" ma:versionID="b62686128d86a49887621d53132eabe3">
  <xsd:schema xmlns:xsd="http://www.w3.org/2001/XMLSchema" xmlns:xs="http://www.w3.org/2001/XMLSchema" xmlns:p="http://schemas.microsoft.com/office/2006/metadata/properties" xmlns:ns2="aae392d7-57a0-4b24-8daa-c80f13e09d5d" xmlns:ns3="236e074f-7ece-421d-94d4-6456559d5f57" targetNamespace="http://schemas.microsoft.com/office/2006/metadata/properties" ma:root="true" ma:fieldsID="c42eb0b93ea19d4a38f9ceae3d49928d" ns2:_="" ns3:_="">
    <xsd:import namespace="aae392d7-57a0-4b24-8daa-c80f13e09d5d"/>
    <xsd:import namespace="236e074f-7ece-421d-94d4-6456559d5f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e392d7-57a0-4b24-8daa-c80f13e09d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Balises d’images" ma:readOnly="false" ma:fieldId="{5cf76f15-5ced-4ddc-b409-7134ff3c332f}" ma:taxonomyMulti="true" ma:sspId="1c2e55a2-83dd-4793-92eb-b822313f360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6e074f-7ece-421d-94d4-6456559d5f57"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21" nillable="true" ma:displayName="Taxonomy Catch All Column" ma:hidden="true" ma:list="{2de70dc1-2972-4ab6-9298-e5cda041c8d6}" ma:internalName="TaxCatchAll" ma:showField="CatchAllData" ma:web="236e074f-7ece-421d-94d4-6456559d5f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789124-D42E-41EA-9C34-CFE157928930}">
  <ds:schemaRefs>
    <ds:schemaRef ds:uri="http://schemas.microsoft.com/office/2006/documentManagement/types"/>
    <ds:schemaRef ds:uri="http://schemas.microsoft.com/sharepoint/v3"/>
    <ds:schemaRef ds:uri="http://schemas.openxmlformats.org/package/2006/metadata/core-properties"/>
    <ds:schemaRef ds:uri="http://schemas.microsoft.com/office/2006/metadata/properties"/>
    <ds:schemaRef ds:uri="http://purl.org/dc/terms/"/>
    <ds:schemaRef ds:uri="http://www.w3.org/XML/1998/namespace"/>
    <ds:schemaRef ds:uri="http://purl.org/dc/elements/1.1/"/>
    <ds:schemaRef ds:uri="http://purl.org/dc/dcmitype/"/>
    <ds:schemaRef ds:uri="http://schemas.microsoft.com/office/infopath/2007/PartnerControls"/>
  </ds:schemaRefs>
</ds:datastoreItem>
</file>

<file path=customXml/itemProps2.xml><?xml version="1.0" encoding="utf-8"?>
<ds:datastoreItem xmlns:ds="http://schemas.openxmlformats.org/officeDocument/2006/customXml" ds:itemID="{5329AD0A-D974-4045-B7EC-B9FAF8DAF25E}"/>
</file>

<file path=customXml/itemProps3.xml><?xml version="1.0" encoding="utf-8"?>
<ds:datastoreItem xmlns:ds="http://schemas.openxmlformats.org/officeDocument/2006/customXml" ds:itemID="{F05C8FF2-37EA-4042-A6CB-7136DC3E331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Company>European Commission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2012-01-04T16:00:22Z</dcterms:created>
  <dc:creator>PF</dc:creator>
  <dc:description/>
  <dc:language>en-US</dc:language>
  <cp:lastModifiedBy/>
  <cp:lastPrinted>2019-07-12T15:53:02Z</cp:lastPrinted>
  <dcterms:modified xsi:type="dcterms:W3CDTF">2023-09-28T16:20:04Z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European Commission</vt:lpwstr>
  </property>
  <property fmtid="{D5CDD505-2E9C-101B-9397-08002B2CF9AE}" pid="4" name="ContentTypeId">
    <vt:lpwstr>0x0101005CA2A9247B253747B25D6529A116ACA7</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