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AFA-Transfer-IKMS\Ecuador  Cocoa\"/>
    </mc:Choice>
  </mc:AlternateContent>
  <xr:revisionPtr revIDLastSave="0" documentId="13_ncr:1_{3905BE2B-4818-44BC-810E-3A374395140E}" xr6:coauthVersionLast="47" xr6:coauthVersionMax="47" xr10:uidLastSave="{00000000-0000-0000-0000-000000000000}"/>
  <bookViews>
    <workbookView xWindow="-108" yWindow="-108" windowWidth="23256" windowHeight="12456" tabRatio="873" firstSheet="4" activeTab="9" xr2:uid="{CD01B880-F660-4EDB-9064-161E2FAD1A77}"/>
  </bookViews>
  <sheets>
    <sheet name="Study id" sheetId="2" r:id="rId1"/>
    <sheet name="Stages description" sheetId="3" r:id="rId2"/>
    <sheet name="Actor types" sheetId="4" r:id="rId3"/>
    <sheet name="Farm gate price In final price" sheetId="5" r:id="rId4"/>
    <sheet name="Flow by actor type" sheetId="6" r:id="rId5"/>
    <sheet name="AFA Translations" sheetId="7" r:id="rId6"/>
    <sheet name="Indicator by actor type" sheetId="8" r:id="rId7"/>
    <sheet name="Imported And exported goods" sheetId="9" r:id="rId8"/>
    <sheet name="Direct value added receivers" sheetId="10" r:id="rId9"/>
    <sheet name="Employment" sheetId="11" r:id="rId10"/>
    <sheet name="Account by actor type" sheetId="12"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4" i="8" l="1"/>
  <c r="G14" i="8"/>
  <c r="D14" i="8"/>
  <c r="G45" i="6"/>
  <c r="G49" i="6" s="1"/>
  <c r="G48" i="6"/>
  <c r="G47" i="6"/>
  <c r="G46" i="6"/>
  <c r="F3" i="5"/>
  <c r="F4" i="5"/>
  <c r="F2" i="5"/>
</calcChain>
</file>

<file path=xl/sharedStrings.xml><?xml version="1.0" encoding="utf-8"?>
<sst xmlns="http://schemas.openxmlformats.org/spreadsheetml/2006/main" count="840" uniqueCount="156">
  <si>
    <t>Property</t>
  </si>
  <si>
    <t>Value</t>
  </si>
  <si>
    <t>Unit</t>
  </si>
  <si>
    <t>Country</t>
  </si>
  <si>
    <t>Ecuador</t>
  </si>
  <si>
    <t>-</t>
  </si>
  <si>
    <t>Commodity</t>
  </si>
  <si>
    <t>Cocoa</t>
  </si>
  <si>
    <t>Reference Year</t>
  </si>
  <si>
    <t>Currency (ISO)</t>
  </si>
  <si>
    <t>USD</t>
  </si>
  <si>
    <t>Currency unit AFA</t>
  </si>
  <si>
    <t>Conversion rate Currency unit AFA to Currency (ISO)</t>
  </si>
  <si>
    <t>Total volume of commodity production</t>
  </si>
  <si>
    <t>cacao seco</t>
  </si>
  <si>
    <t>Ton</t>
  </si>
  <si>
    <t>Total value added</t>
  </si>
  <si>
    <t>Value added share of national GDP</t>
  </si>
  <si>
    <t>%</t>
  </si>
  <si>
    <t>Value added share of the agricultural sector GDP</t>
  </si>
  <si>
    <t>Rate of integration into domestic economy</t>
  </si>
  <si>
    <t>Driving effect ratio</t>
  </si>
  <si>
    <t>Public funds balance</t>
  </si>
  <si>
    <t>Public funds balance / Public budget</t>
  </si>
  <si>
    <t>Balance of trade of the value chain</t>
  </si>
  <si>
    <t>Gini index</t>
  </si>
  <si>
    <t>Nominal protection coefficient</t>
  </si>
  <si>
    <t>Domestic resource cost ratio</t>
  </si>
  <si>
    <t>Full-time equivalent (FTE) definition</t>
  </si>
  <si>
    <t>Stages</t>
  </si>
  <si>
    <t>Description</t>
  </si>
  <si>
    <t>Producers</t>
  </si>
  <si>
    <t>Collectors</t>
  </si>
  <si>
    <t>Processors</t>
  </si>
  <si>
    <t>with exporter</t>
  </si>
  <si>
    <t>Wholesellers</t>
  </si>
  <si>
    <t>Retailers</t>
  </si>
  <si>
    <t>End use</t>
  </si>
  <si>
    <t>Actor type code</t>
  </si>
  <si>
    <t>Stage</t>
  </si>
  <si>
    <t>Actor type name</t>
  </si>
  <si>
    <t>Producer Subsistence</t>
  </si>
  <si>
    <t>Producer small</t>
  </si>
  <si>
    <t>Producer intermediate</t>
  </si>
  <si>
    <t>Producer large</t>
  </si>
  <si>
    <t>Collector Negociante</t>
  </si>
  <si>
    <t>Collection point drying</t>
  </si>
  <si>
    <t>Collection point drying ferment</t>
  </si>
  <si>
    <t>Exporter Cacao</t>
  </si>
  <si>
    <t>Exporter processed cacao</t>
  </si>
  <si>
    <t>Processing intermediate chocolate</t>
  </si>
  <si>
    <t>Processing final chocolate</t>
  </si>
  <si>
    <t>National market</t>
  </si>
  <si>
    <t>International market</t>
  </si>
  <si>
    <t>Case of start and end price</t>
  </si>
  <si>
    <t>Farm product</t>
  </si>
  <si>
    <t>Volume unit</t>
  </si>
  <si>
    <t>Farm gate price (local currency)</t>
  </si>
  <si>
    <t>End products</t>
  </si>
  <si>
    <t>End products unit value</t>
  </si>
  <si>
    <t>Unit Currency</t>
  </si>
  <si>
    <t>Seller actor type code</t>
  </si>
  <si>
    <t>Seller Name</t>
  </si>
  <si>
    <t>Buyer actor type code</t>
  </si>
  <si>
    <t>Buyer Name</t>
  </si>
  <si>
    <t>Products</t>
  </si>
  <si>
    <t>Volume exchanged (kg Of product)</t>
  </si>
  <si>
    <t>Monetary value</t>
  </si>
  <si>
    <t>Unitary price (local curency)</t>
  </si>
  <si>
    <t>Volume Unit</t>
  </si>
  <si>
    <t>Remark</t>
  </si>
  <si>
    <t>Cacao seco</t>
  </si>
  <si>
    <t>Cacao fermentado</t>
  </si>
  <si>
    <t>Cacao fermentado_2</t>
  </si>
  <si>
    <t>Cacao seco2</t>
  </si>
  <si>
    <t>Chocolate</t>
  </si>
  <si>
    <t>Cacao semi elaborado</t>
  </si>
  <si>
    <t>Cacao seco3</t>
  </si>
  <si>
    <t>Chocolate_ex</t>
  </si>
  <si>
    <t>AFA Names</t>
  </si>
  <si>
    <t>English translation</t>
  </si>
  <si>
    <t>cacao fermentado</t>
  </si>
  <si>
    <t>cacao fermentado_2</t>
  </si>
  <si>
    <t>cacao seco2</t>
  </si>
  <si>
    <t>cacao seco3</t>
  </si>
  <si>
    <t>cacao semi elaborado</t>
  </si>
  <si>
    <t>chocolate</t>
  </si>
  <si>
    <t>chocolate_ex</t>
  </si>
  <si>
    <t>Actor type Name</t>
  </si>
  <si>
    <t>Number of actors in the value chain</t>
  </si>
  <si>
    <t>Direct added value (local currency)</t>
  </si>
  <si>
    <t>Public funds balance (local currency)</t>
  </si>
  <si>
    <t>Net operating profit (local currency)</t>
  </si>
  <si>
    <t>Total costs (local currency)</t>
  </si>
  <si>
    <t>Goods</t>
  </si>
  <si>
    <t>Value (local currency)</t>
  </si>
  <si>
    <t>Imported or Exported</t>
  </si>
  <si>
    <t>A_AGRI-INPUT</t>
  </si>
  <si>
    <t>Import</t>
  </si>
  <si>
    <t>A_PACKAGING</t>
  </si>
  <si>
    <t>A_PROC-INPUT</t>
  </si>
  <si>
    <t>Costo transporte</t>
  </si>
  <si>
    <t>Energia</t>
  </si>
  <si>
    <t xml:space="preserve">Transporte </t>
  </si>
  <si>
    <t>Receiver Code</t>
  </si>
  <si>
    <t>Receiver Name</t>
  </si>
  <si>
    <t>Land owners (land fees)</t>
  </si>
  <si>
    <t>Depreciation</t>
  </si>
  <si>
    <t>Employees (wages)</t>
  </si>
  <si>
    <t>Financial institutions (interests on loans)</t>
  </si>
  <si>
    <t>Government (taxes - subsidies)</t>
  </si>
  <si>
    <t>Temporary Male</t>
  </si>
  <si>
    <t>Temporary Female</t>
  </si>
  <si>
    <t>Permanent Unskilled Male</t>
  </si>
  <si>
    <t>Permanent Unskilled Female</t>
  </si>
  <si>
    <t>Permanent Skilled Male</t>
  </si>
  <si>
    <t>Permanent Skilled Female</t>
  </si>
  <si>
    <t>Cost or Revenue</t>
  </si>
  <si>
    <t>Item</t>
  </si>
  <si>
    <t>Cost</t>
  </si>
  <si>
    <t>Consumables</t>
  </si>
  <si>
    <t>Interest on loan</t>
  </si>
  <si>
    <t>Land Fee</t>
  </si>
  <si>
    <t>Net Operating Profit</t>
  </si>
  <si>
    <t>Revenue</t>
  </si>
  <si>
    <t>Production</t>
  </si>
  <si>
    <t>Subsidies</t>
  </si>
  <si>
    <t>Taxes</t>
  </si>
  <si>
    <t>Wages</t>
  </si>
  <si>
    <t>days</t>
  </si>
  <si>
    <t>The largest shaire (98%) of the productuon is coming from subsistence and small scale producers , producing 1 to 3 tons of cocoa par year, and medium and large farm producing from 10tons to 70 tons</t>
  </si>
  <si>
    <t>Cocoa is collected by private collectors and graded and dried either in private or collective quality centre before being supplied to the processing companies</t>
  </si>
  <si>
    <t>There are 40 large processing companies supplying the world market with cocoa beans and 16 large to meduim size  industries processing cocoa into chocoaate and orther cocoa basd product for the world and local market</t>
  </si>
  <si>
    <t>Processors manage the exportation and supplies to the local market</t>
  </si>
  <si>
    <t>Chocolate and and other cocoa basde product are retailed on the local market by supermarkets</t>
  </si>
  <si>
    <t>95% of cocoa and cocoa based products are exported</t>
  </si>
  <si>
    <t>Farmer to export</t>
  </si>
  <si>
    <t>1 ton</t>
  </si>
  <si>
    <t>2 ton</t>
  </si>
  <si>
    <t>Dry Cocoa</t>
  </si>
  <si>
    <t>Fremented cocoa</t>
  </si>
  <si>
    <t>Semi-processed cocoa</t>
  </si>
  <si>
    <t>Subsitance farm</t>
  </si>
  <si>
    <t>Small scale farm</t>
  </si>
  <si>
    <t>Mid-size farm</t>
  </si>
  <si>
    <t>Lare scale farm</t>
  </si>
  <si>
    <t>Private collector</t>
  </si>
  <si>
    <t>Private quality centre</t>
  </si>
  <si>
    <t>Associative quality centre</t>
  </si>
  <si>
    <t>National exporting Cie</t>
  </si>
  <si>
    <t>International exporting Cie</t>
  </si>
  <si>
    <t>Half-processing industries</t>
  </si>
  <si>
    <t>Chocolate product industries</t>
  </si>
  <si>
    <t>Cacao semi-elaborado</t>
  </si>
  <si>
    <t>Export</t>
  </si>
  <si>
    <t>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</si>
</sst>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FF000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0" fillId="0" borderId="0" xfId="0" applyNumberFormat="1"/>
    <xf numFmtId="0" fontId="2" fillId="0" borderId="0" xfId="0" applyFont="1"/>
    <xf numFmtId="1" fontId="0" fillId="0" borderId="0" xfId="0" applyNumberFormat="1"/>
    <xf numFmtId="3" fontId="0" fillId="0" borderId="0" xfId="0" applyNumberFormat="1"/>
    <xf numFmtId="0" fontId="1" fillId="0" borderId="0" xfId="0" applyFont="1" applyAlignment="1">
      <alignment vertical="top" wrapText="1"/>
    </xf>
    <xf numFmtId="0" fontId="0" fillId="0" borderId="0" xfId="0" applyAlignment="1">
      <alignment vertical="top" wrapText="1"/>
    </xf>
    <xf numFmtId="0" fontId="0" fillId="0" borderId="0" xfId="0" applyAlignment="1"/>
    <xf numFmtId="1" fontId="0" fillId="0" borderId="0" xfId="0" applyNumberForma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326FE-2354-4953-AFD0-2C1D57CC35E5}">
  <dimension ref="A1:D24"/>
  <sheetViews>
    <sheetView topLeftCell="A7" workbookViewId="0">
      <selection activeCell="C24" sqref="C24"/>
    </sheetView>
  </sheetViews>
  <sheetFormatPr baseColWidth="10" defaultRowHeight="14.4" x14ac:dyDescent="0.3"/>
  <cols>
    <col min="1" max="1" width="54.5546875" customWidth="1"/>
    <col min="2" max="2" width="19.88671875" customWidth="1"/>
  </cols>
  <sheetData>
    <row r="1" spans="1:4" x14ac:dyDescent="0.3">
      <c r="A1" s="1" t="s">
        <v>0</v>
      </c>
      <c r="B1" s="1" t="s">
        <v>1</v>
      </c>
      <c r="C1" s="1" t="s">
        <v>2</v>
      </c>
    </row>
    <row r="2" spans="1:4" x14ac:dyDescent="0.3">
      <c r="A2" s="1" t="s">
        <v>3</v>
      </c>
      <c r="B2" t="s">
        <v>4</v>
      </c>
      <c r="C2" t="s">
        <v>5</v>
      </c>
    </row>
    <row r="3" spans="1:4" x14ac:dyDescent="0.3">
      <c r="A3" s="1" t="s">
        <v>6</v>
      </c>
      <c r="B3" t="s">
        <v>7</v>
      </c>
      <c r="C3" t="s">
        <v>5</v>
      </c>
    </row>
    <row r="4" spans="1:4" x14ac:dyDescent="0.3">
      <c r="A4" s="1" t="s">
        <v>8</v>
      </c>
      <c r="B4">
        <v>2019</v>
      </c>
      <c r="C4" t="s">
        <v>5</v>
      </c>
    </row>
    <row r="5" spans="1:4" x14ac:dyDescent="0.3">
      <c r="A5" s="1" t="s">
        <v>9</v>
      </c>
      <c r="B5" t="s">
        <v>10</v>
      </c>
      <c r="C5" t="s">
        <v>5</v>
      </c>
    </row>
    <row r="6" spans="1:4" x14ac:dyDescent="0.3">
      <c r="A6" s="1" t="s">
        <v>11</v>
      </c>
      <c r="B6" t="s">
        <v>10</v>
      </c>
      <c r="C6" t="s">
        <v>5</v>
      </c>
    </row>
    <row r="7" spans="1:4" x14ac:dyDescent="0.3">
      <c r="A7" s="1" t="s">
        <v>12</v>
      </c>
      <c r="B7">
        <v>1</v>
      </c>
      <c r="C7" t="s">
        <v>5</v>
      </c>
    </row>
    <row r="8" spans="1:4" x14ac:dyDescent="0.3">
      <c r="A8" s="1"/>
    </row>
    <row r="9" spans="1:4" x14ac:dyDescent="0.3">
      <c r="A9" s="1" t="s">
        <v>13</v>
      </c>
      <c r="B9" t="s">
        <v>14</v>
      </c>
      <c r="C9">
        <v>275758</v>
      </c>
      <c r="D9" t="s">
        <v>15</v>
      </c>
    </row>
    <row r="10" spans="1:4" x14ac:dyDescent="0.3">
      <c r="A10" s="1"/>
    </row>
    <row r="11" spans="1:4" x14ac:dyDescent="0.3">
      <c r="A11" s="1" t="s">
        <v>16</v>
      </c>
      <c r="B11">
        <v>801981805.02999997</v>
      </c>
      <c r="C11" t="s">
        <v>10</v>
      </c>
    </row>
    <row r="12" spans="1:4" x14ac:dyDescent="0.3">
      <c r="A12" s="1" t="s">
        <v>17</v>
      </c>
      <c r="B12" s="2">
        <v>0.7</v>
      </c>
      <c r="C12" t="s">
        <v>18</v>
      </c>
    </row>
    <row r="13" spans="1:4" x14ac:dyDescent="0.3">
      <c r="A13" s="1" t="s">
        <v>19</v>
      </c>
      <c r="B13">
        <v>8.4</v>
      </c>
      <c r="C13" t="s">
        <v>18</v>
      </c>
    </row>
    <row r="14" spans="1:4" x14ac:dyDescent="0.3">
      <c r="A14" s="1" t="s">
        <v>20</v>
      </c>
      <c r="B14">
        <v>87.5</v>
      </c>
      <c r="C14" t="s">
        <v>18</v>
      </c>
    </row>
    <row r="15" spans="1:4" x14ac:dyDescent="0.3">
      <c r="A15" s="1" t="s">
        <v>21</v>
      </c>
      <c r="B15">
        <v>0.109</v>
      </c>
    </row>
    <row r="16" spans="1:4" x14ac:dyDescent="0.3">
      <c r="A16" s="1"/>
    </row>
    <row r="17" spans="1:3" x14ac:dyDescent="0.3">
      <c r="A17" s="1" t="s">
        <v>22</v>
      </c>
      <c r="B17">
        <v>60154532.43</v>
      </c>
      <c r="C17" t="s">
        <v>10</v>
      </c>
    </row>
    <row r="18" spans="1:3" x14ac:dyDescent="0.3">
      <c r="A18" s="1" t="s">
        <v>23</v>
      </c>
      <c r="B18">
        <v>0.2</v>
      </c>
      <c r="C18" t="s">
        <v>18</v>
      </c>
    </row>
    <row r="19" spans="1:3" x14ac:dyDescent="0.3">
      <c r="A19" s="1" t="s">
        <v>24</v>
      </c>
      <c r="B19">
        <v>1681628</v>
      </c>
      <c r="C19" t="s">
        <v>10</v>
      </c>
    </row>
    <row r="20" spans="1:3" x14ac:dyDescent="0.3">
      <c r="A20" s="1"/>
    </row>
    <row r="21" spans="1:3" x14ac:dyDescent="0.3">
      <c r="A21" s="1" t="s">
        <v>25</v>
      </c>
      <c r="B21">
        <v>0.71440000000000003</v>
      </c>
      <c r="C21" t="s">
        <v>5</v>
      </c>
    </row>
    <row r="22" spans="1:3" x14ac:dyDescent="0.3">
      <c r="A22" s="1" t="s">
        <v>26</v>
      </c>
      <c r="B22">
        <v>1</v>
      </c>
      <c r="C22" t="s">
        <v>5</v>
      </c>
    </row>
    <row r="23" spans="1:3" x14ac:dyDescent="0.3">
      <c r="A23" s="1" t="s">
        <v>27</v>
      </c>
      <c r="B23">
        <v>0.48</v>
      </c>
      <c r="C23" t="s">
        <v>5</v>
      </c>
    </row>
    <row r="24" spans="1:3" x14ac:dyDescent="0.3">
      <c r="A24" s="1" t="s">
        <v>28</v>
      </c>
      <c r="B24">
        <v>320</v>
      </c>
      <c r="C24" s="3" t="s">
        <v>129</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BB7CE-9759-4496-B2AF-4B4229BC3911}">
  <dimension ref="A1:M12"/>
  <sheetViews>
    <sheetView tabSelected="1" workbookViewId="0">
      <selection activeCell="I8" sqref="I7:I8"/>
    </sheetView>
  </sheetViews>
  <sheetFormatPr baseColWidth="10" defaultRowHeight="14.4" x14ac:dyDescent="0.3"/>
  <cols>
    <col min="1" max="1" width="25.33203125" customWidth="1"/>
  </cols>
  <sheetData>
    <row r="1" spans="1:13" s="7" customFormat="1" ht="43.2" x14ac:dyDescent="0.3">
      <c r="A1" s="6" t="s">
        <v>88</v>
      </c>
      <c r="B1" s="6" t="s">
        <v>111</v>
      </c>
      <c r="C1" s="6" t="s">
        <v>2</v>
      </c>
      <c r="D1" s="6" t="s">
        <v>112</v>
      </c>
      <c r="E1" s="6" t="s">
        <v>2</v>
      </c>
      <c r="F1" s="6" t="s">
        <v>113</v>
      </c>
      <c r="G1" s="6" t="s">
        <v>2</v>
      </c>
      <c r="H1" s="6" t="s">
        <v>114</v>
      </c>
      <c r="I1" s="6" t="s">
        <v>2</v>
      </c>
      <c r="J1" s="6" t="s">
        <v>115</v>
      </c>
      <c r="K1" s="6" t="s">
        <v>2</v>
      </c>
      <c r="L1" s="6" t="s">
        <v>116</v>
      </c>
      <c r="M1" s="6" t="s">
        <v>2</v>
      </c>
    </row>
    <row r="2" spans="1:13" x14ac:dyDescent="0.3">
      <c r="A2" t="s">
        <v>46</v>
      </c>
      <c r="B2" s="9">
        <v>175612.155555556</v>
      </c>
      <c r="C2" s="9" t="s">
        <v>155</v>
      </c>
      <c r="D2" s="9">
        <v>0</v>
      </c>
      <c r="E2" s="9" t="s">
        <v>155</v>
      </c>
      <c r="F2" s="9">
        <v>109948.48</v>
      </c>
      <c r="G2" s="9" t="s">
        <v>155</v>
      </c>
      <c r="H2" s="9">
        <v>0</v>
      </c>
      <c r="I2" s="9" t="s">
        <v>155</v>
      </c>
      <c r="J2" s="9">
        <v>15805.093999999999</v>
      </c>
      <c r="K2" s="9" t="s">
        <v>155</v>
      </c>
      <c r="L2" s="9">
        <v>0</v>
      </c>
      <c r="M2" s="8" t="s">
        <v>155</v>
      </c>
    </row>
    <row r="3" spans="1:13" x14ac:dyDescent="0.3">
      <c r="A3" t="s">
        <v>47</v>
      </c>
      <c r="B3" s="9">
        <v>86241.798535907306</v>
      </c>
      <c r="C3" s="9" t="s">
        <v>155</v>
      </c>
      <c r="D3" s="9">
        <v>0</v>
      </c>
      <c r="E3" s="9" t="s">
        <v>155</v>
      </c>
      <c r="F3" s="9">
        <v>219354.139754373</v>
      </c>
      <c r="G3" s="9" t="s">
        <v>155</v>
      </c>
      <c r="H3" s="9">
        <v>33746.790731442001</v>
      </c>
      <c r="I3" s="9" t="s">
        <v>155</v>
      </c>
      <c r="J3" s="9">
        <v>7761.7618682316597</v>
      </c>
      <c r="K3" s="9" t="s">
        <v>155</v>
      </c>
      <c r="L3" s="9">
        <v>1940.4404670579099</v>
      </c>
      <c r="M3" s="8" t="s">
        <v>155</v>
      </c>
    </row>
    <row r="4" spans="1:13" x14ac:dyDescent="0.3">
      <c r="A4" t="s">
        <v>45</v>
      </c>
      <c r="B4" s="9">
        <v>47393.736111111102</v>
      </c>
      <c r="C4" s="9" t="s">
        <v>155</v>
      </c>
      <c r="D4" s="9">
        <v>0</v>
      </c>
      <c r="E4" s="9" t="s">
        <v>155</v>
      </c>
      <c r="F4" s="9">
        <v>37090.75</v>
      </c>
      <c r="G4" s="9" t="s">
        <v>155</v>
      </c>
      <c r="H4" s="9">
        <v>0</v>
      </c>
      <c r="I4" s="9" t="s">
        <v>155</v>
      </c>
      <c r="J4" s="9">
        <v>0</v>
      </c>
      <c r="K4" s="9" t="s">
        <v>155</v>
      </c>
      <c r="L4" s="9">
        <v>0</v>
      </c>
      <c r="M4" s="8" t="s">
        <v>155</v>
      </c>
    </row>
    <row r="5" spans="1:13" x14ac:dyDescent="0.3">
      <c r="A5" t="s">
        <v>48</v>
      </c>
      <c r="B5" s="9">
        <v>228465.77155432999</v>
      </c>
      <c r="C5" s="9" t="s">
        <v>155</v>
      </c>
      <c r="D5" s="9">
        <v>114232.88577716499</v>
      </c>
      <c r="E5" s="9" t="s">
        <v>155</v>
      </c>
      <c r="F5" s="9">
        <v>446998.24869325297</v>
      </c>
      <c r="G5" s="9" t="s">
        <v>155</v>
      </c>
      <c r="H5" s="9">
        <v>134099.47460797601</v>
      </c>
      <c r="I5" s="9" t="s">
        <v>155</v>
      </c>
      <c r="J5" s="9">
        <v>25702.3992998621</v>
      </c>
      <c r="K5" s="9" t="s">
        <v>155</v>
      </c>
      <c r="L5" s="9">
        <v>10280.9597199448</v>
      </c>
      <c r="M5" s="8" t="s">
        <v>155</v>
      </c>
    </row>
    <row r="6" spans="1:13" x14ac:dyDescent="0.3">
      <c r="A6" t="s">
        <v>49</v>
      </c>
      <c r="B6" s="9">
        <v>43994.792002925802</v>
      </c>
      <c r="C6" s="9" t="s">
        <v>155</v>
      </c>
      <c r="D6" s="9">
        <v>13198.4376008777</v>
      </c>
      <c r="E6" s="9" t="s">
        <v>155</v>
      </c>
      <c r="F6" s="9">
        <v>137722.82713959401</v>
      </c>
      <c r="G6" s="9" t="s">
        <v>155</v>
      </c>
      <c r="H6" s="9">
        <v>120507.47374714501</v>
      </c>
      <c r="I6" s="9" t="s">
        <v>155</v>
      </c>
      <c r="J6" s="9">
        <v>13858.359480921599</v>
      </c>
      <c r="K6" s="9" t="s">
        <v>155</v>
      </c>
      <c r="L6" s="9">
        <v>9898.8282006583104</v>
      </c>
      <c r="M6" s="8" t="s">
        <v>155</v>
      </c>
    </row>
    <row r="7" spans="1:13" x14ac:dyDescent="0.3">
      <c r="A7" t="s">
        <v>51</v>
      </c>
      <c r="B7" s="9">
        <v>24233.208333348</v>
      </c>
      <c r="C7" s="9" t="s">
        <v>155</v>
      </c>
      <c r="D7" s="9">
        <v>24233.208333348</v>
      </c>
      <c r="E7" s="9" t="s">
        <v>155</v>
      </c>
      <c r="F7" s="9">
        <v>37930.239130457703</v>
      </c>
      <c r="G7" s="9" t="s">
        <v>155</v>
      </c>
      <c r="H7" s="9">
        <v>265511.67391320399</v>
      </c>
      <c r="I7" s="9" t="s">
        <v>155</v>
      </c>
      <c r="J7" s="9">
        <v>10904.9437500066</v>
      </c>
      <c r="K7" s="9" t="s">
        <v>155</v>
      </c>
      <c r="L7" s="9">
        <v>10904.9437500066</v>
      </c>
      <c r="M7" s="8" t="s">
        <v>155</v>
      </c>
    </row>
    <row r="8" spans="1:13" x14ac:dyDescent="0.3">
      <c r="A8" t="s">
        <v>50</v>
      </c>
      <c r="B8" s="9">
        <v>53070.725611002199</v>
      </c>
      <c r="C8" s="9" t="s">
        <v>155</v>
      </c>
      <c r="D8" s="9">
        <v>53070.725611002199</v>
      </c>
      <c r="E8" s="9" t="s">
        <v>155</v>
      </c>
      <c r="F8" s="9">
        <v>166134.445390963</v>
      </c>
      <c r="G8" s="9" t="s">
        <v>155</v>
      </c>
      <c r="H8" s="9">
        <v>498403.33617288998</v>
      </c>
      <c r="I8" s="9" t="s">
        <v>155</v>
      </c>
      <c r="J8" s="9">
        <v>23881.826524951</v>
      </c>
      <c r="K8" s="9" t="s">
        <v>155</v>
      </c>
      <c r="L8" s="9">
        <v>23881.826524951</v>
      </c>
      <c r="M8" s="8" t="s">
        <v>155</v>
      </c>
    </row>
    <row r="9" spans="1:13" x14ac:dyDescent="0.3">
      <c r="A9" t="s">
        <v>43</v>
      </c>
      <c r="B9" s="9">
        <v>404758.66666666698</v>
      </c>
      <c r="C9" s="9" t="s">
        <v>155</v>
      </c>
      <c r="D9" s="9">
        <v>202379.33333333299</v>
      </c>
      <c r="E9" s="9" t="s">
        <v>155</v>
      </c>
      <c r="F9" s="9">
        <v>277171.69565217401</v>
      </c>
      <c r="G9" s="9" t="s">
        <v>155</v>
      </c>
      <c r="H9" s="9">
        <v>0</v>
      </c>
      <c r="I9" s="9" t="s">
        <v>155</v>
      </c>
      <c r="J9" s="9">
        <v>18214.14</v>
      </c>
      <c r="K9" s="9" t="s">
        <v>155</v>
      </c>
      <c r="L9" s="9">
        <v>4553.5349999999999</v>
      </c>
      <c r="M9" s="8" t="s">
        <v>155</v>
      </c>
    </row>
    <row r="10" spans="1:13" x14ac:dyDescent="0.3">
      <c r="A10" t="s">
        <v>44</v>
      </c>
      <c r="B10" s="9">
        <v>374738</v>
      </c>
      <c r="C10" s="9" t="s">
        <v>155</v>
      </c>
      <c r="D10" s="9">
        <v>187369</v>
      </c>
      <c r="E10" s="9" t="s">
        <v>155</v>
      </c>
      <c r="F10" s="9">
        <v>391030.95652173902</v>
      </c>
      <c r="G10" s="9" t="s">
        <v>155</v>
      </c>
      <c r="H10" s="9">
        <v>0</v>
      </c>
      <c r="I10" s="9" t="s">
        <v>155</v>
      </c>
      <c r="J10" s="9">
        <v>56210.7</v>
      </c>
      <c r="K10" s="9" t="s">
        <v>155</v>
      </c>
      <c r="L10" s="9">
        <v>28105.35</v>
      </c>
      <c r="M10" s="8" t="s">
        <v>155</v>
      </c>
    </row>
    <row r="11" spans="1:13" x14ac:dyDescent="0.3">
      <c r="A11" t="s">
        <v>42</v>
      </c>
      <c r="B11" s="9">
        <v>3977452.5</v>
      </c>
      <c r="C11" s="9" t="s">
        <v>155</v>
      </c>
      <c r="D11" s="9">
        <v>1136415</v>
      </c>
      <c r="E11" s="9" t="s">
        <v>155</v>
      </c>
      <c r="F11" s="9">
        <v>444684.130434783</v>
      </c>
      <c r="G11" s="9" t="s">
        <v>155</v>
      </c>
      <c r="H11" s="9">
        <v>0</v>
      </c>
      <c r="I11" s="9" t="s">
        <v>155</v>
      </c>
      <c r="J11" s="9">
        <v>0</v>
      </c>
      <c r="K11" s="9" t="s">
        <v>155</v>
      </c>
      <c r="L11" s="9">
        <v>0</v>
      </c>
      <c r="M11" s="8" t="s">
        <v>155</v>
      </c>
    </row>
    <row r="12" spans="1:13" x14ac:dyDescent="0.3">
      <c r="A12" t="s">
        <v>41</v>
      </c>
      <c r="B12" s="9">
        <v>5420077.5999999996</v>
      </c>
      <c r="C12" s="9" t="s">
        <v>155</v>
      </c>
      <c r="D12" s="9">
        <v>1355019.4</v>
      </c>
      <c r="E12" s="9" t="s">
        <v>155</v>
      </c>
      <c r="F12" s="9">
        <v>0</v>
      </c>
      <c r="G12" s="9" t="s">
        <v>155</v>
      </c>
      <c r="H12" s="9">
        <v>0</v>
      </c>
      <c r="I12" s="9" t="s">
        <v>155</v>
      </c>
      <c r="J12" s="9">
        <v>0</v>
      </c>
      <c r="K12" s="9" t="s">
        <v>155</v>
      </c>
      <c r="L12" s="9">
        <v>0</v>
      </c>
      <c r="M12" s="8" t="s">
        <v>155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644CB-BC68-448A-B15D-A8553B787500}">
  <dimension ref="A1:E118"/>
  <sheetViews>
    <sheetView workbookViewId="0"/>
  </sheetViews>
  <sheetFormatPr baseColWidth="10" defaultRowHeight="14.4" x14ac:dyDescent="0.3"/>
  <sheetData>
    <row r="1" spans="1:5" x14ac:dyDescent="0.3">
      <c r="A1" s="1" t="s">
        <v>38</v>
      </c>
      <c r="B1" s="1" t="s">
        <v>40</v>
      </c>
      <c r="C1" s="1" t="s">
        <v>117</v>
      </c>
      <c r="D1" s="1" t="s">
        <v>118</v>
      </c>
      <c r="E1" s="1" t="s">
        <v>1</v>
      </c>
    </row>
    <row r="2" spans="1:5" x14ac:dyDescent="0.3">
      <c r="A2">
        <v>164</v>
      </c>
      <c r="B2" t="s">
        <v>41</v>
      </c>
      <c r="C2" t="s">
        <v>119</v>
      </c>
      <c r="D2" t="s">
        <v>107</v>
      </c>
      <c r="E2">
        <v>16186098</v>
      </c>
    </row>
    <row r="3" spans="1:5" x14ac:dyDescent="0.3">
      <c r="A3">
        <v>165</v>
      </c>
      <c r="B3" t="s">
        <v>42</v>
      </c>
      <c r="C3" t="s">
        <v>119</v>
      </c>
      <c r="D3" t="s">
        <v>107</v>
      </c>
      <c r="E3">
        <v>14935740</v>
      </c>
    </row>
    <row r="4" spans="1:5" x14ac:dyDescent="0.3">
      <c r="A4">
        <v>166</v>
      </c>
      <c r="B4" t="s">
        <v>43</v>
      </c>
      <c r="C4" t="s">
        <v>119</v>
      </c>
      <c r="D4" t="s">
        <v>107</v>
      </c>
      <c r="E4">
        <v>2461715</v>
      </c>
    </row>
    <row r="5" spans="1:5" x14ac:dyDescent="0.3">
      <c r="A5">
        <v>167</v>
      </c>
      <c r="B5" t="s">
        <v>44</v>
      </c>
      <c r="C5" t="s">
        <v>119</v>
      </c>
      <c r="D5" t="s">
        <v>107</v>
      </c>
      <c r="E5">
        <v>2224430</v>
      </c>
    </row>
    <row r="6" spans="1:5" x14ac:dyDescent="0.3">
      <c r="A6">
        <v>168</v>
      </c>
      <c r="B6" t="s">
        <v>45</v>
      </c>
      <c r="C6" t="s">
        <v>119</v>
      </c>
      <c r="D6" t="s">
        <v>107</v>
      </c>
      <c r="E6">
        <v>155781.14292550099</v>
      </c>
    </row>
    <row r="7" spans="1:5" x14ac:dyDescent="0.3">
      <c r="A7">
        <v>169</v>
      </c>
      <c r="B7" t="s">
        <v>46</v>
      </c>
      <c r="C7" t="s">
        <v>119</v>
      </c>
      <c r="D7" t="s">
        <v>107</v>
      </c>
      <c r="E7">
        <v>549742.4</v>
      </c>
    </row>
    <row r="8" spans="1:5" x14ac:dyDescent="0.3">
      <c r="A8">
        <v>170</v>
      </c>
      <c r="B8" t="s">
        <v>47</v>
      </c>
      <c r="C8" t="s">
        <v>119</v>
      </c>
      <c r="D8" t="s">
        <v>107</v>
      </c>
      <c r="E8">
        <v>2147523.0465463102</v>
      </c>
    </row>
    <row r="9" spans="1:5" x14ac:dyDescent="0.3">
      <c r="A9">
        <v>171</v>
      </c>
      <c r="B9" t="s">
        <v>48</v>
      </c>
      <c r="C9" t="s">
        <v>119</v>
      </c>
      <c r="D9" t="s">
        <v>107</v>
      </c>
      <c r="E9">
        <v>10906757.268115379</v>
      </c>
    </row>
    <row r="10" spans="1:5" x14ac:dyDescent="0.3">
      <c r="A10">
        <v>172</v>
      </c>
      <c r="B10" t="s">
        <v>49</v>
      </c>
      <c r="C10" t="s">
        <v>119</v>
      </c>
      <c r="D10" t="s">
        <v>107</v>
      </c>
      <c r="E10">
        <v>1571668.6001889736</v>
      </c>
    </row>
    <row r="11" spans="1:5" x14ac:dyDescent="0.3">
      <c r="A11">
        <v>173</v>
      </c>
      <c r="B11" t="s">
        <v>50</v>
      </c>
      <c r="C11" t="s">
        <v>119</v>
      </c>
      <c r="D11" t="s">
        <v>107</v>
      </c>
      <c r="E11">
        <v>3908036.6372549301</v>
      </c>
    </row>
    <row r="12" spans="1:5" x14ac:dyDescent="0.3">
      <c r="A12">
        <v>174</v>
      </c>
      <c r="B12" t="s">
        <v>51</v>
      </c>
      <c r="C12" t="s">
        <v>119</v>
      </c>
      <c r="D12" t="s">
        <v>107</v>
      </c>
      <c r="E12">
        <v>2028214.1757258701</v>
      </c>
    </row>
    <row r="13" spans="1:5" x14ac:dyDescent="0.3">
      <c r="A13">
        <v>175</v>
      </c>
      <c r="B13" t="s">
        <v>52</v>
      </c>
      <c r="C13" t="s">
        <v>119</v>
      </c>
      <c r="D13" t="s">
        <v>107</v>
      </c>
      <c r="E13">
        <v>0</v>
      </c>
    </row>
    <row r="14" spans="1:5" x14ac:dyDescent="0.3">
      <c r="A14">
        <v>176</v>
      </c>
      <c r="B14" t="s">
        <v>53</v>
      </c>
      <c r="C14" t="s">
        <v>119</v>
      </c>
      <c r="D14" t="s">
        <v>107</v>
      </c>
      <c r="E14">
        <v>0</v>
      </c>
    </row>
    <row r="15" spans="1:5" x14ac:dyDescent="0.3">
      <c r="A15">
        <v>164</v>
      </c>
      <c r="B15" t="s">
        <v>41</v>
      </c>
      <c r="C15" t="s">
        <v>119</v>
      </c>
      <c r="D15" t="s">
        <v>120</v>
      </c>
      <c r="E15">
        <v>9390408</v>
      </c>
    </row>
    <row r="16" spans="1:5" x14ac:dyDescent="0.3">
      <c r="A16">
        <v>165</v>
      </c>
      <c r="B16" t="s">
        <v>42</v>
      </c>
      <c r="C16" t="s">
        <v>119</v>
      </c>
      <c r="D16" t="s">
        <v>120</v>
      </c>
      <c r="E16">
        <v>7576100</v>
      </c>
    </row>
    <row r="17" spans="1:5" x14ac:dyDescent="0.3">
      <c r="A17">
        <v>166</v>
      </c>
      <c r="B17" t="s">
        <v>43</v>
      </c>
      <c r="C17" t="s">
        <v>119</v>
      </c>
      <c r="D17" t="s">
        <v>120</v>
      </c>
      <c r="E17">
        <v>3316300</v>
      </c>
    </row>
    <row r="18" spans="1:5" x14ac:dyDescent="0.3">
      <c r="A18">
        <v>167</v>
      </c>
      <c r="B18" t="s">
        <v>44</v>
      </c>
      <c r="C18" t="s">
        <v>119</v>
      </c>
      <c r="D18" t="s">
        <v>120</v>
      </c>
      <c r="E18">
        <v>1181440</v>
      </c>
    </row>
    <row r="19" spans="1:5" x14ac:dyDescent="0.3">
      <c r="A19">
        <v>168</v>
      </c>
      <c r="B19" t="s">
        <v>45</v>
      </c>
      <c r="C19" t="s">
        <v>119</v>
      </c>
      <c r="D19" t="s">
        <v>120</v>
      </c>
      <c r="E19">
        <v>149698267</v>
      </c>
    </row>
    <row r="20" spans="1:5" x14ac:dyDescent="0.3">
      <c r="A20">
        <v>169</v>
      </c>
      <c r="B20" t="s">
        <v>46</v>
      </c>
      <c r="C20" t="s">
        <v>119</v>
      </c>
      <c r="D20" t="s">
        <v>120</v>
      </c>
      <c r="E20">
        <v>282606075.53130102</v>
      </c>
    </row>
    <row r="21" spans="1:5" x14ac:dyDescent="0.3">
      <c r="A21">
        <v>170</v>
      </c>
      <c r="B21" t="s">
        <v>47</v>
      </c>
      <c r="C21" t="s">
        <v>119</v>
      </c>
      <c r="D21" t="s">
        <v>120</v>
      </c>
      <c r="E21">
        <v>63229214.270456299</v>
      </c>
    </row>
    <row r="22" spans="1:5" x14ac:dyDescent="0.3">
      <c r="A22">
        <v>171</v>
      </c>
      <c r="B22" t="s">
        <v>48</v>
      </c>
      <c r="C22" t="s">
        <v>119</v>
      </c>
      <c r="D22" t="s">
        <v>120</v>
      </c>
      <c r="E22">
        <v>355727701.07547402</v>
      </c>
    </row>
    <row r="23" spans="1:5" x14ac:dyDescent="0.3">
      <c r="A23">
        <v>172</v>
      </c>
      <c r="B23" t="s">
        <v>49</v>
      </c>
      <c r="C23" t="s">
        <v>119</v>
      </c>
      <c r="D23" t="s">
        <v>120</v>
      </c>
      <c r="E23">
        <v>104408651.9018299</v>
      </c>
    </row>
    <row r="24" spans="1:5" x14ac:dyDescent="0.3">
      <c r="A24">
        <v>173</v>
      </c>
      <c r="B24" t="s">
        <v>50</v>
      </c>
      <c r="C24" t="s">
        <v>119</v>
      </c>
      <c r="D24" t="s">
        <v>120</v>
      </c>
      <c r="E24">
        <v>115234378.99962679</v>
      </c>
    </row>
    <row r="25" spans="1:5" x14ac:dyDescent="0.3">
      <c r="A25">
        <v>174</v>
      </c>
      <c r="B25" t="s">
        <v>51</v>
      </c>
      <c r="C25" t="s">
        <v>119</v>
      </c>
      <c r="D25" t="s">
        <v>120</v>
      </c>
      <c r="E25">
        <v>27404597.505481601</v>
      </c>
    </row>
    <row r="26" spans="1:5" x14ac:dyDescent="0.3">
      <c r="A26">
        <v>175</v>
      </c>
      <c r="B26" t="s">
        <v>52</v>
      </c>
      <c r="C26" t="s">
        <v>119</v>
      </c>
      <c r="D26" t="s">
        <v>120</v>
      </c>
      <c r="E26">
        <v>0</v>
      </c>
    </row>
    <row r="27" spans="1:5" x14ac:dyDescent="0.3">
      <c r="A27">
        <v>176</v>
      </c>
      <c r="B27" t="s">
        <v>53</v>
      </c>
      <c r="C27" t="s">
        <v>119</v>
      </c>
      <c r="D27" t="s">
        <v>120</v>
      </c>
      <c r="E27">
        <v>0</v>
      </c>
    </row>
    <row r="28" spans="1:5" x14ac:dyDescent="0.3">
      <c r="A28">
        <v>164</v>
      </c>
      <c r="B28" t="s">
        <v>41</v>
      </c>
      <c r="C28" t="s">
        <v>119</v>
      </c>
      <c r="D28" t="s">
        <v>121</v>
      </c>
      <c r="E28">
        <v>5683668</v>
      </c>
    </row>
    <row r="29" spans="1:5" x14ac:dyDescent="0.3">
      <c r="A29">
        <v>165</v>
      </c>
      <c r="B29" t="s">
        <v>42</v>
      </c>
      <c r="C29" t="s">
        <v>119</v>
      </c>
      <c r="D29" t="s">
        <v>121</v>
      </c>
      <c r="E29">
        <v>865840</v>
      </c>
    </row>
    <row r="30" spans="1:5" x14ac:dyDescent="0.3">
      <c r="A30">
        <v>166</v>
      </c>
      <c r="B30" t="s">
        <v>43</v>
      </c>
      <c r="C30" t="s">
        <v>119</v>
      </c>
      <c r="D30" t="s">
        <v>121</v>
      </c>
      <c r="E30">
        <v>1020400</v>
      </c>
    </row>
    <row r="31" spans="1:5" x14ac:dyDescent="0.3">
      <c r="A31">
        <v>167</v>
      </c>
      <c r="B31" t="s">
        <v>44</v>
      </c>
      <c r="C31" t="s">
        <v>119</v>
      </c>
      <c r="D31" t="s">
        <v>121</v>
      </c>
      <c r="E31">
        <v>950690</v>
      </c>
    </row>
    <row r="32" spans="1:5" x14ac:dyDescent="0.3">
      <c r="A32">
        <v>168</v>
      </c>
      <c r="B32" t="s">
        <v>45</v>
      </c>
      <c r="C32" t="s">
        <v>119</v>
      </c>
      <c r="D32" t="s">
        <v>121</v>
      </c>
      <c r="E32">
        <v>0</v>
      </c>
    </row>
    <row r="33" spans="1:5" x14ac:dyDescent="0.3">
      <c r="A33">
        <v>169</v>
      </c>
      <c r="B33" t="s">
        <v>46</v>
      </c>
      <c r="C33" t="s">
        <v>119</v>
      </c>
      <c r="D33" t="s">
        <v>121</v>
      </c>
      <c r="E33">
        <v>3332813.3</v>
      </c>
    </row>
    <row r="34" spans="1:5" x14ac:dyDescent="0.3">
      <c r="A34">
        <v>170</v>
      </c>
      <c r="B34" t="s">
        <v>47</v>
      </c>
      <c r="C34" t="s">
        <v>119</v>
      </c>
      <c r="D34" t="s">
        <v>121</v>
      </c>
      <c r="E34">
        <v>306789.00664947298</v>
      </c>
    </row>
    <row r="35" spans="1:5" x14ac:dyDescent="0.3">
      <c r="A35">
        <v>171</v>
      </c>
      <c r="B35" t="s">
        <v>48</v>
      </c>
      <c r="C35" t="s">
        <v>119</v>
      </c>
      <c r="D35" t="s">
        <v>121</v>
      </c>
      <c r="E35">
        <v>306929.99477301299</v>
      </c>
    </row>
    <row r="36" spans="1:5" x14ac:dyDescent="0.3">
      <c r="A36">
        <v>172</v>
      </c>
      <c r="B36" t="s">
        <v>49</v>
      </c>
      <c r="C36" t="s">
        <v>119</v>
      </c>
      <c r="D36" t="s">
        <v>121</v>
      </c>
      <c r="E36">
        <v>423716.9266466921</v>
      </c>
    </row>
    <row r="37" spans="1:5" x14ac:dyDescent="0.3">
      <c r="A37">
        <v>173</v>
      </c>
      <c r="B37" t="s">
        <v>50</v>
      </c>
      <c r="C37" t="s">
        <v>119</v>
      </c>
      <c r="D37" t="s">
        <v>121</v>
      </c>
      <c r="E37">
        <v>316085.31352704699</v>
      </c>
    </row>
    <row r="38" spans="1:5" x14ac:dyDescent="0.3">
      <c r="A38">
        <v>174</v>
      </c>
      <c r="B38" t="s">
        <v>51</v>
      </c>
      <c r="C38" t="s">
        <v>119</v>
      </c>
      <c r="D38" t="s">
        <v>121</v>
      </c>
      <c r="E38">
        <v>0</v>
      </c>
    </row>
    <row r="39" spans="1:5" x14ac:dyDescent="0.3">
      <c r="A39">
        <v>175</v>
      </c>
      <c r="B39" t="s">
        <v>52</v>
      </c>
      <c r="C39" t="s">
        <v>119</v>
      </c>
      <c r="D39" t="s">
        <v>121</v>
      </c>
      <c r="E39">
        <v>0</v>
      </c>
    </row>
    <row r="40" spans="1:5" x14ac:dyDescent="0.3">
      <c r="A40">
        <v>176</v>
      </c>
      <c r="B40" t="s">
        <v>53</v>
      </c>
      <c r="C40" t="s">
        <v>119</v>
      </c>
      <c r="D40" t="s">
        <v>121</v>
      </c>
      <c r="E40">
        <v>0</v>
      </c>
    </row>
    <row r="41" spans="1:5" x14ac:dyDescent="0.3">
      <c r="A41">
        <v>164</v>
      </c>
      <c r="B41" t="s">
        <v>41</v>
      </c>
      <c r="C41" t="s">
        <v>119</v>
      </c>
      <c r="D41" t="s">
        <v>122</v>
      </c>
      <c r="E41">
        <v>0</v>
      </c>
    </row>
    <row r="42" spans="1:5" x14ac:dyDescent="0.3">
      <c r="A42">
        <v>165</v>
      </c>
      <c r="B42" t="s">
        <v>42</v>
      </c>
      <c r="C42" t="s">
        <v>119</v>
      </c>
      <c r="D42" t="s">
        <v>122</v>
      </c>
      <c r="E42">
        <v>0</v>
      </c>
    </row>
    <row r="43" spans="1:5" x14ac:dyDescent="0.3">
      <c r="A43">
        <v>166</v>
      </c>
      <c r="B43" t="s">
        <v>43</v>
      </c>
      <c r="C43" t="s">
        <v>119</v>
      </c>
      <c r="D43" t="s">
        <v>122</v>
      </c>
      <c r="E43">
        <v>0</v>
      </c>
    </row>
    <row r="44" spans="1:5" x14ac:dyDescent="0.3">
      <c r="A44">
        <v>167</v>
      </c>
      <c r="B44" t="s">
        <v>44</v>
      </c>
      <c r="C44" t="s">
        <v>119</v>
      </c>
      <c r="D44" t="s">
        <v>122</v>
      </c>
      <c r="E44">
        <v>0</v>
      </c>
    </row>
    <row r="45" spans="1:5" x14ac:dyDescent="0.3">
      <c r="A45">
        <v>168</v>
      </c>
      <c r="B45" t="s">
        <v>45</v>
      </c>
      <c r="C45" t="s">
        <v>119</v>
      </c>
      <c r="D45" t="s">
        <v>122</v>
      </c>
      <c r="E45">
        <v>0</v>
      </c>
    </row>
    <row r="46" spans="1:5" x14ac:dyDescent="0.3">
      <c r="A46">
        <v>169</v>
      </c>
      <c r="B46" t="s">
        <v>46</v>
      </c>
      <c r="C46" t="s">
        <v>119</v>
      </c>
      <c r="D46" t="s">
        <v>122</v>
      </c>
      <c r="E46">
        <v>0</v>
      </c>
    </row>
    <row r="47" spans="1:5" x14ac:dyDescent="0.3">
      <c r="A47">
        <v>170</v>
      </c>
      <c r="B47" t="s">
        <v>47</v>
      </c>
      <c r="C47" t="s">
        <v>119</v>
      </c>
      <c r="D47" t="s">
        <v>122</v>
      </c>
      <c r="E47">
        <v>0</v>
      </c>
    </row>
    <row r="48" spans="1:5" x14ac:dyDescent="0.3">
      <c r="A48">
        <v>171</v>
      </c>
      <c r="B48" t="s">
        <v>48</v>
      </c>
      <c r="C48" t="s">
        <v>119</v>
      </c>
      <c r="D48" t="s">
        <v>122</v>
      </c>
      <c r="E48">
        <v>0</v>
      </c>
    </row>
    <row r="49" spans="1:5" x14ac:dyDescent="0.3">
      <c r="A49">
        <v>172</v>
      </c>
      <c r="B49" t="s">
        <v>49</v>
      </c>
      <c r="C49" t="s">
        <v>119</v>
      </c>
      <c r="D49" t="s">
        <v>122</v>
      </c>
      <c r="E49">
        <v>0</v>
      </c>
    </row>
    <row r="50" spans="1:5" x14ac:dyDescent="0.3">
      <c r="A50">
        <v>173</v>
      </c>
      <c r="B50" t="s">
        <v>50</v>
      </c>
      <c r="C50" t="s">
        <v>119</v>
      </c>
      <c r="D50" t="s">
        <v>122</v>
      </c>
      <c r="E50">
        <v>0</v>
      </c>
    </row>
    <row r="51" spans="1:5" x14ac:dyDescent="0.3">
      <c r="A51">
        <v>174</v>
      </c>
      <c r="B51" t="s">
        <v>51</v>
      </c>
      <c r="C51" t="s">
        <v>119</v>
      </c>
      <c r="D51" t="s">
        <v>122</v>
      </c>
      <c r="E51">
        <v>0</v>
      </c>
    </row>
    <row r="52" spans="1:5" x14ac:dyDescent="0.3">
      <c r="A52">
        <v>175</v>
      </c>
      <c r="B52" t="s">
        <v>52</v>
      </c>
      <c r="C52" t="s">
        <v>119</v>
      </c>
      <c r="D52" t="s">
        <v>122</v>
      </c>
      <c r="E52">
        <v>0</v>
      </c>
    </row>
    <row r="53" spans="1:5" x14ac:dyDescent="0.3">
      <c r="A53">
        <v>176</v>
      </c>
      <c r="B53" t="s">
        <v>53</v>
      </c>
      <c r="C53" t="s">
        <v>119</v>
      </c>
      <c r="D53" t="s">
        <v>122</v>
      </c>
      <c r="E53">
        <v>0</v>
      </c>
    </row>
    <row r="54" spans="1:5" x14ac:dyDescent="0.3">
      <c r="A54">
        <v>164</v>
      </c>
      <c r="B54" t="s">
        <v>41</v>
      </c>
      <c r="C54" t="s">
        <v>119</v>
      </c>
      <c r="D54" t="s">
        <v>123</v>
      </c>
      <c r="E54">
        <v>78744748.972929999</v>
      </c>
    </row>
    <row r="55" spans="1:5" x14ac:dyDescent="0.3">
      <c r="A55">
        <v>165</v>
      </c>
      <c r="B55" t="s">
        <v>42</v>
      </c>
      <c r="C55" t="s">
        <v>119</v>
      </c>
      <c r="D55" t="s">
        <v>123</v>
      </c>
      <c r="E55">
        <v>70511844.832273707</v>
      </c>
    </row>
    <row r="56" spans="1:5" x14ac:dyDescent="0.3">
      <c r="A56">
        <v>166</v>
      </c>
      <c r="B56" t="s">
        <v>43</v>
      </c>
      <c r="C56" t="s">
        <v>119</v>
      </c>
      <c r="D56" t="s">
        <v>123</v>
      </c>
      <c r="E56">
        <v>16811089.960466601</v>
      </c>
    </row>
    <row r="57" spans="1:5" x14ac:dyDescent="0.3">
      <c r="A57">
        <v>167</v>
      </c>
      <c r="B57" t="s">
        <v>44</v>
      </c>
      <c r="C57" t="s">
        <v>119</v>
      </c>
      <c r="D57" t="s">
        <v>123</v>
      </c>
      <c r="E57">
        <v>5938397.4010562897</v>
      </c>
    </row>
    <row r="58" spans="1:5" x14ac:dyDescent="0.3">
      <c r="A58">
        <v>168</v>
      </c>
      <c r="B58" t="s">
        <v>45</v>
      </c>
      <c r="C58" t="s">
        <v>119</v>
      </c>
      <c r="D58" t="s">
        <v>123</v>
      </c>
      <c r="E58">
        <v>4220927.3570745001</v>
      </c>
    </row>
    <row r="59" spans="1:5" x14ac:dyDescent="0.3">
      <c r="A59">
        <v>169</v>
      </c>
      <c r="B59" t="s">
        <v>46</v>
      </c>
      <c r="C59" t="s">
        <v>119</v>
      </c>
      <c r="D59" t="s">
        <v>123</v>
      </c>
      <c r="E59">
        <v>15045075.1686993</v>
      </c>
    </row>
    <row r="60" spans="1:5" x14ac:dyDescent="0.3">
      <c r="A60">
        <v>170</v>
      </c>
      <c r="B60" t="s">
        <v>47</v>
      </c>
      <c r="C60" t="s">
        <v>119</v>
      </c>
      <c r="D60" t="s">
        <v>123</v>
      </c>
      <c r="E60">
        <v>2247536.2627140302</v>
      </c>
    </row>
    <row r="61" spans="1:5" x14ac:dyDescent="0.3">
      <c r="A61">
        <v>171</v>
      </c>
      <c r="B61" t="s">
        <v>48</v>
      </c>
      <c r="C61" t="s">
        <v>119</v>
      </c>
      <c r="D61" t="s">
        <v>123</v>
      </c>
      <c r="E61">
        <v>8865480.2996963598</v>
      </c>
    </row>
    <row r="62" spans="1:5" x14ac:dyDescent="0.3">
      <c r="A62">
        <v>172</v>
      </c>
      <c r="B62" t="s">
        <v>49</v>
      </c>
      <c r="C62" t="s">
        <v>119</v>
      </c>
      <c r="D62" t="s">
        <v>123</v>
      </c>
      <c r="E62">
        <v>21378383.001594853</v>
      </c>
    </row>
    <row r="63" spans="1:5" x14ac:dyDescent="0.3">
      <c r="A63">
        <v>173</v>
      </c>
      <c r="B63" t="s">
        <v>50</v>
      </c>
      <c r="C63" t="s">
        <v>119</v>
      </c>
      <c r="D63" t="s">
        <v>123</v>
      </c>
      <c r="E63">
        <v>23292278.815845549</v>
      </c>
    </row>
    <row r="64" spans="1:5" x14ac:dyDescent="0.3">
      <c r="A64">
        <v>174</v>
      </c>
      <c r="B64" t="s">
        <v>51</v>
      </c>
      <c r="C64" t="s">
        <v>119</v>
      </c>
      <c r="D64" t="s">
        <v>123</v>
      </c>
      <c r="E64">
        <v>11082288.9564502</v>
      </c>
    </row>
    <row r="65" spans="1:5" x14ac:dyDescent="0.3">
      <c r="A65">
        <v>175</v>
      </c>
      <c r="B65" t="s">
        <v>52</v>
      </c>
      <c r="C65" t="s">
        <v>119</v>
      </c>
      <c r="D65" t="s">
        <v>123</v>
      </c>
      <c r="E65">
        <v>0</v>
      </c>
    </row>
    <row r="66" spans="1:5" x14ac:dyDescent="0.3">
      <c r="A66">
        <v>176</v>
      </c>
      <c r="B66" t="s">
        <v>53</v>
      </c>
      <c r="C66" t="s">
        <v>119</v>
      </c>
      <c r="D66" t="s">
        <v>123</v>
      </c>
      <c r="E66">
        <v>0</v>
      </c>
    </row>
    <row r="67" spans="1:5" x14ac:dyDescent="0.3">
      <c r="A67">
        <v>164</v>
      </c>
      <c r="B67" t="s">
        <v>41</v>
      </c>
      <c r="C67" t="s">
        <v>124</v>
      </c>
      <c r="D67" t="s">
        <v>125</v>
      </c>
      <c r="E67">
        <v>247116000</v>
      </c>
    </row>
    <row r="68" spans="1:5" x14ac:dyDescent="0.3">
      <c r="A68">
        <v>165</v>
      </c>
      <c r="B68" t="s">
        <v>42</v>
      </c>
      <c r="C68" t="s">
        <v>124</v>
      </c>
      <c r="D68" t="s">
        <v>125</v>
      </c>
      <c r="E68">
        <v>216460000</v>
      </c>
    </row>
    <row r="69" spans="1:5" x14ac:dyDescent="0.3">
      <c r="A69">
        <v>166</v>
      </c>
      <c r="B69" t="s">
        <v>43</v>
      </c>
      <c r="C69" t="s">
        <v>124</v>
      </c>
      <c r="D69" t="s">
        <v>125</v>
      </c>
      <c r="E69">
        <v>51020000</v>
      </c>
    </row>
    <row r="70" spans="1:5" x14ac:dyDescent="0.3">
      <c r="A70">
        <v>167</v>
      </c>
      <c r="B70" t="s">
        <v>44</v>
      </c>
      <c r="C70" t="s">
        <v>124</v>
      </c>
      <c r="D70" t="s">
        <v>125</v>
      </c>
      <c r="E70">
        <v>36920000</v>
      </c>
    </row>
    <row r="71" spans="1:5" x14ac:dyDescent="0.3">
      <c r="A71">
        <v>168</v>
      </c>
      <c r="B71" t="s">
        <v>45</v>
      </c>
      <c r="C71" t="s">
        <v>124</v>
      </c>
      <c r="D71" t="s">
        <v>125</v>
      </c>
      <c r="E71">
        <v>155781150</v>
      </c>
    </row>
    <row r="72" spans="1:5" x14ac:dyDescent="0.3">
      <c r="A72">
        <v>169</v>
      </c>
      <c r="B72" t="s">
        <v>46</v>
      </c>
      <c r="C72" t="s">
        <v>124</v>
      </c>
      <c r="D72" t="s">
        <v>125</v>
      </c>
      <c r="E72">
        <v>307855744</v>
      </c>
    </row>
    <row r="73" spans="1:5" x14ac:dyDescent="0.3">
      <c r="A73">
        <v>170</v>
      </c>
      <c r="B73" t="s">
        <v>47</v>
      </c>
      <c r="C73" t="s">
        <v>124</v>
      </c>
      <c r="D73" t="s">
        <v>125</v>
      </c>
      <c r="E73">
        <v>103249840.18787999</v>
      </c>
    </row>
    <row r="74" spans="1:5" x14ac:dyDescent="0.3">
      <c r="A74">
        <v>171</v>
      </c>
      <c r="B74" t="s">
        <v>48</v>
      </c>
      <c r="C74" t="s">
        <v>124</v>
      </c>
      <c r="D74" t="s">
        <v>125</v>
      </c>
      <c r="E74">
        <v>455858791.16363358</v>
      </c>
    </row>
    <row r="75" spans="1:5" x14ac:dyDescent="0.3">
      <c r="A75">
        <v>172</v>
      </c>
      <c r="B75" t="s">
        <v>49</v>
      </c>
      <c r="C75" t="s">
        <v>124</v>
      </c>
      <c r="D75" t="s">
        <v>125</v>
      </c>
      <c r="E75">
        <v>147901847.22097528</v>
      </c>
    </row>
    <row r="76" spans="1:5" x14ac:dyDescent="0.3">
      <c r="A76">
        <v>173</v>
      </c>
      <c r="B76" t="s">
        <v>50</v>
      </c>
      <c r="C76" t="s">
        <v>124</v>
      </c>
      <c r="D76" t="s">
        <v>125</v>
      </c>
      <c r="E76">
        <v>173198946.59509009</v>
      </c>
    </row>
    <row r="77" spans="1:5" x14ac:dyDescent="0.3">
      <c r="A77">
        <v>174</v>
      </c>
      <c r="B77" t="s">
        <v>51</v>
      </c>
      <c r="C77" t="s">
        <v>124</v>
      </c>
      <c r="D77" t="s">
        <v>125</v>
      </c>
      <c r="E77">
        <v>67731817.291707695</v>
      </c>
    </row>
    <row r="78" spans="1:5" x14ac:dyDescent="0.3">
      <c r="A78">
        <v>175</v>
      </c>
      <c r="B78" t="s">
        <v>52</v>
      </c>
      <c r="C78" t="s">
        <v>124</v>
      </c>
      <c r="D78" t="s">
        <v>125</v>
      </c>
      <c r="E78">
        <v>0</v>
      </c>
    </row>
    <row r="79" spans="1:5" x14ac:dyDescent="0.3">
      <c r="A79">
        <v>176</v>
      </c>
      <c r="B79" t="s">
        <v>53</v>
      </c>
      <c r="C79" t="s">
        <v>124</v>
      </c>
      <c r="D79" t="s">
        <v>125</v>
      </c>
      <c r="E79">
        <v>0</v>
      </c>
    </row>
    <row r="80" spans="1:5" x14ac:dyDescent="0.3">
      <c r="A80">
        <v>164</v>
      </c>
      <c r="B80" t="s">
        <v>41</v>
      </c>
      <c r="C80" t="s">
        <v>124</v>
      </c>
      <c r="D80" t="s">
        <v>126</v>
      </c>
      <c r="E80">
        <v>161860.97292995499</v>
      </c>
    </row>
    <row r="81" spans="1:5" x14ac:dyDescent="0.3">
      <c r="A81">
        <v>165</v>
      </c>
      <c r="B81" t="s">
        <v>42</v>
      </c>
      <c r="C81" t="s">
        <v>124</v>
      </c>
      <c r="D81" t="s">
        <v>126</v>
      </c>
      <c r="E81">
        <v>151521.99741959601</v>
      </c>
    </row>
    <row r="82" spans="1:5" x14ac:dyDescent="0.3">
      <c r="A82">
        <v>166</v>
      </c>
      <c r="B82" t="s">
        <v>43</v>
      </c>
      <c r="C82" t="s">
        <v>124</v>
      </c>
      <c r="D82" t="s">
        <v>126</v>
      </c>
      <c r="E82">
        <v>35713.999391794197</v>
      </c>
    </row>
    <row r="83" spans="1:5" x14ac:dyDescent="0.3">
      <c r="A83">
        <v>167</v>
      </c>
      <c r="B83" t="s">
        <v>44</v>
      </c>
      <c r="C83" t="s">
        <v>124</v>
      </c>
      <c r="D83" t="s">
        <v>126</v>
      </c>
      <c r="E83">
        <v>31197.401056289698</v>
      </c>
    </row>
    <row r="84" spans="1:5" x14ac:dyDescent="0.3">
      <c r="A84">
        <v>168</v>
      </c>
      <c r="B84" t="s">
        <v>45</v>
      </c>
      <c r="C84" t="s">
        <v>124</v>
      </c>
      <c r="D84" t="s">
        <v>126</v>
      </c>
      <c r="E84">
        <v>0</v>
      </c>
    </row>
    <row r="85" spans="1:5" x14ac:dyDescent="0.3">
      <c r="A85">
        <v>169</v>
      </c>
      <c r="B85" t="s">
        <v>46</v>
      </c>
      <c r="C85" t="s">
        <v>124</v>
      </c>
      <c r="D85" t="s">
        <v>126</v>
      </c>
      <c r="E85">
        <v>0</v>
      </c>
    </row>
    <row r="86" spans="1:5" x14ac:dyDescent="0.3">
      <c r="A86">
        <v>170</v>
      </c>
      <c r="B86" t="s">
        <v>47</v>
      </c>
      <c r="C86" t="s">
        <v>124</v>
      </c>
      <c r="D86" t="s">
        <v>126</v>
      </c>
      <c r="E86">
        <v>0</v>
      </c>
    </row>
    <row r="87" spans="1:5" x14ac:dyDescent="0.3">
      <c r="A87">
        <v>171</v>
      </c>
      <c r="B87" t="s">
        <v>48</v>
      </c>
      <c r="C87" t="s">
        <v>124</v>
      </c>
      <c r="D87" t="s">
        <v>126</v>
      </c>
      <c r="E87">
        <v>0</v>
      </c>
    </row>
    <row r="88" spans="1:5" x14ac:dyDescent="0.3">
      <c r="A88">
        <v>172</v>
      </c>
      <c r="B88" t="s">
        <v>49</v>
      </c>
      <c r="C88" t="s">
        <v>124</v>
      </c>
      <c r="D88" t="s">
        <v>126</v>
      </c>
      <c r="E88">
        <v>0</v>
      </c>
    </row>
    <row r="89" spans="1:5" x14ac:dyDescent="0.3">
      <c r="A89">
        <v>173</v>
      </c>
      <c r="B89" t="s">
        <v>50</v>
      </c>
      <c r="C89" t="s">
        <v>124</v>
      </c>
      <c r="D89" t="s">
        <v>126</v>
      </c>
      <c r="E89">
        <v>0</v>
      </c>
    </row>
    <row r="90" spans="1:5" x14ac:dyDescent="0.3">
      <c r="A90">
        <v>174</v>
      </c>
      <c r="B90" t="s">
        <v>51</v>
      </c>
      <c r="C90" t="s">
        <v>124</v>
      </c>
      <c r="D90" t="s">
        <v>126</v>
      </c>
      <c r="E90">
        <v>0</v>
      </c>
    </row>
    <row r="91" spans="1:5" x14ac:dyDescent="0.3">
      <c r="A91">
        <v>175</v>
      </c>
      <c r="B91" t="s">
        <v>52</v>
      </c>
      <c r="C91" t="s">
        <v>124</v>
      </c>
      <c r="D91" t="s">
        <v>126</v>
      </c>
      <c r="E91">
        <v>0</v>
      </c>
    </row>
    <row r="92" spans="1:5" x14ac:dyDescent="0.3">
      <c r="A92">
        <v>176</v>
      </c>
      <c r="B92" t="s">
        <v>53</v>
      </c>
      <c r="C92" t="s">
        <v>124</v>
      </c>
      <c r="D92" t="s">
        <v>126</v>
      </c>
      <c r="E92">
        <v>0</v>
      </c>
    </row>
    <row r="93" spans="1:5" x14ac:dyDescent="0.3">
      <c r="A93">
        <v>164</v>
      </c>
      <c r="B93" t="s">
        <v>41</v>
      </c>
      <c r="C93" t="s">
        <v>119</v>
      </c>
      <c r="D93" t="s">
        <v>127</v>
      </c>
      <c r="E93">
        <v>0</v>
      </c>
    </row>
    <row r="94" spans="1:5" x14ac:dyDescent="0.3">
      <c r="A94">
        <v>165</v>
      </c>
      <c r="B94" t="s">
        <v>42</v>
      </c>
      <c r="C94" t="s">
        <v>119</v>
      </c>
      <c r="D94" t="s">
        <v>127</v>
      </c>
      <c r="E94">
        <v>0</v>
      </c>
    </row>
    <row r="95" spans="1:5" x14ac:dyDescent="0.3">
      <c r="A95">
        <v>166</v>
      </c>
      <c r="B95" t="s">
        <v>43</v>
      </c>
      <c r="C95" t="s">
        <v>119</v>
      </c>
      <c r="D95" t="s">
        <v>127</v>
      </c>
      <c r="E95">
        <v>4311190</v>
      </c>
    </row>
    <row r="96" spans="1:5" x14ac:dyDescent="0.3">
      <c r="A96">
        <v>167</v>
      </c>
      <c r="B96" t="s">
        <v>44</v>
      </c>
      <c r="C96" t="s">
        <v>119</v>
      </c>
      <c r="D96" t="s">
        <v>127</v>
      </c>
      <c r="E96">
        <v>1476800</v>
      </c>
    </row>
    <row r="97" spans="1:5" x14ac:dyDescent="0.3">
      <c r="A97">
        <v>168</v>
      </c>
      <c r="B97" t="s">
        <v>45</v>
      </c>
      <c r="C97" t="s">
        <v>119</v>
      </c>
      <c r="D97" t="s">
        <v>127</v>
      </c>
      <c r="E97">
        <v>0</v>
      </c>
    </row>
    <row r="98" spans="1:5" x14ac:dyDescent="0.3">
      <c r="A98">
        <v>169</v>
      </c>
      <c r="B98" t="s">
        <v>46</v>
      </c>
      <c r="C98" t="s">
        <v>119</v>
      </c>
      <c r="D98" t="s">
        <v>127</v>
      </c>
      <c r="E98">
        <v>0</v>
      </c>
    </row>
    <row r="99" spans="1:5" x14ac:dyDescent="0.3">
      <c r="A99">
        <v>170</v>
      </c>
      <c r="B99" t="s">
        <v>47</v>
      </c>
      <c r="C99" t="s">
        <v>119</v>
      </c>
      <c r="D99" t="s">
        <v>127</v>
      </c>
      <c r="E99">
        <v>6258495.7356492402</v>
      </c>
    </row>
    <row r="100" spans="1:5" x14ac:dyDescent="0.3">
      <c r="A100">
        <v>171</v>
      </c>
      <c r="B100" t="s">
        <v>48</v>
      </c>
      <c r="C100" t="s">
        <v>119</v>
      </c>
      <c r="D100" t="s">
        <v>127</v>
      </c>
      <c r="E100">
        <v>23820258.039889641</v>
      </c>
    </row>
    <row r="101" spans="1:5" x14ac:dyDescent="0.3">
      <c r="A101">
        <v>172</v>
      </c>
      <c r="B101" t="s">
        <v>49</v>
      </c>
      <c r="C101" t="s">
        <v>119</v>
      </c>
      <c r="D101" t="s">
        <v>127</v>
      </c>
      <c r="E101">
        <v>8530218.1276214141</v>
      </c>
    </row>
    <row r="102" spans="1:5" x14ac:dyDescent="0.3">
      <c r="A102">
        <v>173</v>
      </c>
      <c r="B102" t="s">
        <v>50</v>
      </c>
      <c r="C102" t="s">
        <v>119</v>
      </c>
      <c r="D102" t="s">
        <v>127</v>
      </c>
      <c r="E102">
        <v>8460550.1701428499</v>
      </c>
    </row>
    <row r="103" spans="1:5" x14ac:dyDescent="0.3">
      <c r="A103">
        <v>174</v>
      </c>
      <c r="B103" t="s">
        <v>51</v>
      </c>
      <c r="C103" t="s">
        <v>119</v>
      </c>
      <c r="D103" t="s">
        <v>127</v>
      </c>
      <c r="E103">
        <v>9656406.7119623702</v>
      </c>
    </row>
    <row r="104" spans="1:5" x14ac:dyDescent="0.3">
      <c r="A104">
        <v>175</v>
      </c>
      <c r="B104" t="s">
        <v>52</v>
      </c>
      <c r="C104" t="s">
        <v>119</v>
      </c>
      <c r="D104" t="s">
        <v>127</v>
      </c>
      <c r="E104">
        <v>0</v>
      </c>
    </row>
    <row r="105" spans="1:5" x14ac:dyDescent="0.3">
      <c r="A105">
        <v>176</v>
      </c>
      <c r="B105" t="s">
        <v>53</v>
      </c>
      <c r="C105" t="s">
        <v>119</v>
      </c>
      <c r="D105" t="s">
        <v>127</v>
      </c>
      <c r="E105">
        <v>0</v>
      </c>
    </row>
    <row r="106" spans="1:5" x14ac:dyDescent="0.3">
      <c r="A106">
        <v>164</v>
      </c>
      <c r="B106" t="s">
        <v>41</v>
      </c>
      <c r="C106" t="s">
        <v>119</v>
      </c>
      <c r="D106" t="s">
        <v>128</v>
      </c>
      <c r="E106">
        <v>121951746</v>
      </c>
    </row>
    <row r="107" spans="1:5" x14ac:dyDescent="0.3">
      <c r="A107">
        <v>165</v>
      </c>
      <c r="B107" t="s">
        <v>42</v>
      </c>
      <c r="C107" t="s">
        <v>119</v>
      </c>
      <c r="D107" t="s">
        <v>128</v>
      </c>
      <c r="E107">
        <v>102277350</v>
      </c>
    </row>
    <row r="108" spans="1:5" x14ac:dyDescent="0.3">
      <c r="A108">
        <v>166</v>
      </c>
      <c r="B108" t="s">
        <v>43</v>
      </c>
      <c r="C108" t="s">
        <v>119</v>
      </c>
      <c r="D108" t="s">
        <v>128</v>
      </c>
      <c r="E108">
        <v>18214140</v>
      </c>
    </row>
    <row r="109" spans="1:5" x14ac:dyDescent="0.3">
      <c r="A109">
        <v>167</v>
      </c>
      <c r="B109" t="s">
        <v>44</v>
      </c>
      <c r="C109" t="s">
        <v>119</v>
      </c>
      <c r="D109" t="s">
        <v>128</v>
      </c>
      <c r="E109">
        <v>22484280</v>
      </c>
    </row>
    <row r="110" spans="1:5" x14ac:dyDescent="0.3">
      <c r="A110">
        <v>168</v>
      </c>
      <c r="B110" t="s">
        <v>45</v>
      </c>
      <c r="C110" t="s">
        <v>119</v>
      </c>
      <c r="D110" t="s">
        <v>128</v>
      </c>
      <c r="E110">
        <v>1706174.5</v>
      </c>
    </row>
    <row r="111" spans="1:5" x14ac:dyDescent="0.3">
      <c r="A111">
        <v>169</v>
      </c>
      <c r="B111" t="s">
        <v>46</v>
      </c>
      <c r="C111" t="s">
        <v>119</v>
      </c>
      <c r="D111" t="s">
        <v>128</v>
      </c>
      <c r="E111">
        <v>6322037.5999999996</v>
      </c>
    </row>
    <row r="112" spans="1:5" x14ac:dyDescent="0.3">
      <c r="A112">
        <v>170</v>
      </c>
      <c r="B112" t="s">
        <v>47</v>
      </c>
      <c r="C112" t="s">
        <v>119</v>
      </c>
      <c r="D112" t="s">
        <v>128</v>
      </c>
      <c r="E112">
        <v>7761761.8682316598</v>
      </c>
    </row>
    <row r="113" spans="1:5" x14ac:dyDescent="0.3">
      <c r="A113">
        <v>171</v>
      </c>
      <c r="B113" t="s">
        <v>48</v>
      </c>
      <c r="C113" t="s">
        <v>119</v>
      </c>
      <c r="D113" t="s">
        <v>128</v>
      </c>
      <c r="E113">
        <v>20561919.439889658</v>
      </c>
    </row>
    <row r="114" spans="1:5" x14ac:dyDescent="0.3">
      <c r="A114">
        <v>172</v>
      </c>
      <c r="B114" t="s">
        <v>49</v>
      </c>
      <c r="C114" t="s">
        <v>119</v>
      </c>
      <c r="D114" t="s">
        <v>128</v>
      </c>
      <c r="E114">
        <v>7919062.5605266504</v>
      </c>
    </row>
    <row r="115" spans="1:5" x14ac:dyDescent="0.3">
      <c r="A115">
        <v>173</v>
      </c>
      <c r="B115" t="s">
        <v>50</v>
      </c>
      <c r="C115" t="s">
        <v>119</v>
      </c>
      <c r="D115" t="s">
        <v>128</v>
      </c>
      <c r="E115">
        <v>19105461.219960801</v>
      </c>
    </row>
    <row r="116" spans="1:5" x14ac:dyDescent="0.3">
      <c r="A116">
        <v>174</v>
      </c>
      <c r="B116" t="s">
        <v>51</v>
      </c>
      <c r="C116" t="s">
        <v>119</v>
      </c>
      <c r="D116" t="s">
        <v>128</v>
      </c>
      <c r="E116">
        <v>8723955.0000052806</v>
      </c>
    </row>
    <row r="117" spans="1:5" x14ac:dyDescent="0.3">
      <c r="A117">
        <v>175</v>
      </c>
      <c r="B117" t="s">
        <v>52</v>
      </c>
      <c r="C117" t="s">
        <v>119</v>
      </c>
      <c r="D117" t="s">
        <v>128</v>
      </c>
      <c r="E117">
        <v>0</v>
      </c>
    </row>
    <row r="118" spans="1:5" x14ac:dyDescent="0.3">
      <c r="A118">
        <v>176</v>
      </c>
      <c r="B118" t="s">
        <v>53</v>
      </c>
      <c r="C118" t="s">
        <v>119</v>
      </c>
      <c r="D118" t="s">
        <v>128</v>
      </c>
      <c r="E1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4F8B9-261D-4AD9-81AC-117DBD432020}">
  <dimension ref="A1:C10"/>
  <sheetViews>
    <sheetView workbookViewId="0">
      <selection activeCell="A2" sqref="A2:A7"/>
    </sheetView>
  </sheetViews>
  <sheetFormatPr baseColWidth="10" defaultRowHeight="14.4" x14ac:dyDescent="0.3"/>
  <cols>
    <col min="2" max="2" width="39.88671875" customWidth="1"/>
  </cols>
  <sheetData>
    <row r="1" spans="1:3" x14ac:dyDescent="0.3">
      <c r="A1" s="1" t="s">
        <v>29</v>
      </c>
      <c r="B1" s="1" t="s">
        <v>30</v>
      </c>
      <c r="C1" s="1"/>
    </row>
    <row r="2" spans="1:3" x14ac:dyDescent="0.3">
      <c r="A2" s="1" t="s">
        <v>31</v>
      </c>
      <c r="B2" s="1" t="s">
        <v>130</v>
      </c>
      <c r="C2" s="1"/>
    </row>
    <row r="3" spans="1:3" x14ac:dyDescent="0.3">
      <c r="A3" s="1" t="s">
        <v>32</v>
      </c>
      <c r="B3" s="1" t="s">
        <v>131</v>
      </c>
      <c r="C3" s="1"/>
    </row>
    <row r="4" spans="1:3" x14ac:dyDescent="0.3">
      <c r="A4" s="1" t="s">
        <v>33</v>
      </c>
      <c r="B4" s="1" t="s">
        <v>132</v>
      </c>
      <c r="C4" s="1" t="s">
        <v>34</v>
      </c>
    </row>
    <row r="5" spans="1:3" x14ac:dyDescent="0.3">
      <c r="A5" s="1" t="s">
        <v>35</v>
      </c>
      <c r="B5" s="1" t="s">
        <v>133</v>
      </c>
      <c r="C5" s="1" t="s">
        <v>34</v>
      </c>
    </row>
    <row r="6" spans="1:3" x14ac:dyDescent="0.3">
      <c r="A6" s="1" t="s">
        <v>36</v>
      </c>
      <c r="B6" s="1" t="s">
        <v>134</v>
      </c>
      <c r="C6" s="1"/>
    </row>
    <row r="7" spans="1:3" x14ac:dyDescent="0.3">
      <c r="A7" s="1" t="s">
        <v>37</v>
      </c>
      <c r="B7" s="1" t="s">
        <v>135</v>
      </c>
      <c r="C7" s="1"/>
    </row>
    <row r="8" spans="1:3" x14ac:dyDescent="0.3">
      <c r="A8" s="1"/>
      <c r="B8" s="1"/>
      <c r="C8" s="1"/>
    </row>
    <row r="9" spans="1:3" x14ac:dyDescent="0.3">
      <c r="A9" s="1"/>
      <c r="B9" s="1"/>
      <c r="C9" s="1"/>
    </row>
    <row r="10" spans="1:3" x14ac:dyDescent="0.3">
      <c r="A10" s="1"/>
      <c r="B10" s="1"/>
      <c r="C10"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35D74-AE08-4FDF-BDD5-CAAB585ABEB9}">
  <dimension ref="A1:C20"/>
  <sheetViews>
    <sheetView workbookViewId="0">
      <selection activeCell="B19" sqref="B19:B20"/>
    </sheetView>
  </sheetViews>
  <sheetFormatPr baseColWidth="10" defaultRowHeight="14.4" x14ac:dyDescent="0.3"/>
  <sheetData>
    <row r="1" spans="1:3" x14ac:dyDescent="0.3">
      <c r="A1" s="1" t="s">
        <v>38</v>
      </c>
      <c r="B1" s="1" t="s">
        <v>39</v>
      </c>
      <c r="C1" s="1" t="s">
        <v>40</v>
      </c>
    </row>
    <row r="2" spans="1:3" x14ac:dyDescent="0.3">
      <c r="A2">
        <v>164</v>
      </c>
      <c r="B2" s="1" t="s">
        <v>31</v>
      </c>
      <c r="C2" t="s">
        <v>41</v>
      </c>
    </row>
    <row r="3" spans="1:3" x14ac:dyDescent="0.3">
      <c r="A3">
        <v>165</v>
      </c>
      <c r="B3" s="1" t="s">
        <v>31</v>
      </c>
      <c r="C3" t="s">
        <v>42</v>
      </c>
    </row>
    <row r="4" spans="1:3" x14ac:dyDescent="0.3">
      <c r="A4">
        <v>166</v>
      </c>
      <c r="B4" s="1" t="s">
        <v>31</v>
      </c>
      <c r="C4" t="s">
        <v>43</v>
      </c>
    </row>
    <row r="5" spans="1:3" x14ac:dyDescent="0.3">
      <c r="A5">
        <v>167</v>
      </c>
      <c r="B5" s="1" t="s">
        <v>31</v>
      </c>
      <c r="C5" t="s">
        <v>44</v>
      </c>
    </row>
    <row r="6" spans="1:3" x14ac:dyDescent="0.3">
      <c r="A6">
        <v>168</v>
      </c>
      <c r="B6" s="1" t="s">
        <v>32</v>
      </c>
      <c r="C6" t="s">
        <v>45</v>
      </c>
    </row>
    <row r="7" spans="1:3" x14ac:dyDescent="0.3">
      <c r="A7">
        <v>169</v>
      </c>
      <c r="B7" s="1" t="s">
        <v>32</v>
      </c>
      <c r="C7" t="s">
        <v>46</v>
      </c>
    </row>
    <row r="8" spans="1:3" x14ac:dyDescent="0.3">
      <c r="A8">
        <v>170</v>
      </c>
      <c r="B8" s="1" t="s">
        <v>32</v>
      </c>
      <c r="C8" t="s">
        <v>47</v>
      </c>
    </row>
    <row r="9" spans="1:3" x14ac:dyDescent="0.3">
      <c r="A9">
        <v>171</v>
      </c>
      <c r="B9" s="1" t="s">
        <v>33</v>
      </c>
      <c r="C9" t="s">
        <v>48</v>
      </c>
    </row>
    <row r="10" spans="1:3" x14ac:dyDescent="0.3">
      <c r="A10">
        <v>172</v>
      </c>
      <c r="B10" s="1" t="s">
        <v>33</v>
      </c>
      <c r="C10" t="s">
        <v>49</v>
      </c>
    </row>
    <row r="11" spans="1:3" x14ac:dyDescent="0.3">
      <c r="A11">
        <v>173</v>
      </c>
      <c r="B11" s="1" t="s">
        <v>33</v>
      </c>
      <c r="C11" t="s">
        <v>50</v>
      </c>
    </row>
    <row r="12" spans="1:3" x14ac:dyDescent="0.3">
      <c r="A12">
        <v>174</v>
      </c>
      <c r="B12" s="1" t="s">
        <v>33</v>
      </c>
      <c r="C12" t="s">
        <v>51</v>
      </c>
    </row>
    <row r="13" spans="1:3" x14ac:dyDescent="0.3">
      <c r="A13">
        <v>175</v>
      </c>
      <c r="B13" s="1" t="s">
        <v>37</v>
      </c>
      <c r="C13" t="s">
        <v>52</v>
      </c>
    </row>
    <row r="14" spans="1:3" x14ac:dyDescent="0.3">
      <c r="A14">
        <v>176</v>
      </c>
      <c r="B14" s="1" t="s">
        <v>37</v>
      </c>
      <c r="C14" t="s">
        <v>53</v>
      </c>
    </row>
    <row r="19" spans="2:2" x14ac:dyDescent="0.3">
      <c r="B19" s="1"/>
    </row>
    <row r="20" spans="2:2" x14ac:dyDescent="0.3">
      <c r="B20"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C0EC6-7C06-473A-A694-E8FAD7F13E9C}">
  <dimension ref="A1:G4"/>
  <sheetViews>
    <sheetView workbookViewId="0">
      <selection activeCell="E15" sqref="E15"/>
    </sheetView>
  </sheetViews>
  <sheetFormatPr baseColWidth="10" defaultRowHeight="14.4" x14ac:dyDescent="0.3"/>
  <cols>
    <col min="1" max="1" width="25.5546875" customWidth="1"/>
    <col min="5" max="5" width="18.77734375" customWidth="1"/>
    <col min="6" max="6" width="28" customWidth="1"/>
  </cols>
  <sheetData>
    <row r="1" spans="1:7" x14ac:dyDescent="0.3">
      <c r="A1" s="1" t="s">
        <v>54</v>
      </c>
      <c r="B1" s="1" t="s">
        <v>55</v>
      </c>
      <c r="C1" s="1" t="s">
        <v>56</v>
      </c>
      <c r="D1" s="1" t="s">
        <v>57</v>
      </c>
      <c r="E1" s="1" t="s">
        <v>58</v>
      </c>
      <c r="F1" s="1" t="s">
        <v>59</v>
      </c>
      <c r="G1" s="1" t="s">
        <v>60</v>
      </c>
    </row>
    <row r="2" spans="1:7" x14ac:dyDescent="0.3">
      <c r="A2" t="s">
        <v>136</v>
      </c>
      <c r="B2" t="s">
        <v>71</v>
      </c>
      <c r="C2" t="s">
        <v>137</v>
      </c>
      <c r="D2">
        <v>2000</v>
      </c>
      <c r="E2" t="s">
        <v>71</v>
      </c>
      <c r="F2">
        <f>(2340*0.7)+(3320*0.3)</f>
        <v>2634</v>
      </c>
      <c r="G2" t="s">
        <v>10</v>
      </c>
    </row>
    <row r="3" spans="1:7" x14ac:dyDescent="0.3">
      <c r="A3" t="s">
        <v>136</v>
      </c>
      <c r="B3" t="s">
        <v>71</v>
      </c>
      <c r="C3" t="s">
        <v>138</v>
      </c>
      <c r="D3">
        <v>2001</v>
      </c>
      <c r="E3" t="s">
        <v>76</v>
      </c>
      <c r="F3">
        <f>3790*0.83</f>
        <v>3145.7</v>
      </c>
      <c r="G3" t="s">
        <v>10</v>
      </c>
    </row>
    <row r="4" spans="1:7" x14ac:dyDescent="0.3">
      <c r="A4" t="s">
        <v>136</v>
      </c>
      <c r="B4" t="s">
        <v>71</v>
      </c>
      <c r="C4" t="s">
        <v>137</v>
      </c>
      <c r="D4">
        <v>2000</v>
      </c>
      <c r="E4" t="s">
        <v>75</v>
      </c>
      <c r="F4">
        <f>14510*0.913</f>
        <v>13247.630000000001</v>
      </c>
      <c r="G4" t="s">
        <v>10</v>
      </c>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51D12-FFC8-4E26-8B08-C6A6E4C68A72}">
  <dimension ref="A1:L49"/>
  <sheetViews>
    <sheetView topLeftCell="A26" workbookViewId="0">
      <selection activeCell="G45" sqref="G45:G48"/>
    </sheetView>
  </sheetViews>
  <sheetFormatPr baseColWidth="10" defaultRowHeight="14.4" x14ac:dyDescent="0.3"/>
  <cols>
    <col min="4" max="4" width="43" customWidth="1"/>
    <col min="5" max="5" width="34.33203125" customWidth="1"/>
    <col min="7" max="7" width="16.6640625" bestFit="1" customWidth="1"/>
  </cols>
  <sheetData>
    <row r="1" spans="1:12" x14ac:dyDescent="0.3">
      <c r="A1" s="1" t="s">
        <v>61</v>
      </c>
      <c r="B1" s="1" t="s">
        <v>62</v>
      </c>
      <c r="C1" s="1" t="s">
        <v>63</v>
      </c>
      <c r="D1" s="1" t="s">
        <v>64</v>
      </c>
      <c r="E1" s="1" t="s">
        <v>65</v>
      </c>
      <c r="F1" s="1" t="s">
        <v>66</v>
      </c>
      <c r="G1" s="1" t="s">
        <v>67</v>
      </c>
      <c r="H1" s="1" t="s">
        <v>68</v>
      </c>
      <c r="I1" s="1" t="s">
        <v>69</v>
      </c>
      <c r="J1" s="1" t="s">
        <v>70</v>
      </c>
      <c r="K1" s="1"/>
      <c r="L1" s="1"/>
    </row>
    <row r="2" spans="1:12" x14ac:dyDescent="0.3">
      <c r="A2">
        <v>164</v>
      </c>
      <c r="B2" t="s">
        <v>41</v>
      </c>
      <c r="C2">
        <v>168</v>
      </c>
      <c r="D2" t="s">
        <v>45</v>
      </c>
      <c r="E2" t="s">
        <v>71</v>
      </c>
      <c r="F2">
        <v>30889.5</v>
      </c>
      <c r="G2">
        <v>61779000</v>
      </c>
      <c r="H2">
        <v>2000</v>
      </c>
      <c r="I2" t="s">
        <v>15</v>
      </c>
    </row>
    <row r="3" spans="1:12" x14ac:dyDescent="0.3">
      <c r="A3">
        <v>164</v>
      </c>
      <c r="B3" t="s">
        <v>41</v>
      </c>
      <c r="C3">
        <v>169</v>
      </c>
      <c r="D3" t="s">
        <v>46</v>
      </c>
      <c r="E3" t="s">
        <v>71</v>
      </c>
      <c r="F3">
        <v>86490.6</v>
      </c>
      <c r="G3">
        <v>172981200</v>
      </c>
      <c r="H3">
        <v>2000</v>
      </c>
      <c r="I3" t="s">
        <v>15</v>
      </c>
    </row>
    <row r="4" spans="1:12" x14ac:dyDescent="0.3">
      <c r="A4">
        <v>164</v>
      </c>
      <c r="B4" t="s">
        <v>41</v>
      </c>
      <c r="C4">
        <v>170</v>
      </c>
      <c r="D4" t="s">
        <v>47</v>
      </c>
      <c r="E4" t="s">
        <v>71</v>
      </c>
      <c r="F4">
        <v>6177.9</v>
      </c>
      <c r="G4">
        <v>12355800</v>
      </c>
      <c r="H4">
        <v>2000</v>
      </c>
      <c r="I4" t="s">
        <v>15</v>
      </c>
    </row>
    <row r="5" spans="1:12" x14ac:dyDescent="0.3">
      <c r="A5">
        <v>165</v>
      </c>
      <c r="B5" t="s">
        <v>42</v>
      </c>
      <c r="C5">
        <v>168</v>
      </c>
      <c r="D5" t="s">
        <v>45</v>
      </c>
      <c r="E5" t="s">
        <v>71</v>
      </c>
      <c r="F5">
        <v>43292</v>
      </c>
      <c r="G5">
        <v>86584000</v>
      </c>
      <c r="H5">
        <v>2000</v>
      </c>
      <c r="I5" t="s">
        <v>15</v>
      </c>
    </row>
    <row r="6" spans="1:12" x14ac:dyDescent="0.3">
      <c r="A6">
        <v>165</v>
      </c>
      <c r="B6" t="s">
        <v>42</v>
      </c>
      <c r="C6">
        <v>169</v>
      </c>
      <c r="D6" t="s">
        <v>46</v>
      </c>
      <c r="E6" t="s">
        <v>71</v>
      </c>
      <c r="F6">
        <v>43292</v>
      </c>
      <c r="G6">
        <v>86584000</v>
      </c>
      <c r="H6">
        <v>2000</v>
      </c>
      <c r="I6" t="s">
        <v>15</v>
      </c>
    </row>
    <row r="7" spans="1:12" x14ac:dyDescent="0.3">
      <c r="A7">
        <v>165</v>
      </c>
      <c r="B7" t="s">
        <v>42</v>
      </c>
      <c r="C7">
        <v>170</v>
      </c>
      <c r="D7" t="s">
        <v>47</v>
      </c>
      <c r="E7" t="s">
        <v>71</v>
      </c>
      <c r="F7">
        <v>10823</v>
      </c>
      <c r="G7">
        <v>21646000</v>
      </c>
      <c r="H7">
        <v>2000</v>
      </c>
      <c r="I7" t="s">
        <v>15</v>
      </c>
    </row>
    <row r="8" spans="1:12" x14ac:dyDescent="0.3">
      <c r="A8">
        <v>165</v>
      </c>
      <c r="B8" t="s">
        <v>42</v>
      </c>
      <c r="C8">
        <v>171</v>
      </c>
      <c r="D8" t="s">
        <v>48</v>
      </c>
      <c r="E8" t="s">
        <v>71</v>
      </c>
      <c r="F8">
        <v>10823</v>
      </c>
      <c r="G8">
        <v>21646000</v>
      </c>
      <c r="H8">
        <v>2000</v>
      </c>
      <c r="I8" t="s">
        <v>15</v>
      </c>
    </row>
    <row r="9" spans="1:12" x14ac:dyDescent="0.3">
      <c r="A9">
        <v>166</v>
      </c>
      <c r="B9" t="s">
        <v>43</v>
      </c>
      <c r="C9">
        <v>169</v>
      </c>
      <c r="D9" t="s">
        <v>46</v>
      </c>
      <c r="E9" t="s">
        <v>71</v>
      </c>
      <c r="F9">
        <v>7653</v>
      </c>
      <c r="G9">
        <v>15306000</v>
      </c>
      <c r="H9">
        <v>2000</v>
      </c>
      <c r="I9" t="s">
        <v>15</v>
      </c>
    </row>
    <row r="10" spans="1:12" x14ac:dyDescent="0.3">
      <c r="A10">
        <v>166</v>
      </c>
      <c r="B10" t="s">
        <v>43</v>
      </c>
      <c r="C10">
        <v>170</v>
      </c>
      <c r="D10" t="s">
        <v>47</v>
      </c>
      <c r="E10" t="s">
        <v>71</v>
      </c>
      <c r="F10">
        <v>12755</v>
      </c>
      <c r="G10">
        <v>25510000</v>
      </c>
      <c r="H10">
        <v>2000</v>
      </c>
      <c r="I10" t="s">
        <v>15</v>
      </c>
    </row>
    <row r="11" spans="1:12" x14ac:dyDescent="0.3">
      <c r="A11">
        <v>166</v>
      </c>
      <c r="B11" t="s">
        <v>43</v>
      </c>
      <c r="C11">
        <v>171</v>
      </c>
      <c r="D11" t="s">
        <v>48</v>
      </c>
      <c r="E11" t="s">
        <v>71</v>
      </c>
      <c r="F11">
        <v>5102</v>
      </c>
      <c r="G11">
        <v>10204000</v>
      </c>
      <c r="H11">
        <v>2000</v>
      </c>
      <c r="I11" t="s">
        <v>15</v>
      </c>
    </row>
    <row r="12" spans="1:12" x14ac:dyDescent="0.3">
      <c r="A12">
        <v>167</v>
      </c>
      <c r="B12" t="s">
        <v>44</v>
      </c>
      <c r="C12">
        <v>170</v>
      </c>
      <c r="D12" t="s">
        <v>47</v>
      </c>
      <c r="E12" t="s">
        <v>71</v>
      </c>
      <c r="F12">
        <v>923</v>
      </c>
      <c r="G12">
        <v>1846000</v>
      </c>
      <c r="H12">
        <v>2000</v>
      </c>
      <c r="I12" t="s">
        <v>15</v>
      </c>
    </row>
    <row r="13" spans="1:12" x14ac:dyDescent="0.3">
      <c r="A13">
        <v>167</v>
      </c>
      <c r="B13" t="s">
        <v>44</v>
      </c>
      <c r="C13">
        <v>171</v>
      </c>
      <c r="D13" t="s">
        <v>48</v>
      </c>
      <c r="E13" t="s">
        <v>71</v>
      </c>
      <c r="F13">
        <v>14768</v>
      </c>
      <c r="G13">
        <v>29536000</v>
      </c>
      <c r="H13">
        <v>2000</v>
      </c>
      <c r="I13" t="s">
        <v>15</v>
      </c>
    </row>
    <row r="14" spans="1:12" x14ac:dyDescent="0.3">
      <c r="A14">
        <v>167</v>
      </c>
      <c r="B14" t="s">
        <v>44</v>
      </c>
      <c r="C14">
        <v>172</v>
      </c>
      <c r="D14" t="s">
        <v>49</v>
      </c>
      <c r="E14" t="s">
        <v>71</v>
      </c>
      <c r="F14">
        <v>2769</v>
      </c>
      <c r="G14">
        <v>5538000</v>
      </c>
      <c r="H14">
        <v>2000</v>
      </c>
      <c r="I14" t="s">
        <v>15</v>
      </c>
    </row>
    <row r="15" spans="1:12" x14ac:dyDescent="0.3">
      <c r="A15">
        <v>168</v>
      </c>
      <c r="B15" t="s">
        <v>45</v>
      </c>
      <c r="C15">
        <v>171</v>
      </c>
      <c r="D15" t="s">
        <v>48</v>
      </c>
      <c r="E15" t="s">
        <v>71</v>
      </c>
      <c r="F15">
        <v>37090.75</v>
      </c>
      <c r="G15">
        <v>77890575</v>
      </c>
      <c r="H15">
        <v>2100</v>
      </c>
      <c r="I15" t="s">
        <v>15</v>
      </c>
    </row>
    <row r="16" spans="1:12" x14ac:dyDescent="0.3">
      <c r="A16">
        <v>168</v>
      </c>
      <c r="B16" t="s">
        <v>45</v>
      </c>
      <c r="C16">
        <v>173</v>
      </c>
      <c r="D16" t="s">
        <v>50</v>
      </c>
      <c r="E16" t="s">
        <v>71</v>
      </c>
      <c r="F16">
        <v>37090.75</v>
      </c>
      <c r="G16">
        <v>77890575</v>
      </c>
      <c r="H16">
        <v>2100</v>
      </c>
      <c r="I16" t="s">
        <v>15</v>
      </c>
    </row>
    <row r="17" spans="1:9" x14ac:dyDescent="0.3">
      <c r="A17">
        <v>169</v>
      </c>
      <c r="B17" t="s">
        <v>46</v>
      </c>
      <c r="C17">
        <v>171</v>
      </c>
      <c r="D17" t="s">
        <v>48</v>
      </c>
      <c r="E17" t="s">
        <v>71</v>
      </c>
      <c r="F17">
        <v>96204.92</v>
      </c>
      <c r="G17">
        <v>215499020.79999998</v>
      </c>
      <c r="H17">
        <v>2240</v>
      </c>
      <c r="I17" t="s">
        <v>15</v>
      </c>
    </row>
    <row r="18" spans="1:9" x14ac:dyDescent="0.3">
      <c r="A18">
        <v>169</v>
      </c>
      <c r="B18" t="s">
        <v>46</v>
      </c>
      <c r="C18">
        <v>172</v>
      </c>
      <c r="D18" t="s">
        <v>49</v>
      </c>
      <c r="E18" t="s">
        <v>71</v>
      </c>
      <c r="F18">
        <v>41230.68</v>
      </c>
      <c r="G18">
        <v>92356723.200000003</v>
      </c>
      <c r="H18">
        <v>2240</v>
      </c>
      <c r="I18" t="s">
        <v>15</v>
      </c>
    </row>
    <row r="19" spans="1:9" x14ac:dyDescent="0.3">
      <c r="A19">
        <v>170</v>
      </c>
      <c r="B19" t="s">
        <v>47</v>
      </c>
      <c r="C19">
        <v>173</v>
      </c>
      <c r="D19" t="s">
        <v>50</v>
      </c>
      <c r="E19" t="s">
        <v>71</v>
      </c>
      <c r="F19">
        <v>3067.8900457151199</v>
      </c>
      <c r="G19">
        <v>6442569.0960017517</v>
      </c>
      <c r="H19">
        <v>2100</v>
      </c>
      <c r="I19" t="s">
        <v>15</v>
      </c>
    </row>
    <row r="20" spans="1:9" x14ac:dyDescent="0.3">
      <c r="A20">
        <v>170</v>
      </c>
      <c r="B20" t="s">
        <v>47</v>
      </c>
      <c r="C20">
        <v>176</v>
      </c>
      <c r="D20" t="s">
        <v>53</v>
      </c>
      <c r="E20" t="s">
        <v>72</v>
      </c>
      <c r="F20">
        <v>16873.395365721</v>
      </c>
      <c r="G20">
        <v>71036994.489685416</v>
      </c>
      <c r="H20">
        <v>4210</v>
      </c>
      <c r="I20" t="s">
        <v>15</v>
      </c>
    </row>
    <row r="21" spans="1:9" x14ac:dyDescent="0.3">
      <c r="A21">
        <v>170</v>
      </c>
      <c r="B21" t="s">
        <v>47</v>
      </c>
      <c r="C21">
        <v>176</v>
      </c>
      <c r="D21" t="s">
        <v>53</v>
      </c>
      <c r="E21" t="s">
        <v>73</v>
      </c>
      <c r="F21">
        <v>10737.6148171395</v>
      </c>
      <c r="G21">
        <v>25770275.5611348</v>
      </c>
      <c r="H21">
        <v>2400</v>
      </c>
      <c r="I21" t="s">
        <v>15</v>
      </c>
    </row>
    <row r="22" spans="1:9" x14ac:dyDescent="0.3">
      <c r="A22">
        <v>171</v>
      </c>
      <c r="B22" t="s">
        <v>48</v>
      </c>
      <c r="C22">
        <v>176</v>
      </c>
      <c r="D22" t="s">
        <v>53</v>
      </c>
      <c r="E22" t="s">
        <v>71</v>
      </c>
      <c r="F22">
        <v>21485.099634110898</v>
      </c>
      <c r="G22">
        <v>52208792.110889487</v>
      </c>
      <c r="H22">
        <v>2430</v>
      </c>
      <c r="I22" t="s">
        <v>15</v>
      </c>
    </row>
    <row r="23" spans="1:9" x14ac:dyDescent="0.3">
      <c r="A23">
        <v>171</v>
      </c>
      <c r="B23" t="s">
        <v>48</v>
      </c>
      <c r="C23">
        <v>176</v>
      </c>
      <c r="D23" t="s">
        <v>53</v>
      </c>
      <c r="E23" t="s">
        <v>74</v>
      </c>
      <c r="F23">
        <v>9207.9003658890706</v>
      </c>
      <c r="G23">
        <v>30570229.214751713</v>
      </c>
      <c r="H23">
        <v>3320</v>
      </c>
      <c r="I23" t="s">
        <v>15</v>
      </c>
    </row>
    <row r="24" spans="1:9" x14ac:dyDescent="0.3">
      <c r="A24">
        <v>171</v>
      </c>
      <c r="B24" t="s">
        <v>48</v>
      </c>
      <c r="C24">
        <v>176</v>
      </c>
      <c r="D24" t="s">
        <v>53</v>
      </c>
      <c r="E24" t="s">
        <v>71</v>
      </c>
      <c r="F24">
        <v>37090.75</v>
      </c>
      <c r="G24">
        <v>90130522.5</v>
      </c>
      <c r="H24">
        <v>2430</v>
      </c>
      <c r="I24" t="s">
        <v>15</v>
      </c>
    </row>
    <row r="25" spans="1:9" x14ac:dyDescent="0.3">
      <c r="A25">
        <v>171</v>
      </c>
      <c r="B25" t="s">
        <v>48</v>
      </c>
      <c r="C25">
        <v>176</v>
      </c>
      <c r="D25" t="s">
        <v>53</v>
      </c>
      <c r="E25" t="s">
        <v>74</v>
      </c>
      <c r="F25">
        <v>4121.1946150293998</v>
      </c>
      <c r="G25">
        <v>13682366.121897608</v>
      </c>
      <c r="H25">
        <v>3320</v>
      </c>
      <c r="I25" t="s">
        <v>15</v>
      </c>
    </row>
    <row r="26" spans="1:9" x14ac:dyDescent="0.3">
      <c r="A26">
        <v>171</v>
      </c>
      <c r="B26" t="s">
        <v>48</v>
      </c>
      <c r="C26">
        <v>176</v>
      </c>
      <c r="D26" t="s">
        <v>53</v>
      </c>
      <c r="E26" t="s">
        <v>71</v>
      </c>
      <c r="F26">
        <v>96204.92</v>
      </c>
      <c r="G26">
        <v>233777955.59999999</v>
      </c>
      <c r="H26">
        <v>2430</v>
      </c>
      <c r="I26" t="s">
        <v>15</v>
      </c>
    </row>
    <row r="27" spans="1:9" x14ac:dyDescent="0.3">
      <c r="A27">
        <v>171</v>
      </c>
      <c r="B27" t="s">
        <v>48</v>
      </c>
      <c r="C27">
        <v>176</v>
      </c>
      <c r="D27" t="s">
        <v>53</v>
      </c>
      <c r="E27" t="s">
        <v>74</v>
      </c>
      <c r="F27">
        <v>10689.4359980139</v>
      </c>
      <c r="G27">
        <v>35488927.51340615</v>
      </c>
      <c r="H27">
        <v>3320</v>
      </c>
      <c r="I27" t="s">
        <v>15</v>
      </c>
    </row>
    <row r="28" spans="1:9" x14ac:dyDescent="0.3">
      <c r="A28">
        <v>172</v>
      </c>
      <c r="B28" t="s">
        <v>49</v>
      </c>
      <c r="C28">
        <v>175</v>
      </c>
      <c r="D28" t="s">
        <v>52</v>
      </c>
      <c r="E28" t="s">
        <v>75</v>
      </c>
      <c r="F28">
        <v>27.69</v>
      </c>
      <c r="G28">
        <v>249210</v>
      </c>
      <c r="H28">
        <v>9000</v>
      </c>
      <c r="I28" t="s">
        <v>15</v>
      </c>
    </row>
    <row r="29" spans="1:9" x14ac:dyDescent="0.3">
      <c r="A29">
        <v>172</v>
      </c>
      <c r="B29" t="s">
        <v>49</v>
      </c>
      <c r="C29">
        <v>175</v>
      </c>
      <c r="D29" t="s">
        <v>52</v>
      </c>
      <c r="E29" t="s">
        <v>76</v>
      </c>
      <c r="F29">
        <v>234.257395774841</v>
      </c>
      <c r="G29">
        <v>887835.52998664742</v>
      </c>
      <c r="H29">
        <v>3790</v>
      </c>
      <c r="I29" t="s">
        <v>15</v>
      </c>
    </row>
    <row r="30" spans="1:9" x14ac:dyDescent="0.3">
      <c r="A30">
        <v>172</v>
      </c>
      <c r="B30" t="s">
        <v>49</v>
      </c>
      <c r="C30">
        <v>176</v>
      </c>
      <c r="D30" t="s">
        <v>53</v>
      </c>
      <c r="E30" t="s">
        <v>71</v>
      </c>
      <c r="F30">
        <v>1085.4480211257901</v>
      </c>
      <c r="G30">
        <v>2637638.6913356697</v>
      </c>
      <c r="H30">
        <v>2430</v>
      </c>
      <c r="I30" t="s">
        <v>15</v>
      </c>
    </row>
    <row r="31" spans="1:9" x14ac:dyDescent="0.3">
      <c r="A31">
        <v>172</v>
      </c>
      <c r="B31" t="s">
        <v>49</v>
      </c>
      <c r="C31">
        <v>176</v>
      </c>
      <c r="D31" t="s">
        <v>53</v>
      </c>
      <c r="E31" t="s">
        <v>77</v>
      </c>
      <c r="F31">
        <v>470.73</v>
      </c>
      <c r="G31">
        <v>1981773.3</v>
      </c>
      <c r="H31">
        <v>4210</v>
      </c>
      <c r="I31" t="s">
        <v>15</v>
      </c>
    </row>
    <row r="32" spans="1:9" x14ac:dyDescent="0.3">
      <c r="A32">
        <v>172</v>
      </c>
      <c r="B32" t="s">
        <v>49</v>
      </c>
      <c r="C32">
        <v>176</v>
      </c>
      <c r="D32" t="s">
        <v>53</v>
      </c>
      <c r="E32" t="s">
        <v>76</v>
      </c>
      <c r="F32">
        <v>937.02958309936503</v>
      </c>
      <c r="G32">
        <v>3551342.1199465934</v>
      </c>
      <c r="H32">
        <v>3790</v>
      </c>
      <c r="I32" t="s">
        <v>15</v>
      </c>
    </row>
    <row r="33" spans="1:9" x14ac:dyDescent="0.3">
      <c r="A33">
        <v>172</v>
      </c>
      <c r="B33" t="s">
        <v>49</v>
      </c>
      <c r="C33">
        <v>175</v>
      </c>
      <c r="D33" t="s">
        <v>52</v>
      </c>
      <c r="E33" t="s">
        <v>75</v>
      </c>
      <c r="F33">
        <v>412.30680000000001</v>
      </c>
      <c r="G33">
        <v>3710761.2</v>
      </c>
      <c r="H33">
        <v>9000</v>
      </c>
      <c r="I33" t="s">
        <v>15</v>
      </c>
    </row>
    <row r="34" spans="1:9" x14ac:dyDescent="0.3">
      <c r="A34">
        <v>172</v>
      </c>
      <c r="B34" t="s">
        <v>49</v>
      </c>
      <c r="C34">
        <v>175</v>
      </c>
      <c r="D34" t="s">
        <v>52</v>
      </c>
      <c r="E34" t="s">
        <v>76</v>
      </c>
      <c r="F34">
        <v>3488.1154650869798</v>
      </c>
      <c r="G34">
        <v>13219957.612679653</v>
      </c>
      <c r="H34">
        <v>3790</v>
      </c>
      <c r="I34" t="s">
        <v>15</v>
      </c>
    </row>
    <row r="35" spans="1:9" x14ac:dyDescent="0.3">
      <c r="A35">
        <v>172</v>
      </c>
      <c r="B35" t="s">
        <v>49</v>
      </c>
      <c r="C35">
        <v>176</v>
      </c>
      <c r="D35" t="s">
        <v>53</v>
      </c>
      <c r="E35" t="s">
        <v>71</v>
      </c>
      <c r="F35">
        <v>16162.426874565101</v>
      </c>
      <c r="G35">
        <v>39274697.305193193</v>
      </c>
      <c r="H35">
        <v>2430</v>
      </c>
      <c r="I35" t="s">
        <v>15</v>
      </c>
    </row>
    <row r="36" spans="1:9" x14ac:dyDescent="0.3">
      <c r="A36">
        <v>172</v>
      </c>
      <c r="B36" t="s">
        <v>49</v>
      </c>
      <c r="C36">
        <v>176</v>
      </c>
      <c r="D36" t="s">
        <v>53</v>
      </c>
      <c r="E36" t="s">
        <v>77</v>
      </c>
      <c r="F36">
        <v>7009.2156000000004</v>
      </c>
      <c r="G36">
        <v>29508797.676000003</v>
      </c>
      <c r="H36">
        <v>4210</v>
      </c>
      <c r="I36" t="s">
        <v>15</v>
      </c>
    </row>
    <row r="37" spans="1:9" x14ac:dyDescent="0.3">
      <c r="A37">
        <v>172</v>
      </c>
      <c r="B37" t="s">
        <v>49</v>
      </c>
      <c r="C37">
        <v>176</v>
      </c>
      <c r="D37" t="s">
        <v>53</v>
      </c>
      <c r="E37" t="s">
        <v>76</v>
      </c>
      <c r="F37">
        <v>13952.461860347899</v>
      </c>
      <c r="G37">
        <v>52879830.450718537</v>
      </c>
      <c r="H37">
        <v>3790</v>
      </c>
      <c r="I37" t="s">
        <v>15</v>
      </c>
    </row>
    <row r="38" spans="1:9" x14ac:dyDescent="0.3">
      <c r="A38">
        <v>173</v>
      </c>
      <c r="B38" t="s">
        <v>50</v>
      </c>
      <c r="C38">
        <v>175</v>
      </c>
      <c r="D38" t="s">
        <v>52</v>
      </c>
      <c r="E38" t="s">
        <v>75</v>
      </c>
      <c r="F38">
        <v>5268.0885587841203</v>
      </c>
      <c r="G38">
        <v>47412797.029057086</v>
      </c>
      <c r="H38">
        <v>9000</v>
      </c>
      <c r="I38" t="s">
        <v>15</v>
      </c>
    </row>
    <row r="39" spans="1:9" x14ac:dyDescent="0.3">
      <c r="A39">
        <v>173</v>
      </c>
      <c r="B39" t="s">
        <v>50</v>
      </c>
      <c r="C39">
        <v>174</v>
      </c>
      <c r="D39" t="s">
        <v>51</v>
      </c>
      <c r="E39" t="s">
        <v>76</v>
      </c>
      <c r="F39">
        <v>3318.8957669137899</v>
      </c>
      <c r="G39">
        <v>12578614.956603264</v>
      </c>
      <c r="H39">
        <v>3790</v>
      </c>
      <c r="I39" t="s">
        <v>15</v>
      </c>
    </row>
    <row r="40" spans="1:9" x14ac:dyDescent="0.3">
      <c r="A40">
        <v>173</v>
      </c>
      <c r="B40" t="s">
        <v>50</v>
      </c>
      <c r="C40">
        <v>175</v>
      </c>
      <c r="D40" t="s">
        <v>52</v>
      </c>
      <c r="E40" t="s">
        <v>76</v>
      </c>
      <c r="F40">
        <v>3318.8957669137899</v>
      </c>
      <c r="G40">
        <v>12578614.956603264</v>
      </c>
      <c r="H40">
        <v>3790</v>
      </c>
      <c r="I40" t="s">
        <v>15</v>
      </c>
    </row>
    <row r="41" spans="1:9" x14ac:dyDescent="0.3">
      <c r="A41">
        <v>173</v>
      </c>
      <c r="B41" t="s">
        <v>50</v>
      </c>
      <c r="C41">
        <v>176</v>
      </c>
      <c r="D41" t="s">
        <v>53</v>
      </c>
      <c r="E41" t="s">
        <v>76</v>
      </c>
      <c r="F41">
        <v>23232.270368396501</v>
      </c>
      <c r="G41">
        <v>88050304.696222737</v>
      </c>
      <c r="H41">
        <v>3790</v>
      </c>
      <c r="I41" t="s">
        <v>15</v>
      </c>
    </row>
    <row r="42" spans="1:9" x14ac:dyDescent="0.3">
      <c r="A42">
        <v>174</v>
      </c>
      <c r="B42" t="s">
        <v>51</v>
      </c>
      <c r="C42">
        <v>175</v>
      </c>
      <c r="D42" t="s">
        <v>52</v>
      </c>
      <c r="E42" t="s">
        <v>75</v>
      </c>
      <c r="F42">
        <v>1580.42663043574</v>
      </c>
      <c r="G42">
        <v>14223839.67392166</v>
      </c>
      <c r="H42">
        <v>9000</v>
      </c>
      <c r="I42" t="s">
        <v>15</v>
      </c>
    </row>
    <row r="43" spans="1:9" x14ac:dyDescent="0.3">
      <c r="A43">
        <v>174</v>
      </c>
      <c r="B43" t="s">
        <v>51</v>
      </c>
      <c r="C43">
        <v>176</v>
      </c>
      <c r="D43" t="s">
        <v>53</v>
      </c>
      <c r="E43" t="s">
        <v>78</v>
      </c>
      <c r="F43">
        <v>3687.6619283483701</v>
      </c>
      <c r="G43">
        <v>53507974.58033485</v>
      </c>
      <c r="H43">
        <v>14510</v>
      </c>
      <c r="I43" t="s">
        <v>15</v>
      </c>
    </row>
    <row r="45" spans="1:9" x14ac:dyDescent="0.3">
      <c r="G45" s="5">
        <f>SUM(G22,G23,G24,G25,G26,G27,G30,G31,G36,G35)</f>
        <v>529261700.03347385</v>
      </c>
    </row>
    <row r="46" spans="1:9" x14ac:dyDescent="0.3">
      <c r="G46" s="5">
        <f>SUM(G20,G21)</f>
        <v>96807270.050820217</v>
      </c>
    </row>
    <row r="47" spans="1:9" x14ac:dyDescent="0.3">
      <c r="G47" s="5">
        <f>SUM(G32,G37,G41)</f>
        <v>144481477.26688787</v>
      </c>
    </row>
    <row r="48" spans="1:9" x14ac:dyDescent="0.3">
      <c r="G48" s="5">
        <f>SUM(G43)</f>
        <v>53507974.58033485</v>
      </c>
    </row>
    <row r="49" spans="7:7" x14ac:dyDescent="0.3">
      <c r="G49" s="5">
        <f>SUM(G45:G48)</f>
        <v>824058421.93151689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D21BD-9097-4125-9BB8-FA30F64699DC}">
  <dimension ref="A1:B23"/>
  <sheetViews>
    <sheetView workbookViewId="0">
      <selection activeCell="B24" sqref="B24"/>
    </sheetView>
  </sheetViews>
  <sheetFormatPr baseColWidth="10" defaultRowHeight="14.4" x14ac:dyDescent="0.3"/>
  <cols>
    <col min="1" max="1" width="49.5546875" customWidth="1"/>
    <col min="2" max="2" width="25.77734375" customWidth="1"/>
  </cols>
  <sheetData>
    <row r="1" spans="1:2" x14ac:dyDescent="0.3">
      <c r="A1" s="1" t="s">
        <v>79</v>
      </c>
      <c r="B1" s="1" t="s">
        <v>80</v>
      </c>
    </row>
    <row r="2" spans="1:2" x14ac:dyDescent="0.3">
      <c r="A2" t="s">
        <v>14</v>
      </c>
      <c r="B2" t="s">
        <v>139</v>
      </c>
    </row>
    <row r="3" spans="1:2" x14ac:dyDescent="0.3">
      <c r="A3" t="s">
        <v>81</v>
      </c>
      <c r="B3" t="s">
        <v>140</v>
      </c>
    </row>
    <row r="4" spans="1:2" x14ac:dyDescent="0.3">
      <c r="A4" t="s">
        <v>82</v>
      </c>
      <c r="B4" t="s">
        <v>140</v>
      </c>
    </row>
    <row r="5" spans="1:2" x14ac:dyDescent="0.3">
      <c r="A5" t="s">
        <v>83</v>
      </c>
      <c r="B5" t="s">
        <v>139</v>
      </c>
    </row>
    <row r="6" spans="1:2" x14ac:dyDescent="0.3">
      <c r="A6" t="s">
        <v>84</v>
      </c>
      <c r="B6" t="s">
        <v>139</v>
      </c>
    </row>
    <row r="7" spans="1:2" x14ac:dyDescent="0.3">
      <c r="A7" t="s">
        <v>85</v>
      </c>
      <c r="B7" t="s">
        <v>141</v>
      </c>
    </row>
    <row r="8" spans="1:2" x14ac:dyDescent="0.3">
      <c r="A8" t="s">
        <v>86</v>
      </c>
      <c r="B8" t="s">
        <v>75</v>
      </c>
    </row>
    <row r="9" spans="1:2" x14ac:dyDescent="0.3">
      <c r="A9" t="s">
        <v>87</v>
      </c>
      <c r="B9" t="s">
        <v>75</v>
      </c>
    </row>
    <row r="10" spans="1:2" x14ac:dyDescent="0.3">
      <c r="A10" s="1"/>
      <c r="B10" s="1"/>
    </row>
    <row r="11" spans="1:2" x14ac:dyDescent="0.3">
      <c r="A11" t="s">
        <v>41</v>
      </c>
      <c r="B11" t="s">
        <v>142</v>
      </c>
    </row>
    <row r="12" spans="1:2" x14ac:dyDescent="0.3">
      <c r="A12" t="s">
        <v>42</v>
      </c>
      <c r="B12" t="s">
        <v>143</v>
      </c>
    </row>
    <row r="13" spans="1:2" x14ac:dyDescent="0.3">
      <c r="A13" t="s">
        <v>43</v>
      </c>
      <c r="B13" t="s">
        <v>144</v>
      </c>
    </row>
    <row r="14" spans="1:2" x14ac:dyDescent="0.3">
      <c r="A14" t="s">
        <v>44</v>
      </c>
      <c r="B14" t="s">
        <v>145</v>
      </c>
    </row>
    <row r="15" spans="1:2" x14ac:dyDescent="0.3">
      <c r="A15" t="s">
        <v>45</v>
      </c>
      <c r="B15" t="s">
        <v>146</v>
      </c>
    </row>
    <row r="16" spans="1:2" x14ac:dyDescent="0.3">
      <c r="A16" t="s">
        <v>46</v>
      </c>
      <c r="B16" t="s">
        <v>147</v>
      </c>
    </row>
    <row r="17" spans="1:2" x14ac:dyDescent="0.3">
      <c r="A17" t="s">
        <v>47</v>
      </c>
      <c r="B17" t="s">
        <v>148</v>
      </c>
    </row>
    <row r="18" spans="1:2" x14ac:dyDescent="0.3">
      <c r="A18" t="s">
        <v>48</v>
      </c>
      <c r="B18" t="s">
        <v>149</v>
      </c>
    </row>
    <row r="19" spans="1:2" x14ac:dyDescent="0.3">
      <c r="A19" t="s">
        <v>49</v>
      </c>
      <c r="B19" t="s">
        <v>150</v>
      </c>
    </row>
    <row r="20" spans="1:2" x14ac:dyDescent="0.3">
      <c r="A20" t="s">
        <v>50</v>
      </c>
      <c r="B20" t="s">
        <v>151</v>
      </c>
    </row>
    <row r="21" spans="1:2" x14ac:dyDescent="0.3">
      <c r="A21" t="s">
        <v>51</v>
      </c>
      <c r="B21" t="s">
        <v>152</v>
      </c>
    </row>
    <row r="22" spans="1:2" x14ac:dyDescent="0.3">
      <c r="A22" t="s">
        <v>52</v>
      </c>
      <c r="B22" t="s">
        <v>52</v>
      </c>
    </row>
    <row r="23" spans="1:2" x14ac:dyDescent="0.3">
      <c r="A23" t="s">
        <v>53</v>
      </c>
      <c r="B23" t="s">
        <v>53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94AD3-E61B-498C-B024-445D6B7654F0}">
  <dimension ref="A1:G14"/>
  <sheetViews>
    <sheetView workbookViewId="0">
      <selection activeCell="F14" sqref="F14"/>
    </sheetView>
  </sheetViews>
  <sheetFormatPr baseColWidth="10" defaultRowHeight="14.4" x14ac:dyDescent="0.3"/>
  <sheetData>
    <row r="1" spans="1:7" x14ac:dyDescent="0.3">
      <c r="A1" s="1" t="s">
        <v>38</v>
      </c>
      <c r="B1" s="1" t="s">
        <v>88</v>
      </c>
      <c r="C1" s="1" t="s">
        <v>89</v>
      </c>
      <c r="D1" s="1" t="s">
        <v>90</v>
      </c>
      <c r="E1" s="1" t="s">
        <v>91</v>
      </c>
      <c r="F1" s="1" t="s">
        <v>92</v>
      </c>
      <c r="G1" s="1" t="s">
        <v>93</v>
      </c>
    </row>
    <row r="2" spans="1:7" x14ac:dyDescent="0.3">
      <c r="A2">
        <v>164</v>
      </c>
      <c r="B2" t="s">
        <v>41</v>
      </c>
      <c r="C2">
        <v>159429.68232399979</v>
      </c>
      <c r="D2">
        <v>222404400</v>
      </c>
      <c r="E2">
        <v>-161860.97292995499</v>
      </c>
      <c r="F2">
        <v>78744748.972929955</v>
      </c>
      <c r="G2">
        <v>168533112</v>
      </c>
    </row>
    <row r="3" spans="1:7" x14ac:dyDescent="0.3">
      <c r="A3">
        <v>165</v>
      </c>
      <c r="B3" t="s">
        <v>42</v>
      </c>
      <c r="C3">
        <v>27865.602020100207</v>
      </c>
      <c r="D3">
        <v>188439253</v>
      </c>
      <c r="E3">
        <v>-151521.99741959601</v>
      </c>
      <c r="F3">
        <v>70511844.832273692</v>
      </c>
      <c r="G3">
        <v>146099677.1651459</v>
      </c>
    </row>
    <row r="4" spans="1:7" x14ac:dyDescent="0.3">
      <c r="A4">
        <v>166</v>
      </c>
      <c r="B4" t="s">
        <v>43</v>
      </c>
      <c r="C4">
        <v>1319.0279109996025</v>
      </c>
      <c r="D4">
        <v>42782821</v>
      </c>
      <c r="E4">
        <v>4275476.0006082058</v>
      </c>
      <c r="F4">
        <v>16811089.960466623</v>
      </c>
      <c r="G4">
        <v>34244624.038925171</v>
      </c>
    </row>
    <row r="5" spans="1:7" x14ac:dyDescent="0.3">
      <c r="A5">
        <v>167</v>
      </c>
      <c r="B5" t="s">
        <v>44</v>
      </c>
      <c r="C5">
        <v>285.99316525741864</v>
      </c>
      <c r="D5">
        <v>33043400</v>
      </c>
      <c r="E5">
        <v>1445602.5989437103</v>
      </c>
      <c r="F5">
        <v>5938397.4010562897</v>
      </c>
      <c r="G5">
        <v>31012800</v>
      </c>
    </row>
    <row r="6" spans="1:7" x14ac:dyDescent="0.3">
      <c r="A6">
        <v>168</v>
      </c>
      <c r="B6" t="s">
        <v>45</v>
      </c>
      <c r="C6">
        <v>4642.1778551326897</v>
      </c>
      <c r="D6">
        <v>6082883</v>
      </c>
      <c r="E6">
        <v>0</v>
      </c>
      <c r="F6">
        <v>4220927.3570744991</v>
      </c>
      <c r="G6">
        <v>151560222.6429255</v>
      </c>
    </row>
    <row r="7" spans="1:7" x14ac:dyDescent="0.3">
      <c r="A7">
        <v>169</v>
      </c>
      <c r="B7" t="s">
        <v>46</v>
      </c>
      <c r="C7">
        <v>103.03320899958078</v>
      </c>
      <c r="D7">
        <v>25249668</v>
      </c>
      <c r="E7">
        <v>0</v>
      </c>
      <c r="F7">
        <v>15045075.168698976</v>
      </c>
      <c r="G7">
        <v>292810668.83130103</v>
      </c>
    </row>
    <row r="8" spans="1:7" x14ac:dyDescent="0.3">
      <c r="A8">
        <v>170</v>
      </c>
      <c r="B8" t="s">
        <v>47</v>
      </c>
      <c r="C8">
        <v>91.974458042172373</v>
      </c>
      <c r="D8">
        <v>18545395</v>
      </c>
      <c r="E8">
        <v>6081785.2678191438</v>
      </c>
      <c r="F8">
        <v>2247536.2627140065</v>
      </c>
      <c r="G8">
        <v>101179014.39299609</v>
      </c>
    </row>
    <row r="9" spans="1:7" x14ac:dyDescent="0.3">
      <c r="A9">
        <v>171</v>
      </c>
      <c r="B9" t="s">
        <v>48</v>
      </c>
      <c r="C9">
        <v>87.18367792747064</v>
      </c>
      <c r="D9">
        <v>64371230</v>
      </c>
      <c r="E9">
        <v>23730143.190224819</v>
      </c>
      <c r="F9">
        <v>8865480.2996964473</v>
      </c>
      <c r="G9">
        <v>447083425.71360201</v>
      </c>
    </row>
    <row r="10" spans="1:7" x14ac:dyDescent="0.3">
      <c r="A10">
        <v>172</v>
      </c>
      <c r="B10" t="s">
        <v>49</v>
      </c>
      <c r="C10">
        <v>24.931670711909014</v>
      </c>
      <c r="D10">
        <v>39093227</v>
      </c>
      <c r="E10">
        <v>7800396.1445525791</v>
      </c>
      <c r="F10">
        <v>21378383.001595061</v>
      </c>
      <c r="G10">
        <v>127253286.20244905</v>
      </c>
    </row>
    <row r="11" spans="1:7" x14ac:dyDescent="0.3">
      <c r="A11">
        <v>173</v>
      </c>
      <c r="B11" t="s">
        <v>50</v>
      </c>
      <c r="C11">
        <v>30.122263329443175</v>
      </c>
      <c r="D11">
        <v>53117926</v>
      </c>
      <c r="E11">
        <v>6496064.1347931176</v>
      </c>
      <c r="F11">
        <v>23292278.815846007</v>
      </c>
      <c r="G11">
        <v>151871153.81459382</v>
      </c>
    </row>
    <row r="12" spans="1:7" x14ac:dyDescent="0.3">
      <c r="A12">
        <v>174</v>
      </c>
      <c r="B12" t="s">
        <v>51</v>
      </c>
      <c r="C12">
        <v>35.010547396163382</v>
      </c>
      <c r="D12">
        <v>29738361</v>
      </c>
      <c r="E12">
        <v>7903903.2301253602</v>
      </c>
      <c r="F12">
        <v>11082288.956450082</v>
      </c>
      <c r="G12">
        <v>58402031.817094624</v>
      </c>
    </row>
    <row r="14" spans="1:7" x14ac:dyDescent="0.3">
      <c r="D14">
        <f>SUM(D2:D12)</f>
        <v>722868564</v>
      </c>
      <c r="F14">
        <f>SUM(F2:F12)</f>
        <v>258138051.02880159</v>
      </c>
      <c r="G14">
        <f>SUM(G2:G12)</f>
        <v>1710050016.6190331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B8EC1-BAA6-4FE4-B2A6-D3A14EA9E79B}">
  <dimension ref="A1:D11"/>
  <sheetViews>
    <sheetView workbookViewId="0">
      <selection activeCell="E19" sqref="E19"/>
    </sheetView>
  </sheetViews>
  <sheetFormatPr baseColWidth="10" defaultRowHeight="14.4" x14ac:dyDescent="0.3"/>
  <cols>
    <col min="1" max="1" width="46.109375" customWidth="1"/>
    <col min="2" max="2" width="17.6640625" customWidth="1"/>
  </cols>
  <sheetData>
    <row r="1" spans="1:4" x14ac:dyDescent="0.3">
      <c r="A1" s="1" t="s">
        <v>94</v>
      </c>
      <c r="B1" s="1" t="s">
        <v>95</v>
      </c>
      <c r="C1" s="1" t="s">
        <v>96</v>
      </c>
      <c r="D1" s="1"/>
    </row>
    <row r="2" spans="1:4" x14ac:dyDescent="0.3">
      <c r="A2" t="s">
        <v>97</v>
      </c>
      <c r="B2" s="4">
        <v>16015075</v>
      </c>
      <c r="C2" t="s">
        <v>98</v>
      </c>
    </row>
    <row r="3" spans="1:4" x14ac:dyDescent="0.3">
      <c r="A3" t="s">
        <v>99</v>
      </c>
      <c r="B3" s="4">
        <v>3414072</v>
      </c>
      <c r="C3" t="s">
        <v>98</v>
      </c>
    </row>
    <row r="4" spans="1:4" x14ac:dyDescent="0.3">
      <c r="A4" t="s">
        <v>100</v>
      </c>
      <c r="B4" s="4">
        <v>4153008</v>
      </c>
      <c r="C4" t="s">
        <v>98</v>
      </c>
    </row>
    <row r="5" spans="1:4" x14ac:dyDescent="0.3">
      <c r="A5" t="s">
        <v>101</v>
      </c>
      <c r="B5" s="4">
        <v>4476616</v>
      </c>
      <c r="C5" t="s">
        <v>98</v>
      </c>
    </row>
    <row r="6" spans="1:4" x14ac:dyDescent="0.3">
      <c r="A6" t="s">
        <v>102</v>
      </c>
      <c r="B6" s="4">
        <v>27080872</v>
      </c>
      <c r="C6" t="s">
        <v>98</v>
      </c>
    </row>
    <row r="7" spans="1:4" x14ac:dyDescent="0.3">
      <c r="A7" t="s">
        <v>103</v>
      </c>
      <c r="B7" s="4">
        <v>31119352</v>
      </c>
      <c r="C7" t="s">
        <v>98</v>
      </c>
    </row>
    <row r="8" spans="1:4" x14ac:dyDescent="0.3">
      <c r="A8" t="s">
        <v>71</v>
      </c>
      <c r="B8" s="4">
        <v>529261700.03347385</v>
      </c>
      <c r="C8" t="s">
        <v>154</v>
      </c>
    </row>
    <row r="9" spans="1:4" x14ac:dyDescent="0.3">
      <c r="A9" t="s">
        <v>72</v>
      </c>
      <c r="B9" s="4">
        <v>96807270.050820217</v>
      </c>
      <c r="C9" t="s">
        <v>154</v>
      </c>
    </row>
    <row r="10" spans="1:4" x14ac:dyDescent="0.3">
      <c r="A10" t="s">
        <v>153</v>
      </c>
      <c r="B10" s="4">
        <v>144481477.26688787</v>
      </c>
      <c r="C10" t="s">
        <v>154</v>
      </c>
    </row>
    <row r="11" spans="1:4" x14ac:dyDescent="0.3">
      <c r="A11" t="s">
        <v>75</v>
      </c>
      <c r="B11" s="4">
        <v>53507974.58033485</v>
      </c>
      <c r="C11" t="s">
        <v>154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C2A01-8A07-4940-A1FA-9350D2DB409B}">
  <dimension ref="A1:G20"/>
  <sheetViews>
    <sheetView workbookViewId="0">
      <selection activeCell="E12" sqref="E12:I24"/>
    </sheetView>
  </sheetViews>
  <sheetFormatPr baseColWidth="10" defaultRowHeight="14.4" x14ac:dyDescent="0.3"/>
  <cols>
    <col min="2" max="2" width="18.33203125" customWidth="1"/>
    <col min="3" max="3" width="24.88671875" customWidth="1"/>
    <col min="7" max="7" width="15.109375" customWidth="1"/>
  </cols>
  <sheetData>
    <row r="1" spans="1:7" x14ac:dyDescent="0.3">
      <c r="A1" s="1" t="s">
        <v>104</v>
      </c>
      <c r="B1" s="1" t="s">
        <v>105</v>
      </c>
      <c r="C1" s="1" t="s">
        <v>95</v>
      </c>
    </row>
    <row r="2" spans="1:7" x14ac:dyDescent="0.3">
      <c r="A2">
        <v>164</v>
      </c>
      <c r="B2" t="s">
        <v>41</v>
      </c>
      <c r="C2">
        <v>78744750</v>
      </c>
    </row>
    <row r="3" spans="1:7" x14ac:dyDescent="0.3">
      <c r="A3">
        <v>165</v>
      </c>
      <c r="B3" t="s">
        <v>42</v>
      </c>
      <c r="C3">
        <v>70511845</v>
      </c>
    </row>
    <row r="4" spans="1:7" x14ac:dyDescent="0.3">
      <c r="A4">
        <v>166</v>
      </c>
      <c r="B4" t="s">
        <v>43</v>
      </c>
      <c r="C4">
        <v>16811090</v>
      </c>
    </row>
    <row r="5" spans="1:7" x14ac:dyDescent="0.3">
      <c r="A5">
        <v>167</v>
      </c>
      <c r="B5" t="s">
        <v>44</v>
      </c>
      <c r="C5">
        <v>5938397</v>
      </c>
    </row>
    <row r="6" spans="1:7" x14ac:dyDescent="0.3">
      <c r="A6">
        <v>168</v>
      </c>
      <c r="B6" t="s">
        <v>45</v>
      </c>
      <c r="C6">
        <v>4220927</v>
      </c>
    </row>
    <row r="7" spans="1:7" x14ac:dyDescent="0.3">
      <c r="A7">
        <v>169</v>
      </c>
      <c r="B7" t="s">
        <v>46</v>
      </c>
      <c r="C7">
        <v>15045075</v>
      </c>
    </row>
    <row r="8" spans="1:7" x14ac:dyDescent="0.3">
      <c r="A8">
        <v>170</v>
      </c>
      <c r="B8" t="s">
        <v>47</v>
      </c>
      <c r="C8">
        <v>2247536</v>
      </c>
    </row>
    <row r="9" spans="1:7" x14ac:dyDescent="0.3">
      <c r="A9">
        <v>171</v>
      </c>
      <c r="B9" t="s">
        <v>48</v>
      </c>
      <c r="C9">
        <v>8865480</v>
      </c>
    </row>
    <row r="10" spans="1:7" x14ac:dyDescent="0.3">
      <c r="A10">
        <v>172</v>
      </c>
      <c r="B10" t="s">
        <v>49</v>
      </c>
      <c r="C10">
        <v>21378383</v>
      </c>
    </row>
    <row r="11" spans="1:7" x14ac:dyDescent="0.3">
      <c r="A11">
        <v>173</v>
      </c>
      <c r="B11" t="s">
        <v>50</v>
      </c>
      <c r="C11">
        <v>23292279</v>
      </c>
    </row>
    <row r="12" spans="1:7" x14ac:dyDescent="0.3">
      <c r="A12">
        <v>174</v>
      </c>
      <c r="B12" t="s">
        <v>51</v>
      </c>
      <c r="C12">
        <v>11082289</v>
      </c>
      <c r="E12" s="5"/>
      <c r="G12" s="5"/>
    </row>
    <row r="14" spans="1:7" x14ac:dyDescent="0.3">
      <c r="B14" t="s">
        <v>106</v>
      </c>
      <c r="C14">
        <v>0</v>
      </c>
    </row>
    <row r="15" spans="1:7" x14ac:dyDescent="0.3">
      <c r="B15" t="s">
        <v>107</v>
      </c>
      <c r="C15">
        <v>57075704</v>
      </c>
    </row>
    <row r="16" spans="1:7" x14ac:dyDescent="0.3">
      <c r="B16" t="s">
        <v>108</v>
      </c>
      <c r="C16">
        <v>337027888</v>
      </c>
    </row>
    <row r="17" spans="2:5" x14ac:dyDescent="0.3">
      <c r="B17" t="s">
        <v>109</v>
      </c>
      <c r="C17">
        <v>13206933</v>
      </c>
    </row>
    <row r="18" spans="2:5" x14ac:dyDescent="0.3">
      <c r="B18" t="s">
        <v>110</v>
      </c>
      <c r="C18">
        <v>57419987.59671738</v>
      </c>
    </row>
    <row r="20" spans="2:5" x14ac:dyDescent="0.3">
      <c r="E20"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Study id</vt:lpstr>
      <vt:lpstr>Stages description</vt:lpstr>
      <vt:lpstr>Actor types</vt:lpstr>
      <vt:lpstr>Farm gate price In final price</vt:lpstr>
      <vt:lpstr>Flow by actor type</vt:lpstr>
      <vt:lpstr>AFA Translations</vt:lpstr>
      <vt:lpstr>Indicator by actor type</vt:lpstr>
      <vt:lpstr>Imported And exported goods</vt:lpstr>
      <vt:lpstr>Direct value added receivers</vt:lpstr>
      <vt:lpstr>Employment</vt:lpstr>
      <vt:lpstr>Account by actor 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Frédéric LANCON</dc:creator>
  <cp:lastModifiedBy>Frédéric LANCON</cp:lastModifiedBy>
  <dcterms:created xsi:type="dcterms:W3CDTF">2025-02-24T10:15:37Z</dcterms:created>
  <dcterms:modified xsi:type="dcterms:W3CDTF">2025-02-24T16:27:00Z</dcterms:modified>
</cp:coreProperties>
</file>