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file" sheetId="1" state="visible" r:id="rId2"/>
    <sheet name="Register" sheetId="2" state="visible" r:id="rId3"/>
    <sheet name="Questionnaire" sheetId="3" state="visible" r:id="rId4"/>
    <sheet name="Guidance" sheetId="4" state="visible" r:id="rId5"/>
    <sheet name="Dépouillement des enquêtes" sheetId="5" state="visible" r:id="rId6"/>
  </sheets>
  <definedNames>
    <definedName function="false" hidden="false" localSheetId="0" name="_xlnm.Print_Area" vbProcedure="false">Profile!$A$1:$G$29</definedName>
    <definedName function="false" hidden="false" localSheetId="2" name="_xlnm.Print_Area" vbProcedure="false">Questionnaire!$A$1:$L$121</definedName>
    <definedName function="false" hidden="false" localSheetId="2" name="_xlnm.Print_Titles" vbProcedure="false">Questionnaire!$2:$2</definedName>
    <definedName function="false" hidden="false" localSheetId="1" name="_xlnm.Print_Area" vbProcedure="false">Register!$A$1:$I$39</definedName>
    <definedName function="false" hidden="false" localSheetId="1" name="_xlnm.Print_Titles" vbProcedure="false">Register!$1:$4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<sst xmlns="http://schemas.openxmlformats.org/spreadsheetml/2006/main" count="738" uniqueCount="447">
  <si>
    <r>
      <rPr>
        <b val="true"/>
        <sz val="12"/>
        <color rgb="FFFF0000"/>
        <rFont val="Arial"/>
        <family val="2"/>
        <charset val="1"/>
      </rPr>
      <t xml:space="preserve">SOCIAL PROFILE  </t>
    </r>
    <r>
      <rPr>
        <b val="true"/>
        <sz val="9"/>
        <color rgb="FFFF0000"/>
        <rFont val="Arial"/>
        <family val="2"/>
        <charset val="1"/>
      </rPr>
      <t xml:space="preserve">(V.2017-0)</t>
    </r>
  </si>
  <si>
    <t xml:space="preserve">Value chain:</t>
  </si>
  <si>
    <t xml:space="preserve">Mango y Piña</t>
  </si>
  <si>
    <t xml:space="preserve">Country :</t>
  </si>
  <si>
    <t xml:space="preserve">Dominican Republic</t>
  </si>
  <si>
    <t xml:space="preserve">Date last modif.</t>
  </si>
  <si>
    <t xml:space="preserve">28/02/2019</t>
  </si>
  <si>
    <t xml:space="preserve">Domain</t>
  </si>
  <si>
    <t xml:space="preserve">Present profile</t>
  </si>
  <si>
    <t xml:space="preserve">Trend</t>
  </si>
  <si>
    <t xml:space="preserve">Previous profile</t>
  </si>
  <si>
    <t xml:space="preserve">Score level</t>
  </si>
  <si>
    <t xml:space="preserve">Count</t>
  </si>
  <si>
    <t xml:space="preserve">Tr_score</t>
  </si>
  <si>
    <t xml:space="preserve">Overall Recommendation</t>
  </si>
  <si>
    <t xml:space="preserve">Major Issues</t>
  </si>
  <si>
    <t xml:space="preserve">Trabajo infantil y baja atracción para los jóvenes; Fuerte concentración de la tierra cafetalera e inseguridad jurídica; Amenazas de las concesiones mineras; Todavía baja participación de las mujeres en puestos de decisiones y acceso limitado a servicios; Inseguridad alimentaria de los grupos vulnerables; Representación de las organizaciones y rendición de cuentas; Pobreza,salud, vivienda y educación; Dependencia de la cadena hacia los cortadores migrantes; Emigración.</t>
  </si>
  <si>
    <t xml:space="preserve">Risk/Cost of Non-Intervention vs. Benefits</t>
  </si>
  <si>
    <t xml:space="preserve">Key Mitigating Measures</t>
  </si>
  <si>
    <t xml:space="preserve">Centros de atención para los hijos de cortadores; Titulación acelarada de tierras con enfoque de género; Establecimiento de cuotas para la participación de las mujeres; Mejoramiento de los ingresos de los grupos vulnerables mediante una atención especial en cuanto a adopción de prácticas de cultivo, alza de la productividad del trabajo de cosecha e impulso a la certificación del café; Apoyo a la mesa nacional de café y a la Coordinadora Hondureña de Pequeños productores</t>
  </si>
  <si>
    <t xml:space="preserve">Country:</t>
  </si>
  <si>
    <t xml:space="preserve">  Date Last Modification: </t>
  </si>
  <si>
    <t xml:space="preserve">Previous Analysis</t>
  </si>
  <si>
    <t xml:space="preserve">Dimension</t>
  </si>
  <si>
    <t xml:space="preserve">Major risks and possible negative consequences</t>
  </si>
  <si>
    <t xml:space="preserve">Mitigating measures</t>
  </si>
  <si>
    <t xml:space="preserve">Comments</t>
  </si>
  <si>
    <t xml:space="preserve">date:</t>
  </si>
  <si>
    <t xml:space="preserve">../../20..</t>
  </si>
  <si>
    <t xml:space="preserve">Zero</t>
  </si>
  <si>
    <t xml:space="preserve">Score</t>
  </si>
  <si>
    <t xml:space="preserve">Level</t>
  </si>
  <si>
    <t xml:space="preserve">Low</t>
  </si>
  <si>
    <t xml:space="preserve">Medium</t>
  </si>
  <si>
    <t xml:space="preserve">↑</t>
  </si>
  <si>
    <t xml:space="preserve">High</t>
  </si>
  <si>
    <t xml:space="preserve">↓</t>
  </si>
  <si>
    <t xml:space="preserve">↔</t>
  </si>
  <si>
    <t xml:space="preserve">Average</t>
  </si>
  <si>
    <t xml:space="preserve">Explanations</t>
  </si>
  <si>
    <t xml:space="preserve">Question</t>
  </si>
  <si>
    <t xml:space="preserve">Source</t>
  </si>
  <si>
    <t xml:space="preserve">1. WORKING CONDITIONS</t>
  </si>
  <si>
    <t xml:space="preserve">1.1 Respect of labour rights</t>
  </si>
  <si>
    <t xml:space="preserve">Substantial</t>
  </si>
  <si>
    <t xml:space="preserve">1.1.1 To what extent do companies involved in the value chain respect the standards elaborated in the 8 fundamental ILO international labour conventions and in the ICESCR  and ICCPR?</t>
  </si>
  <si>
    <t xml:space="preserve">Moderate/Low</t>
  </si>
  <si>
    <t xml:space="preserve">1.1.2 Is freedom of association allowed and effective (collective bargaining)?</t>
  </si>
  <si>
    <t xml:space="preserve">Not at all</t>
  </si>
  <si>
    <t xml:space="preserve">1.1.3 To what extent do workers benefit from enforceable and fair contracts </t>
  </si>
  <si>
    <t xml:space="preserve">n/a</t>
  </si>
  <si>
    <t xml:space="preserve">1.1.4 To what extent are risks of forced labour in any segment of the value chain minimised?</t>
  </si>
  <si>
    <t xml:space="preserve">1.1.5 To what extent are any risks of discrimination in employment for specific categories of the population minimised? </t>
  </si>
  <si>
    <t xml:space="preserve">Average:</t>
  </si>
  <si>
    <t xml:space="preserve">Final:</t>
  </si>
  <si>
    <r>
      <rPr>
        <b val="true"/>
        <i val="true"/>
        <sz val="9"/>
        <rFont val="Arial"/>
        <family val="2"/>
        <charset val="1"/>
      </rPr>
      <t xml:space="preserve">Justification if adjustment of the score level =</t>
    </r>
    <r>
      <rPr>
        <i val="true"/>
        <sz val="9"/>
        <rFont val="Arial"/>
        <family val="2"/>
        <charset val="1"/>
      </rPr>
      <t xml:space="preserve"> …</t>
    </r>
  </si>
  <si>
    <t xml:space="preserve">1.2 Child Labour</t>
  </si>
  <si>
    <t xml:space="preserve">1.2.1 Degree of school attendance in case  children are working (in any segment of the value chain)? </t>
  </si>
  <si>
    <t xml:space="preserve">Cf: Guidance</t>
  </si>
  <si>
    <t xml:space="preserve">1.2.2 Are children protected from exposure to harmful jobs?</t>
  </si>
  <si>
    <t xml:space="preserve">1.3 Job safety</t>
  </si>
  <si>
    <t xml:space="preserve">1.3.1 Degree of protection from accidents and health damages (in any segment of the value chain)?</t>
  </si>
  <si>
    <t xml:space="preserve">1.4 Attractiveness</t>
  </si>
  <si>
    <t xml:space="preserve">1.4.1 To what extent are remunerations in accordance with local standards?</t>
  </si>
  <si>
    <t xml:space="preserve">1.4.2 Are conditions of activities attractive for youth?</t>
  </si>
  <si>
    <t xml:space="preserve">2. LAND &amp; WATER RIGHTS</t>
  </si>
  <si>
    <t xml:space="preserve">2.1 Adherence to VGGT </t>
  </si>
  <si>
    <t xml:space="preserve">2.1.1 Do the companies/institutions involved in the value chain declare adhering to the VGGT?</t>
  </si>
  <si>
    <t xml:space="preserve">2.1.2 If large scale investments for land aquisition are at stake, do the involved companies/institutions apply the 'Guide to due diligence of agribusiness projects that affect land and property rights'?</t>
  </si>
  <si>
    <t xml:space="preserve">2.2 Transparency, participation and consultation</t>
  </si>
  <si>
    <t xml:space="preserve">2.2.1  Level of prior disclosure of project related information to local stakeholders?</t>
  </si>
  <si>
    <t xml:space="preserve">2.2.2 Level of accessibility of intervention policies, laws, procedures and decisions to all stakeholders of the value chain?</t>
  </si>
  <si>
    <t xml:space="preserve">2.2.3  Level of participation and consultation of all individuals and groups in the decision-making process? </t>
  </si>
  <si>
    <t xml:space="preserve">2.2.4 To what extent prior consent of those affected by the decisions was reached? </t>
  </si>
  <si>
    <t xml:space="preserve">2.3  Equity,compensation and justice</t>
  </si>
  <si>
    <t xml:space="preserve">2.3.1  Do the locally applied rules promote secure and equitable tenure rights or access to land and water?</t>
  </si>
  <si>
    <t xml:space="preserve">2.3.2 In case disruption of livelihoods is expected, have alternative strategies been considered?</t>
  </si>
  <si>
    <t xml:space="preserve">2.3.3 Where expropriation is indispensable: is a system for ensuring fair and prompt compensation in place (in accordance with the national law and publically acknowledged as being fair)?  </t>
  </si>
  <si>
    <t xml:space="preserve">2.3.4 Are there provisions foreseen to address stakeholder complains and for arbitration of possible conflicts caused by value chain investments?</t>
  </si>
  <si>
    <t xml:space="preserve">3. GENDER EQUALITY</t>
  </si>
  <si>
    <t xml:space="preserve">3.1 Economic activities</t>
  </si>
  <si>
    <t xml:space="preserve">3.1.1 Are risks of women being excluded from certain segments of the value chain minimised?</t>
  </si>
  <si>
    <t xml:space="preserve">3.1.2 To what extent are women active in the value chain (as producers, processors, workers, traders…)? </t>
  </si>
  <si>
    <t xml:space="preserve">3.2 Access to resources and services</t>
  </si>
  <si>
    <t xml:space="preserve">3.2.1 Do women have ownership of assets (other than land)?</t>
  </si>
  <si>
    <t xml:space="preserve">3.2.2 Do women have equal land rights as men?</t>
  </si>
  <si>
    <t xml:space="preserve">3.2.3 Do women have access to credit?</t>
  </si>
  <si>
    <t xml:space="preserve">3.2.4 Do women have access to other services (extension services, inputs…)? </t>
  </si>
  <si>
    <t xml:space="preserve">3.3 Decision making</t>
  </si>
  <si>
    <t xml:space="preserve">3.3.1 To what extent do women take part in the decisions related to production?</t>
  </si>
  <si>
    <t xml:space="preserve">3.3.2 To what extent are women autonomous in the organisation of their work?</t>
  </si>
  <si>
    <t xml:space="preserve">3.3.3 Do women have control over income?</t>
  </si>
  <si>
    <t xml:space="preserve">3.3.4 Do women earn independent income?</t>
  </si>
  <si>
    <t xml:space="preserve">3.2.5 Do women take part in decisions on the purchase, sale or transfer of assets?</t>
  </si>
  <si>
    <t xml:space="preserve">3.4 Leadership and empowerment</t>
  </si>
  <si>
    <t xml:space="preserve">3.4.1 Are women members of groups, trade unions, farmers' organisations?</t>
  </si>
  <si>
    <t xml:space="preserve">3.4.2 Do women have leadership positions within the organisations they are part of? </t>
  </si>
  <si>
    <t xml:space="preserve">3.4.3 Do women have the power to influence services, territorial power and policy decision making? </t>
  </si>
  <si>
    <t xml:space="preserve">3.4.4 Do women speak in public?</t>
  </si>
  <si>
    <t xml:space="preserve">3.5 Hardship and division of labour</t>
  </si>
  <si>
    <t xml:space="preserve">3.5.1 To what extent are the overall work loads of men and women equal (including domestic work and child care)?</t>
  </si>
  <si>
    <t xml:space="preserve">3.5.2 Are risks of women being subject to strenuous work minimised (e.g. using labour saving technologies…)?</t>
  </si>
  <si>
    <t xml:space="preserve">4. FOOD AND NUTRITION SECURITY</t>
  </si>
  <si>
    <t xml:space="preserve">4.1 Availability of food </t>
  </si>
  <si>
    <t xml:space="preserve">4.1.1 Does the local production of food increase?
</t>
  </si>
  <si>
    <t xml:space="preserve">4.1.2 Are food supplies increasing on local markets? 
</t>
  </si>
  <si>
    <t xml:space="preserve">4.2 Accessibility of food </t>
  </si>
  <si>
    <t xml:space="preserve">4.2.1 Do people have more income to allocate to food?  </t>
  </si>
  <si>
    <t xml:space="preserve">4.2.2 Are (relative) consumers food prices decreasing? </t>
  </si>
  <si>
    <t xml:space="preserve">4.3 Utilisation and nutritional adequacy </t>
  </si>
  <si>
    <r>
      <rPr>
        <sz val="11"/>
        <rFont val="Arial"/>
        <family val="2"/>
        <charset val="1"/>
      </rPr>
      <t xml:space="preserve">4.3.1 Is the nutritional quality of available food improving?  
</t>
    </r>
  </si>
  <si>
    <t xml:space="preserve">4.3.2 Are nutritional practices being improved?</t>
  </si>
  <si>
    <t xml:space="preserve">4.3.3 Is dietary diversity increased?</t>
  </si>
  <si>
    <t xml:space="preserve">4.4 Stability </t>
  </si>
  <si>
    <t xml:space="preserve">4.4.1 Is risk of periodic food shortage for household reduced?</t>
  </si>
  <si>
    <t xml:space="preserve">4.4.2 Is excessive food price variation reduced? </t>
  </si>
  <si>
    <t xml:space="preserve">5. SOCIAL CAPITAL</t>
  </si>
  <si>
    <t xml:space="preserve">5.1 Strength of producer organisations</t>
  </si>
  <si>
    <t xml:space="preserve">5.1.1 Do formal and informal farmer organisations /cooperatives participate in the value chain?</t>
  </si>
  <si>
    <t xml:space="preserve">5.1.2 How inclusive is group/cooperative membership?</t>
  </si>
  <si>
    <t xml:space="preserve">5.1.3 Do groups have representative and accountable leadership? </t>
  </si>
  <si>
    <t xml:space="preserve">5.1.4 Are farmer groups, cooperatives and associations able to negotiate in input or output markets?</t>
  </si>
  <si>
    <t xml:space="preserve">5.2 Information and confidence</t>
  </si>
  <si>
    <t xml:space="preserve">5.2.1 Do farmers in the value chain have access to information on agricultural practices, agricultural policies, and market prices? </t>
  </si>
  <si>
    <t xml:space="preserve">5.2.2 To what extent is the relation between value chain actors perceived as trustworthy?</t>
  </si>
  <si>
    <t xml:space="preserve">5.3 Social involvement</t>
  </si>
  <si>
    <t xml:space="preserve">5.3.1 Do communities participate in decisions that impact their livelihood? </t>
  </si>
  <si>
    <t xml:space="preserve">5.3.2 Are there actions to ensure respect of traditional knowledge and resources?</t>
  </si>
  <si>
    <t xml:space="preserve">5.3.3 Is there participation in voluntary communal activities for benefit of the community </t>
  </si>
  <si>
    <t xml:space="preserve">6. LIVING CONDITIONS</t>
  </si>
  <si>
    <t xml:space="preserve">6.1 Health services</t>
  </si>
  <si>
    <t xml:space="preserve">6.1.1 Do households have access to health facilities?</t>
  </si>
  <si>
    <t xml:space="preserve">6.1.2 Do households have access to health services?</t>
  </si>
  <si>
    <t xml:space="preserve">6.1.3  Are health services affordable for households?</t>
  </si>
  <si>
    <t xml:space="preserve">6.2 Housing</t>
  </si>
  <si>
    <t xml:space="preserve">6.2.1 Do households have access to good quality accomodations?</t>
  </si>
  <si>
    <t xml:space="preserve">6.2.2 Do households have access to good quality water and sanitation facilities? </t>
  </si>
  <si>
    <t xml:space="preserve">6.3 Education and training</t>
  </si>
  <si>
    <t xml:space="preserve">6.3.1 Is primary education accessible to households?</t>
  </si>
  <si>
    <t xml:space="preserve">6.3.2 Are secondary and/or vocational education accessible to households?</t>
  </si>
  <si>
    <t xml:space="preserve">6.3.3 Existence and quality of in-service vocational training provided by the investors in the value chain?
</t>
  </si>
  <si>
    <t xml:space="preserve">6.4 Mobility ??????</t>
  </si>
  <si>
    <t xml:space="preserve">6.4.1   Migration incidence in production region</t>
  </si>
  <si>
    <t xml:space="preserve">6.4.2 Participation of migrants in the value chain</t>
  </si>
  <si>
    <t xml:space="preserve">Please add justification.</t>
  </si>
  <si>
    <t xml:space="preserve">6.4.3 Working conditions of migrants in the value chain</t>
  </si>
  <si>
    <t xml:space="preserve">How to use the Social Profile Tool</t>
  </si>
  <si>
    <t xml:space="preserve">When using this Excel tool, please take into account the following guiding principles:</t>
  </si>
  <si>
    <t xml:space="preserve">*</t>
  </si>
  <si>
    <r>
      <rPr>
        <b val="true"/>
        <sz val="12"/>
        <rFont val="Times New Roman"/>
        <family val="1"/>
        <charset val="1"/>
      </rPr>
      <t xml:space="preserve">Only fill in blank cells and select score levels as they appear in the drop-down lists of the questionnaire!
</t>
    </r>
    <r>
      <rPr>
        <sz val="12"/>
        <rFont val="Times New Roman"/>
        <family val="1"/>
        <charset val="1"/>
      </rPr>
      <t xml:space="preserve">Grey cells are automatically filled based on previous entries. Grey cells should never be changed by the user.</t>
    </r>
  </si>
  <si>
    <t xml:space="preserve">**</t>
  </si>
  <si>
    <t xml:space="preserve">Be careful in using "copy and paste" function that covers more than one cell, as you might interfere with non-visible formulas or cells used for calculations.</t>
  </si>
  <si>
    <t xml:space="preserve">***</t>
  </si>
  <si>
    <r>
      <rPr>
        <sz val="12"/>
        <rFont val="Times New Roman"/>
        <family val="1"/>
        <charset val="1"/>
      </rPr>
      <t xml:space="preserve">When writing comments and observation with text ending beyond the limits of the cell,</t>
    </r>
    <r>
      <rPr>
        <b val="true"/>
        <sz val="12"/>
        <rFont val="Times New Roman"/>
        <family val="1"/>
        <charset val="1"/>
      </rPr>
      <t xml:space="preserve"> you can adjust the row height</t>
    </r>
    <r>
      <rPr>
        <sz val="12"/>
        <rFont val="Times New Roman"/>
        <family val="1"/>
        <charset val="1"/>
      </rPr>
      <t xml:space="preserve"> by dragging down the bottom line of the row from the far left colum which shows the row numbers.</t>
    </r>
  </si>
  <si>
    <t xml:space="preserve">It is recommended to follow the steps below:</t>
  </si>
  <si>
    <r>
      <rPr>
        <b val="true"/>
        <sz val="12"/>
        <rFont val="Times New Roman"/>
        <family val="1"/>
        <charset val="1"/>
      </rPr>
      <t xml:space="preserve">Profile </t>
    </r>
    <r>
      <rPr>
        <sz val="12"/>
        <rFont val="Times New Roman"/>
        <family val="1"/>
        <charset val="1"/>
      </rPr>
      <t xml:space="preserve">sheet</t>
    </r>
  </si>
  <si>
    <r>
      <rPr>
        <b val="true"/>
        <sz val="12"/>
        <rFont val="Times New Roman"/>
        <family val="1"/>
        <charset val="1"/>
      </rPr>
      <t xml:space="preserve">Fill in the name of the value chain, country and the date</t>
    </r>
    <r>
      <rPr>
        <sz val="12"/>
        <rFont val="Times New Roman"/>
        <family val="1"/>
        <charset val="1"/>
      </rPr>
      <t xml:space="preserve"> of assessment in the first sheet "Profile". 
They will be copied automatically in the other sheets from where you cannot access these elements.</t>
    </r>
  </si>
  <si>
    <r>
      <rPr>
        <b val="true"/>
        <sz val="12"/>
        <rFont val="Times New Roman"/>
        <family val="1"/>
        <charset val="1"/>
      </rPr>
      <t xml:space="preserve">Questionnaire </t>
    </r>
    <r>
      <rPr>
        <sz val="12"/>
        <rFont val="Times New Roman"/>
        <family val="1"/>
        <charset val="1"/>
      </rPr>
      <t xml:space="preserve">sheet</t>
    </r>
  </si>
  <si>
    <r>
      <rPr>
        <b val="true"/>
        <sz val="12"/>
        <rFont val="Times New Roman"/>
        <family val="1"/>
        <charset val="1"/>
      </rPr>
      <t xml:space="preserve">Respond to each question by using the score levels</t>
    </r>
    <r>
      <rPr>
        <sz val="12"/>
        <rFont val="Times New Roman"/>
        <family val="1"/>
        <charset val="1"/>
      </rPr>
      <t xml:space="preserve">: 
- </t>
    </r>
    <r>
      <rPr>
        <b val="true"/>
        <sz val="12"/>
        <color rgb="FF00B050"/>
        <rFont val="Times New Roman"/>
        <family val="1"/>
        <charset val="1"/>
      </rPr>
      <t xml:space="preserve">High</t>
    </r>
    <r>
      <rPr>
        <sz val="12"/>
        <rFont val="Times New Roman"/>
        <family val="1"/>
        <charset val="1"/>
      </rPr>
      <t xml:space="preserve">, 
- </t>
    </r>
    <r>
      <rPr>
        <b val="true"/>
        <sz val="12"/>
        <color rgb="FF92D050"/>
        <rFont val="Times New Roman"/>
        <family val="1"/>
        <charset val="1"/>
      </rPr>
      <t xml:space="preserve">Substantial</t>
    </r>
    <r>
      <rPr>
        <sz val="12"/>
        <rFont val="Times New Roman"/>
        <family val="1"/>
        <charset val="1"/>
      </rPr>
      <t xml:space="preserve">, 
- </t>
    </r>
    <r>
      <rPr>
        <b val="true"/>
        <sz val="12"/>
        <color rgb="FFFFC000"/>
        <rFont val="Times New Roman"/>
        <family val="1"/>
        <charset val="1"/>
      </rPr>
      <t xml:space="preserve">Moderate/Low</t>
    </r>
    <r>
      <rPr>
        <sz val="12"/>
        <rFont val="Times New Roman"/>
        <family val="1"/>
        <charset val="1"/>
      </rPr>
      <t xml:space="preserve">, 
- </t>
    </r>
    <r>
      <rPr>
        <b val="true"/>
        <sz val="12"/>
        <color rgb="FFFF0000"/>
        <rFont val="Times New Roman"/>
        <family val="1"/>
        <charset val="1"/>
      </rPr>
      <t xml:space="preserve">Not at all</t>
    </r>
    <r>
      <rPr>
        <sz val="12"/>
        <rFont val="Times New Roman"/>
        <family val="1"/>
        <charset val="1"/>
      </rPr>
      <t xml:space="preserve">,
- </t>
    </r>
    <r>
      <rPr>
        <b val="true"/>
        <sz val="12"/>
        <rFont val="Times New Roman"/>
        <family val="1"/>
        <charset val="1"/>
      </rPr>
      <t xml:space="preserve">n/a</t>
    </r>
    <r>
      <rPr>
        <sz val="12"/>
        <rFont val="Times New Roman"/>
        <family val="1"/>
        <charset val="1"/>
      </rPr>
      <t xml:space="preserve"> = </t>
    </r>
    <r>
      <rPr>
        <b val="true"/>
        <sz val="12"/>
        <rFont val="Times New Roman"/>
        <family val="1"/>
        <charset val="1"/>
      </rPr>
      <t xml:space="preserve">not applicable</t>
    </r>
    <r>
      <rPr>
        <sz val="12"/>
        <rFont val="Times New Roman"/>
        <family val="1"/>
        <charset val="1"/>
      </rPr>
      <t xml:space="preserve"> (when not relevant) or </t>
    </r>
    <r>
      <rPr>
        <b val="true"/>
        <sz val="12"/>
        <rFont val="Times New Roman"/>
        <family val="1"/>
        <charset val="1"/>
      </rPr>
      <t xml:space="preserve">not available</t>
    </r>
    <r>
      <rPr>
        <sz val="12"/>
        <rFont val="Times New Roman"/>
        <family val="1"/>
        <charset val="1"/>
      </rPr>
      <t xml:space="preserve"> (when not possible to reply). 
In your assessment, take into account the likelihood and the impact and consider the stage of the chain the most at risk.</t>
    </r>
  </si>
  <si>
    <r>
      <rPr>
        <b val="true"/>
        <sz val="12"/>
        <rFont val="Times New Roman"/>
        <family val="1"/>
        <charset val="1"/>
      </rPr>
      <t xml:space="preserve">Give a short justification for your choice</t>
    </r>
    <r>
      <rPr>
        <sz val="12"/>
        <rFont val="Times New Roman"/>
        <family val="1"/>
        <charset val="1"/>
      </rPr>
      <t xml:space="preserve"> in the "Comments" column. </t>
    </r>
  </si>
  <si>
    <r>
      <rPr>
        <sz val="12"/>
        <rFont val="Times New Roman"/>
        <family val="1"/>
        <charset val="1"/>
      </rPr>
      <t xml:space="preserve">In the column "Source", you should include which </t>
    </r>
    <r>
      <rPr>
        <b val="true"/>
        <sz val="12"/>
        <rFont val="Times New Roman"/>
        <family val="1"/>
        <charset val="1"/>
      </rPr>
      <t xml:space="preserve">source of information</t>
    </r>
    <r>
      <rPr>
        <sz val="12"/>
        <rFont val="Times New Roman"/>
        <family val="1"/>
        <charset val="1"/>
      </rPr>
      <t xml:space="preserve"> you used for your judgement.</t>
    </r>
  </si>
  <si>
    <r>
      <rPr>
        <sz val="12"/>
        <rFont val="Times New Roman"/>
        <family val="1"/>
        <charset val="1"/>
      </rPr>
      <t xml:space="preserve">The "</t>
    </r>
    <r>
      <rPr>
        <b val="true"/>
        <sz val="12"/>
        <rFont val="Times New Roman"/>
        <family val="1"/>
        <charset val="1"/>
      </rPr>
      <t xml:space="preserve">Average</t>
    </r>
    <r>
      <rPr>
        <sz val="12"/>
        <rFont val="Times New Roman"/>
        <family val="1"/>
        <charset val="1"/>
      </rPr>
      <t xml:space="preserve">" score level is automatically set as the unweighted average of the score levels for the underlying questions. 
In exceptional cases,</t>
    </r>
    <r>
      <rPr>
        <b val="true"/>
        <sz val="12"/>
        <rFont val="Times New Roman"/>
        <family val="1"/>
        <charset val="1"/>
      </rPr>
      <t xml:space="preserve"> the average score level can be manually modified</t>
    </r>
    <r>
      <rPr>
        <sz val="12"/>
        <rFont val="Times New Roman"/>
        <family val="1"/>
        <charset val="1"/>
      </rPr>
      <t xml:space="preserve"> using column I (cell next to "Final:"). This may be used in order to take into account important aspects not covered by the questions. 
In this case, </t>
    </r>
    <r>
      <rPr>
        <b val="true"/>
        <sz val="12"/>
        <rFont val="Times New Roman"/>
        <family val="1"/>
        <charset val="1"/>
      </rPr>
      <t xml:space="preserve">a justification should be provided</t>
    </r>
    <r>
      <rPr>
        <sz val="12"/>
        <rFont val="Times New Roman"/>
        <family val="1"/>
        <charset val="1"/>
      </rPr>
      <t xml:space="preserve"> (under "Comments", column K). 
Change can only be done to the immediate nearest score level or to n/a (otherwise the calculations will be wrong). 
</t>
    </r>
    <r>
      <rPr>
        <u val="single"/>
        <sz val="12"/>
        <rFont val="Times New Roman"/>
        <family val="1"/>
        <charset val="1"/>
      </rPr>
      <t xml:space="preserve">NB</t>
    </r>
    <r>
      <rPr>
        <sz val="12"/>
        <rFont val="Times New Roman"/>
        <family val="1"/>
        <charset val="1"/>
      </rPr>
      <t xml:space="preserve">: After making trials of adjustment of this cell, if you eventually want to let the initial automatic calculation work, it is necessary to reintroduce manually the reference of the corresponding D cell ("=Dx" for line x) to come back to the intial state of the spreadsheet.</t>
    </r>
  </si>
  <si>
    <r>
      <rPr>
        <b val="true"/>
        <sz val="12"/>
        <rFont val="Times New Roman"/>
        <family val="1"/>
        <charset val="1"/>
      </rPr>
      <t xml:space="preserve">Register </t>
    </r>
    <r>
      <rPr>
        <sz val="12"/>
        <rFont val="Times New Roman"/>
        <family val="1"/>
        <charset val="1"/>
      </rPr>
      <t xml:space="preserve">sheet</t>
    </r>
  </si>
  <si>
    <r>
      <rPr>
        <b val="true"/>
        <sz val="12"/>
        <rFont val="Times New Roman"/>
        <family val="1"/>
        <charset val="1"/>
      </rPr>
      <t xml:space="preserve">Describe the major risks,</t>
    </r>
    <r>
      <rPr>
        <sz val="12"/>
        <rFont val="Times New Roman"/>
        <family val="1"/>
        <charset val="1"/>
      </rPr>
      <t xml:space="preserve"> if any, in column E. 
All the questions assessed as "not at all" or "moderate/low" in the questionnaire need to be analyzed as possible risks or negative outcomes.
Major risks and negative consequences may be identified by the questionnaire, but could also include further issues to be pointed at. </t>
    </r>
  </si>
  <si>
    <r>
      <rPr>
        <sz val="12"/>
        <rFont val="Times New Roman"/>
        <family val="1"/>
        <charset val="1"/>
      </rPr>
      <t xml:space="preserve">Describe the </t>
    </r>
    <r>
      <rPr>
        <b val="true"/>
        <sz val="12"/>
        <rFont val="Times New Roman"/>
        <family val="1"/>
        <charset val="1"/>
      </rPr>
      <t xml:space="preserve">major mitigating measures</t>
    </r>
    <r>
      <rPr>
        <sz val="12"/>
        <rFont val="Times New Roman"/>
        <family val="1"/>
        <charset val="1"/>
      </rPr>
      <t xml:space="preserve"> in column F.</t>
    </r>
  </si>
  <si>
    <r>
      <rPr>
        <sz val="12"/>
        <rFont val="Times New Roman"/>
        <family val="1"/>
        <charset val="1"/>
      </rPr>
      <t xml:space="preserve">Insert date and </t>
    </r>
    <r>
      <rPr>
        <b val="true"/>
        <sz val="12"/>
        <rFont val="Times New Roman"/>
        <family val="1"/>
        <charset val="1"/>
      </rPr>
      <t xml:space="preserve">copy scores of previous social profile</t>
    </r>
    <r>
      <rPr>
        <sz val="12"/>
        <rFont val="Times New Roman"/>
        <family val="1"/>
        <charset val="1"/>
      </rPr>
      <t xml:space="preserve"> assessment (column H), if there has been one.</t>
    </r>
  </si>
  <si>
    <r>
      <rPr>
        <b val="true"/>
        <sz val="12"/>
        <rFont val="Times New Roman"/>
        <family val="1"/>
        <charset val="1"/>
      </rPr>
      <t xml:space="preserve">Highlight progress done</t>
    </r>
    <r>
      <rPr>
        <sz val="12"/>
        <rFont val="Times New Roman"/>
        <family val="1"/>
        <charset val="1"/>
      </rPr>
      <t xml:space="preserve"> in the implementation of specific measures since previous social profile assessment in column G "Comments".</t>
    </r>
  </si>
  <si>
    <r>
      <rPr>
        <sz val="12"/>
        <rFont val="Times New Roman"/>
        <family val="1"/>
        <charset val="1"/>
      </rPr>
      <t xml:space="preserve">Provide an </t>
    </r>
    <r>
      <rPr>
        <b val="true"/>
        <sz val="12"/>
        <rFont val="Times New Roman"/>
        <family val="1"/>
        <charset val="1"/>
      </rPr>
      <t xml:space="preserve">overall summary of the key issues and recommendations</t>
    </r>
    <r>
      <rPr>
        <sz val="12"/>
        <rFont val="Times New Roman"/>
        <family val="1"/>
        <charset val="1"/>
      </rPr>
      <t xml:space="preserve">, the Risk and Cost of Non-Intervention vs. Benefits and the key mitigating measures. </t>
    </r>
  </si>
  <si>
    <t xml:space="preserve">Warning</t>
  </si>
  <si>
    <r>
      <rPr>
        <b val="true"/>
        <sz val="10"/>
        <color rgb="FFC00000"/>
        <rFont val="Arial"/>
        <family val="2"/>
        <charset val="1"/>
      </rPr>
      <t xml:space="preserve">After some time of work and changes,
</t>
    </r>
    <r>
      <rPr>
        <b val="true"/>
        <sz val="12"/>
        <color rgb="FFC00000"/>
        <rFont val="Arial"/>
        <family val="2"/>
        <charset val="1"/>
      </rPr>
      <t xml:space="preserve">                                  it happens that colours are not automatically selected</t>
    </r>
    <r>
      <rPr>
        <sz val="10"/>
        <color rgb="FFC00000"/>
        <rFont val="Arial"/>
        <family val="2"/>
        <charset val="1"/>
      </rPr>
      <t xml:space="preserve">.</t>
    </r>
    <r>
      <rPr>
        <b val="true"/>
        <sz val="10"/>
        <color rgb="FFC00000"/>
        <rFont val="Arial"/>
        <family val="2"/>
        <charset val="1"/>
      </rPr>
      <t xml:space="preserve"> 
                                                                      </t>
    </r>
    <r>
      <rPr>
        <b val="true"/>
        <sz val="12"/>
        <color rgb="FFC00000"/>
        <rFont val="Arial"/>
        <family val="2"/>
        <charset val="1"/>
      </rPr>
      <t xml:space="preserve">=&gt; Save your work, close the file and open it again… </t>
    </r>
    <r>
      <rPr>
        <b val="true"/>
        <sz val="10"/>
        <color rgb="FFC00000"/>
        <rFont val="Arial"/>
        <family val="2"/>
        <charset val="1"/>
      </rPr>
      <t xml:space="preserve">and it will work afresh!</t>
    </r>
  </si>
  <si>
    <t xml:space="preserve">Question n°</t>
  </si>
  <si>
    <t xml:space="preserve">Explanations on questions</t>
  </si>
  <si>
    <t xml:space="preserve">1.2.1</t>
  </si>
  <si>
    <t xml:space="preserve">Risk assessment</t>
  </si>
  <si>
    <t xml:space="preserve">1.2.2</t>
  </si>
  <si>
    <t xml:space="preserve">1.4.1</t>
  </si>
  <si>
    <t xml:space="preserve">Remuneration: provision of income allowing workers to support themselves and their families.</t>
  </si>
  <si>
    <t xml:space="preserve">Consider as entry point for the analysis the current state of play of the country specific land governance (policy, legislation, institutions/actors, enacting and application of legislation in particular as regards the consideration/impact on smallholders, land administration). This is important to know/judge if government legislation and/or customary rights matter</t>
  </si>
  <si>
    <t xml:space="preserve">2.1.1</t>
  </si>
  <si>
    <t xml:space="preserve">How is adherence to VGGT done and is this publically acknowledged? </t>
  </si>
  <si>
    <t xml:space="preserve">2.2.4</t>
  </si>
  <si>
    <t xml:space="preserve">Respond 'High' if formal contract exists</t>
  </si>
  <si>
    <t xml:space="preserve">2.3.1</t>
  </si>
  <si>
    <t xml:space="preserve">Practice of legal recognition and allocation of land rights in the sphere of value chain investment: formal, customary and informal land rights, rights of indigenous people, pastoralists, contracts… To which extent doeas the value chain investment impact on local/traditional land governance?</t>
  </si>
  <si>
    <t xml:space="preserve">3.1.1</t>
  </si>
  <si>
    <t xml:space="preserve">Good reasons for restictions make the question non applicable</t>
  </si>
  <si>
    <t xml:space="preserve">The complexity of the food and nutrition security sector implies that, for the purpose of this social profile, it should be analysed from the point of view of changes and evolution of the systems </t>
  </si>
  <si>
    <t xml:space="preserve">4.1.1</t>
  </si>
  <si>
    <t xml:space="preserve">Does food availability increase? Production,export Yc transports (trucks…).</t>
  </si>
  <si>
    <t xml:space="preserve">4.1.2</t>
  </si>
  <si>
    <t xml:space="preserve">Import, transport, stock, market institutions.</t>
  </si>
  <si>
    <t xml:space="preserve">4.2.2</t>
  </si>
  <si>
    <t xml:space="preserve">Impact on food prices; impact on revenues =&gt; link with Economic analysis.</t>
  </si>
  <si>
    <t xml:space="preserve">4.3.2</t>
  </si>
  <si>
    <t xml:space="preserve">As nutritional practices please consider: nutrition policies and strategies, nutrition-training, education, the setting up of coordination mechanisms between agriculture, health, education, and social protection sectors. Do such nutritional practises target pregnant and lactating women as well as children under five (with a stronger emphasis on those under the age of two)? </t>
  </si>
  <si>
    <t xml:space="preserve">4.3.3</t>
  </si>
  <si>
    <t xml:space="preserve">Minimum number of food groups consumed by an individual over a reference period. Ref.: FAO Manual Minimum Dietary Diversity in Women (in preparation). This is relevant only if the baseline score is low.</t>
  </si>
  <si>
    <t xml:space="preserve">4.4.2</t>
  </si>
  <si>
    <t xml:space="preserve">Price variation can be seasonal or transitory due to any type of shock.</t>
  </si>
  <si>
    <t xml:space="preserve">5.1.2</t>
  </si>
  <si>
    <t xml:space="preserve">Inclusiveness viewed from different perspectives: wealth strata, age, gender, ethnic or social groups…</t>
  </si>
  <si>
    <t xml:space="preserve">5.2.2</t>
  </si>
  <si>
    <t xml:space="preserve">Verbal agreement, long lasting collaboration, contract, market, hierarchy… Looking upstream and downstream the VC.</t>
  </si>
  <si>
    <t xml:space="preserve">5.3.1</t>
  </si>
  <si>
    <t xml:space="preserve">CFS RAI: principle 9 on meanigful information, consultation and decision making processes.</t>
  </si>
  <si>
    <t xml:space="preserve">5.3.2</t>
  </si>
  <si>
    <t xml:space="preserve">CFS RAI: principle 7 on respect cultural heritage and traditional knowledge and support diversity and innovation.</t>
  </si>
  <si>
    <t xml:space="preserve">6.1.1</t>
  </si>
  <si>
    <t xml:space="preserve">Health facilities: health center, buildings, equipments…</t>
  </si>
  <si>
    <t xml:space="preserve">6.1.2</t>
  </si>
  <si>
    <t xml:space="preserve">Health services: availabilty of nurse, doctors…</t>
  </si>
  <si>
    <t xml:space="preserve">6.1.3</t>
  </si>
  <si>
    <t xml:space="preserve">Affordability: consider prices for health services or possible existance of health insurance.</t>
  </si>
  <si>
    <t xml:space="preserve">6.3.3</t>
  </si>
  <si>
    <t xml:space="preserve">The reply to this question might be 'non applicable' if the reply to 5.3.2 is 'high'.</t>
  </si>
  <si>
    <t xml:space="preserve">Initial count</t>
  </si>
  <si>
    <t xml:space="preserve">Ranges used for averages</t>
  </si>
  <si>
    <r>
      <rPr>
        <b val="true"/>
        <sz val="10"/>
        <color rgb="FFC00000"/>
        <rFont val="Arial"/>
        <family val="2"/>
        <charset val="1"/>
      </rPr>
      <t xml:space="preserve">How does the profile calculate?           </t>
    </r>
    <r>
      <rPr>
        <b val="true"/>
        <sz val="10"/>
        <color rgb="FFC00000"/>
        <rFont val="Wingdings"/>
        <family val="0"/>
        <charset val="2"/>
      </rPr>
      <t xml:space="preserve">è     è     è     è     è     è     è     è</t>
    </r>
  </si>
  <si>
    <t xml:space="preserve">Used in sheets:</t>
  </si>
  <si>
    <t xml:space="preserve">"Questionnaire"</t>
  </si>
  <si>
    <t xml:space="preserve">"Questionnaire", "Register" and "Profile"</t>
  </si>
  <si>
    <r>
      <rPr>
        <sz val="10"/>
        <rFont val="Calibri"/>
        <family val="2"/>
        <charset val="1"/>
      </rPr>
      <t xml:space="preserve">≥</t>
    </r>
    <r>
      <rPr>
        <sz val="10"/>
        <rFont val="Arial"/>
        <family val="0"/>
        <charset val="1"/>
      </rPr>
      <t xml:space="preserve"> 3.5</t>
    </r>
  </si>
  <si>
    <t xml:space="preserve">2.50 ≤     &lt; 3.50</t>
  </si>
  <si>
    <t xml:space="preserve">1.50 ≤     &lt; 2.50</t>
  </si>
  <si>
    <t xml:space="preserve">&lt; 1.50</t>
  </si>
  <si>
    <t xml:space="preserve">-</t>
  </si>
  <si>
    <t xml:space="preserve">Produccion de piña</t>
  </si>
  <si>
    <t xml:space="preserve">Produccion de mango</t>
  </si>
  <si>
    <t xml:space="preserve">Intermediacion</t>
  </si>
  <si>
    <t xml:space="preserve">Exportacion</t>
  </si>
  <si>
    <t xml:space="preserve">Procesamiento de frutas</t>
  </si>
  <si>
    <t xml:space="preserve">¿En qué labores trabajan? ¿Cómo se contratan? (¿donde? con quién? ¿Formalidad?)</t>
  </si>
  <si>
    <t xml:space="preserve">Productores micro no tecnificados sin maquinaria</t>
  </si>
  <si>
    <t xml:space="preserve">Productores pequeños semi tecnificados sin maquinaria</t>
  </si>
  <si>
    <t xml:space="preserve">Productores medianos semi tecnificados con maquinaria
</t>
  </si>
  <si>
    <t xml:space="preserve">Empresas productoras grandes tecnificadas con maquinaria
</t>
  </si>
  <si>
    <t xml:space="preserve">Micro productores diversificados de Banilejo sin manejo</t>
  </si>
  <si>
    <t xml:space="preserve">Pequeños productores con mescla de variedades criollas e introducidas</t>
  </si>
  <si>
    <t xml:space="preserve">Medianos productores con mescal de variedades introducidas</t>
  </si>
  <si>
    <t xml:space="preserve">Grandes productores con monovariedad introducida</t>
  </si>
  <si>
    <t xml:space="preserve">Intermediarios de piña</t>
  </si>
  <si>
    <t xml:space="preserve">Intermediarios de mango</t>
  </si>
  <si>
    <t xml:space="preserve">Empresas empacadoras - exportadoras de piña</t>
  </si>
  <si>
    <t xml:space="preserve">Empresas empacadoras - exportadoras de mango</t>
  </si>
  <si>
    <t xml:space="preserve">Exportadora con Planta termica</t>
  </si>
  <si>
    <t xml:space="preserve">Procesadoras industriales Grandes  (puré industrial de mango, concentrado de piña, jugos en base a puré y concentrado mesclado con otras frutas, néctar de mango, lascas de mango, mermelada industrial)</t>
  </si>
  <si>
    <t xml:space="preserve">Procesadoras semi industriales Medianas (puré semi-industrial + jugos/nectares)
</t>
  </si>
  <si>
    <t xml:space="preserve">Procesadoras semi-industriales Pequeñas  (purée congelada) con punto de venta en Mercadom
</t>
  </si>
  <si>
    <t xml:space="preserve">Micro procesadoras artesanales (puré de mango artesanal) con punto de venta en MERCADOM</t>
  </si>
  <si>
    <t xml:space="preserve">¿Cómo calificaría las condiciones de sus contratos, en relación con los contratos de los otros trabajadores? (tiempo, salarios, otras ventajas, etc.)</t>
  </si>
  <si>
    <r>
      <rPr>
        <sz val="10"/>
        <rFont val="Calibri"/>
        <family val="2"/>
        <charset val="1"/>
      </rPr>
      <t xml:space="preserve">¿Conocen los estándares de la OIT con respecto a las condiciones laborales? </t>
    </r>
    <r>
      <rPr>
        <i val="true"/>
        <sz val="10"/>
        <rFont val="Calibri"/>
        <family val="2"/>
        <charset val="1"/>
      </rPr>
      <t xml:space="preserve">Si/No Si la respuesta es positiva: ¿cómo se implementan concretamente?</t>
    </r>
  </si>
  <si>
    <t xml:space="preserve">Ninguno de los entrevstados mencionaron aplican los estandardres de la OIT. Sin embargo, se conoce la prohibicion del trabajo infantil a todos los niveles y se respetan los horarios de trabajo (generalmente jornadas de 8 horas, con una pausa para el almuerzo)</t>
  </si>
  <si>
    <t xml:space="preserve">¿Cómo se organizan en su empresa/finca (¿sindicatos, otro tipo de organización laboral? ¿Organizaciones de productores?)</t>
  </si>
  <si>
    <t xml:space="preserve">Los productores de piña pueden organizarse libremente en asociaciones (2 organizaciones de productores activas) y Cluster (el Cluster de piña no parece ser activo segun las entrevistas)</t>
  </si>
  <si>
    <t xml:space="preserve">Los productores de mango pueden organizarse libremente en asociaciones(hay hasta 8 asociaciones de productores en las diferentes zonas de produccion del pais) y Cluster (el Cluster de mago es activo e involucra 500 miembros, la mayoria de los miembros son productores)</t>
  </si>
  <si>
    <t xml:space="preserve">Hay un sindicato de transportistas que es, aparentemente, muy fuerte y que negocia con las empresas exportadoras grandes una cuota del transporte de sus productos hacia los puertos y aeropuertos. Los exportadores no pueden transportar sus productos sin ellos</t>
  </si>
  <si>
    <t xml:space="preserve">Las empresas tienen la libertad de asociarse (un gran parte de las empresas visitadas forman parte del Cluster de mango, salvo las pequeñas y las micro). Aunque es formalmente autorizado tener sindicatos de trabajadores en las empresas, ninguna de las empresas entrevistadas lo tienen y en algunos casos, no lo autorizan. </t>
  </si>
  <si>
    <t xml:space="preserve">¿Cuáles son las características de los contratos laborales de sus empleados (por tipo de labor/ empleado)? ¿Duración de los contratos? Temporales, diarios, por tarea, permanentes // Frecuencia de pago: mensuales/quincenales/diarios // Otros beneficios laborales recibidos: doble sueldo o salario de navidad, viáticos para transporte, alimentos, etc. // ¿Cuál es el ritmo de trabajo de sus empleados por tipo de labor/de empleados?  //  ¿Duración de las jornadas (días y horas)? ¿Flexibilidad de los horarios? ¿respeto de los horarios? ¿Ha ocurrido que Ud trabajo más que sus horarios normales de trabajo? ¿Ha beneficiado de una remuneración adicional?</t>
  </si>
  <si>
    <t xml:space="preserve">Los trabajadores asalariados del campo, tanto como los productores, no benefician de contratos laborales formales ni de seguridad social. Sin embargo, y aunque los contraos son en la mayoria de jornales (o pagados por labor/ajuste), y aunque implican una gran mayoria de trabajadores de origen haitiano, las relaciones laborales son de mediano y hasta largo tiempo entre jornaleros y finqueros (unos de mas de 10 años en grandes fincas). Algunos de los finqueros emplean de forma permanente los trabajadores ya que las actividades en produccion de piña son de todos los dias</t>
  </si>
  <si>
    <t xml:space="preserve">Los trabajadores asalariados del campo, tanto como los productores, no benefician de contratos laborales formales ni de seguridad social. A contrario de lo que pasa en el sector piñero, la mayoria de los trabajadores del campo en zonas de produccion de mango son dominicanos de la zona (existen sin embardo trabajadores de origen haitiano). Generalmente, los contratos laborales informales son verbales. En el caso de algunas labores especificas (poda en particular), los contratos son por ajuste y mejor pagados ya que se necesita ciertas competencias</t>
  </si>
  <si>
    <t xml:space="preserve">Los intermediarios trabajan a su cuenta o en el caso de ser contratados por una empresa de exportacion (mango), son pagado con un % de las ventas de frutas (-&gt; objetivo de maximizar su eneficio recolectando una gran cantidad de frutas). En el caso de que venden a supermercados o hoteles, reciben una cuota semanal que tienen que entregar y si no logran entregar el buen volumen o si la calidad no corresponde a los requisitos, deben pagar el diferencial a los compradores. Los intermediarios contratan a individuos (brigadas pagadas por ajuste ie. cantidad de frutas, que no recibern otro beneficio que su pago del ajuste)</t>
  </si>
  <si>
    <t xml:space="preserve">Emplean una gran cantidad de mujeres y de haitianos (mitad son dominicanos) que son generalmente fijos o pagados por ajustes. Los obreros reciben 450 pesos/dia + comida con pago quincenal, sin contrato formal (las personas mas calificadas ej manejo de tractor son pagados 10-12 000 $ mensual o por milia de hijuelos, lo que permite aumentar el beneficio con la rapidez de seleccion). En la planta de empaque, las muejeres son pagadas 70 $/ hora de trabajo sin otro beneficio con jornadas de 8 horas con una pausa para el almuerzo</t>
  </si>
  <si>
    <t xml:space="preserve">50 personas fijas (y hasta 200 en zafra de mango). 70% mujeres. Dominicanas de la zona (50% de la universidad). Pago por ajuste (~15 000 $ mensual sin otros beneficios) jornadas de 12 horas en periodo de zafra, ajuste = 1 caja por 2 minutos. Pausa de 10 minutos cada 35 min</t>
  </si>
  <si>
    <t xml:space="preserve">Entre 20 y 70% de mujeres. En el caso de que haya haitianos, todos deben ser documentados. CITRICOLA: Empleados fijos, unos desde hace mucho tiempo, 44 horas a la semana (control de tiempo de 8am a 4pm), 13 000 pesos/mes haste 18 000 pesos/mes, pago quincenal, con transporte y comida + seguro social privado,c apacitaciones de l personal (ej seguridad, manejo de productos quimicos) GOYA : Empleados fijos (unos tienen mas de 30 años en la fabrica), salario = minimo + 1°%, con bonificacion, comida, uniformes; pago mas alto de noche (40%), muy poca rotacion de personal que tienen ~40 años en promedio / en periodo de cosecha 24/24 2 turnos de 10 horas</t>
  </si>
  <si>
    <t xml:space="preserve">NIKAY: 80 empleados fijos pero pagados diarios TROPIJUGOS : 38 empleados  10 haitianos (pelan coco) + 3 venezolanos (mayor nivel) Mas hombres que mujeres (carga) Empleados fijos, unos desde mas de 10 años, de lunes a sabado, 7:30-5pm, 1 mes de vacaciones con la empresa cerrada, 65-70 pesos por hora (en zona franca, pago de 50 pesos/hora) + transporte, comida, aguinaldo MAMA: 125 empleados 150 adicionales en temporada alta Solo dominicanos 60% mujeres Pago por dia</t>
  </si>
  <si>
    <t xml:space="preserve">GOLE  6 personas Mayoria de decendientes de haitianos 67% los hombres manejan las cajas Perosnas fijas (lista de contactos) Pago por semana 500 pesos por dia, sin seguro social, pero acuerdo que si problema de salud, la empresa les ayuda, jovenes (22-25 años max)</t>
  </si>
  <si>
    <t xml:space="preserve">MARTIN LUGO : 9 empleados   Solo hombres ("las mujeres se embarazan") Empleados fijos, con salaraios entre 9 000-10 500 pesos/mes (en la fabrica) y 15 000 pesos/mes o % de las ventas (en mercadom) + comida, con seguro social privado, 5 dias a la semana</t>
  </si>
  <si>
    <r>
      <rPr>
        <sz val="10"/>
        <rFont val="Calibri"/>
        <family val="2"/>
        <charset val="1"/>
      </rPr>
      <t xml:space="preserve">¿Los contratos laborales que tienen sus empleados son formales? Es decir que ¿implican: </t>
    </r>
    <r>
      <rPr>
        <i val="true"/>
        <sz val="10"/>
        <rFont val="Calibri"/>
        <family val="2"/>
        <charset val="1"/>
      </rPr>
      <t xml:space="preserve">el impuesto sobre la renta, la protección social o determinadas prestaciones relacionadas con el empleo (preaviso al despido, indemnización por despido, vacaciones anuales pagadas o licencia pagada por enfermedad, etc.)</t>
    </r>
    <r>
      <rPr>
        <sz val="10"/>
        <rFont val="Calibri"/>
        <family val="2"/>
        <charset val="1"/>
      </rPr>
      <t xml:space="preserve">?</t>
    </r>
  </si>
  <si>
    <t xml:space="preserve">Acuerdos verbales entre los productores y los jornaleros agricolas</t>
  </si>
  <si>
    <t xml:space="preserve">Contratos formales para los empleados fijos, acuerdos verbales para los temporales</t>
  </si>
  <si>
    <t xml:space="preserve">Acuerdos verbales</t>
  </si>
  <si>
    <t xml:space="preserve">¿Hay personas que trabajan en la finca/empresa que no reciben remuneración u otros beneficios laborales que realizan?</t>
  </si>
  <si>
    <t xml:space="preserve">No hay evidencia de trabajo forzado en las dos cadenas de valor</t>
  </si>
  <si>
    <t xml:space="preserve">¿Hay problemas de discriminación laboral (género, raza, enfermedades o incapacidad)?</t>
  </si>
  <si>
    <t xml:space="preserve">Las mujeres generalmente son excluisdas de la produccion agropecuaria y muy pocas se dedican al trabajo asalariado en campo (solo se mencionaron el caso de mujeres empleadas para la cosecha del mango)</t>
  </si>
  <si>
    <t xml:space="preserve">No hay evidencia de la participacion de mujeres en la intermediacion</t>
  </si>
  <si>
    <t xml:space="preserve">En la gran mayoria (salvo para las cargas pesadas) son mujeres que son empleadas de las plantas para la exportacion</t>
  </si>
  <si>
    <t xml:space="preserve">En la gran mayoria (salvo para las cargas pesadas) son mujeres que son empleadas de las fabricas procesadoras</t>
  </si>
  <si>
    <t xml:space="preserve">Los micro empresarios mencionaron su preferencia a emplear hombres ("las mujeres se embarazan")</t>
  </si>
  <si>
    <r>
      <rPr>
        <sz val="10"/>
        <rFont val="Calibri"/>
        <family val="2"/>
        <charset val="1"/>
      </rPr>
      <t xml:space="preserve">¿Hay menores de edad que trabajan en su finca/empresa? </t>
    </r>
    <r>
      <rPr>
        <i val="true"/>
        <sz val="10"/>
        <rFont val="Calibri"/>
        <family val="2"/>
        <charset val="1"/>
      </rPr>
      <t xml:space="preserve">(¿Menores de 18? de 14 años?)</t>
    </r>
    <r>
      <rPr>
        <sz val="10"/>
        <rFont val="Calibri"/>
        <family val="2"/>
        <charset val="1"/>
      </rPr>
      <t xml:space="preserve">  ¿A qué tipos de labores se dedican los jóvenes/los menores de edad?</t>
    </r>
  </si>
  <si>
    <t xml:space="preserve">No hay evidencia de trabajo infantil en la produccion, la intermediacion y el procesamiento de la piña y del mango. Se ha mencionado en el caso del mango que niños y niñas pueden ayudar a sus madres a cosechar el mango. En las grandes propiedades agropecuarias y en una mayoria de las empresas procesadoras medianas y grandes, hay afiches que mencionan que el trabajo infantil es prohibido</t>
  </si>
  <si>
    <t xml:space="preserve">¿Cómo los jóvenes/menores de edad que trabajan en su finca/empresa atienden a la escuela?</t>
  </si>
  <si>
    <t xml:space="preserve">En el caso de que sean labores peligrosas: ¿cómo se protegen de los peligros y accidentes?</t>
  </si>
  <si>
    <t xml:space="preserve">¿Cuál sería el número de accidentes vinculados con el trabajo el año pasado?  ¿Cómo ha evolucionado esta cifra en los últimos años?</t>
  </si>
  <si>
    <t xml:space="preserve">SI no se mencionan cifras de accidentes en la produccion de piña, se mencionaron los riegos de accidentes en particular: 1° en la aplicacion de agroquimicos y 2° al momento de la cosecha</t>
  </si>
  <si>
    <t xml:space="preserve">No se mencionaron riesgos de accidente en la produccion de mango</t>
  </si>
  <si>
    <t xml:space="preserve">Se mencionaron caacitaciones para un mejor manejo de los agroquimicos</t>
  </si>
  <si>
    <t xml:space="preserve">No se mencionaron nada al respeto</t>
  </si>
  <si>
    <t xml:space="preserve">Se adaptaron las condiciones laborales de las trabajadoras en respuesta a problemas con aire acondicionado para bajar la temperatura en la sala de empaque</t>
  </si>
  <si>
    <t xml:space="preserve">En las medianas y grandes empresas procesadoras, la automatizacion de varias labores permite reducir los riesgos de axcidentes laborales (se declaran unos 5/70 accidentes en Citricola del Este el año pasado // promedio anual del sector entre 11 y 27%). Sin embargo, constatamos ciertos riesgos en las lineas de produccion de estas empresas (pero mas bien asociado al coco). No se mencionaron accidentes en las pequeñas y micro empresas en las cuales las labores son manuales (aunque con maquinaria motirizada)</t>
  </si>
  <si>
    <t xml:space="preserve">¿Se hacen labores de prevención de los accidentes?</t>
  </si>
  <si>
    <t xml:space="preserve">En las grandes fincas, se mencionan capacitaciones en el uso (mas adecuado) y para la prevencion en el uso de agroquimicos</t>
  </si>
  <si>
    <t xml:space="preserve">Salvo para el uso de agroquimicos (pero menos que en el caso de la piña), no se mencionaron acciones de prevencion de accidentes labroales en campo</t>
  </si>
  <si>
    <t xml:space="preserve">¿Cómo se utilizan (si se utilizan) las tecnologías para reducir la penibilidad del trabajo?</t>
  </si>
  <si>
    <t xml:space="preserve">En las grandes fincas con maquinaria, se utilizan tractores y maquinaria pesada en propiedad de las fincas para la preparacion de suelos y aplicacion de agroquimicos. En las micro y pequeñas, en trabajo de suelo es manual y la aplicacion de agroquimicos se hace con bomba de mochila</t>
  </si>
  <si>
    <t xml:space="preserve">No se han mencionado ninguna tecnologia al respeto</t>
  </si>
  <si>
    <t xml:space="preserve">Se han automatizado muchas labores en el procesamiento</t>
  </si>
  <si>
    <t xml:space="preserve">Nivel de salarios y su apreciación: ¿bien pagado, normalmente pagado, mal pagado?</t>
  </si>
  <si>
    <t xml:space="preserve">En la produccion como en la intermediacion, los trabajadores de campo asalariados son pagados por dia (entre 450 y 500 $DOP por dia) o por ajuste (para las labores que requieren mas competencia como conducir un tractor, seleccionar los hijuelos en el caso de la piña, realizar la poda en el caso del mango - pago diario de 600 $DOP por dia)</t>
  </si>
  <si>
    <t xml:space="preserve">9 000 (450 por dia) -12 000 $DOP segun las competencias</t>
  </si>
  <si>
    <t xml:space="preserve">15 000 $DOP mensual</t>
  </si>
  <si>
    <t xml:space="preserve">13-18 000 $DOP mensual (promedio del sector nivel nacional = 12 800 $DOP2016)</t>
  </si>
  <si>
    <t xml:space="preserve">12 000 $DOP mensual (nivel nacional 8850 $DOP2016)</t>
  </si>
  <si>
    <t xml:space="preserve">11 000 $DOP mensual (nivel nacional 7850 $DOP2016)</t>
  </si>
  <si>
    <t xml:space="preserve">9000-10 000 $DOP mensual</t>
  </si>
  <si>
    <r>
      <rPr>
        <sz val="10"/>
        <rFont val="Calibri"/>
        <family val="2"/>
        <charset val="1"/>
      </rPr>
      <t xml:space="preserve">¿Cuál es el nivel de empleo de jóvenes (menos de 30 años)? </t>
    </r>
    <r>
      <rPr>
        <i val="true"/>
        <sz val="10"/>
        <rFont val="Calibri"/>
        <family val="2"/>
        <charset val="1"/>
      </rPr>
      <t xml:space="preserve">(# de personas empleadas en el total</t>
    </r>
    <r>
      <rPr>
        <sz val="10"/>
        <rFont val="Calibri"/>
        <family val="2"/>
        <charset val="1"/>
      </rPr>
      <t xml:space="preserve">)</t>
    </r>
  </si>
  <si>
    <t xml:space="preserve">La mayoria de los obreros agropecuarios tienen menos de 30 años. Pero la juventud se instala muy poco como productores agricolas en ambas zonas de produccion (los entrevistados tienen mas de 45 años!!!)</t>
  </si>
  <si>
    <t xml:space="preserve">Mayoria de jovenes, incluso estudiantes que se emplean como trabajadoras temporales durante los picos de cosecha</t>
  </si>
  <si>
    <t xml:space="preserve">Se considera que dado la poca oferta de empleo, el trabajo es atractivo</t>
  </si>
  <si>
    <t xml:space="preserve">¿Conocen las Directrices voluntarias sobre la Gobernanza responsable de la Tenencia?  En el caso de que las conocen, su empresa/finca las han firmado/la aplican?</t>
  </si>
  <si>
    <t xml:space="preserve">Ninguno de los entrevistados de los diferentes niveles de las cadenas de valor declaraon aplicar las VGGT</t>
  </si>
  <si>
    <t xml:space="preserve"> ¿Cuáles son los rangos de superficies de las fincas que producen piña y mango en la región de producción (o que abastecen su empresa)?</t>
  </si>
  <si>
    <t xml:space="preserve">En las regiones de produccion de piña y de mango, hay una fuerte tendencia a la concentracion de la tierra a mano de grandes propiedades productoras (mas marcado todavia en zonas productoras de mango bajo riego). Una diferencia importante es que los pequeños y medianos productores de piña arriendan la tierra (contratos de 3 años) mientras los grandes compran la tierra</t>
  </si>
  <si>
    <t xml:space="preserve">No se mencionaron la aplicacion de estas guidelines, aunque estas empresas son tambien productoras</t>
  </si>
  <si>
    <t xml:space="preserve">¿Hay presencia de grandes empresas productoras de piña/mango en su región de producción/con las cuales se abastecen?  En el caso de que haya grandes empresas productoras: ¿Cuáles son las ventajas/limitaciones en comparación con los pequeños y medianos productores?</t>
  </si>
  <si>
    <t xml:space="preserve">Se considera que la entrada de grandes empresas, cada vez mas grandes, que compran la tierra para productir y exportar la piña, representan un riesgo para los demas productores ya que venden sus rechazos de exportacion en el mercado local, haciendo bajar los precios mientras para los pequeños y medianos, solo acceden el mercado local y deben ajustarse a los precios de mercado</t>
  </si>
  <si>
    <t xml:space="preserve">Los grandes productores de mango no producen por el momento las mismas variedades de mango de vairedad introducida. En consecuencia, no compiten realmente con los medianos y pequeños que producen mayormente Keitt, balnilejo u otras variedades (pero no el mingolo)</t>
  </si>
  <si>
    <t xml:space="preserve">Aparentemente, los productores de piña no son informados de los proyectos antes de su decision (ej del proyecto FEDA de instalacion de una fabrica de procesamiento que a la fecha de la encuesta, no funciona). No queda claro como se toman las decisiones de los ultimos proyectosaprobados/financiados relacionados con la produccion de piña (en particular los proyectos de finaciamiento del FEDA)</t>
  </si>
  <si>
    <t xml:space="preserve">Se ha aprobado un proyecto del FEDA (visita sorpresa) para la construccion de una planta hidrotermica en Bani para facilitar la exportacion de mango a USA. Sin embargo, no queda claro como se ha selecionado este proyecto, ni a quien se va a beneficiar (ni quien asumira los costos de funcionamiento de la planta, incluso el pago de los personales de aduanas, en particular de USDA 5000 USD por mes)</t>
  </si>
  <si>
    <t xml:space="preserve">¿Cómo los productores/empresarios acceden a las informaciones de las cadenas de valor de piña y mango (precios, regulaciones, sistemas de apoyo, otras informaciones de interés)?</t>
  </si>
  <si>
    <t xml:space="preserve">Durante las entrevistas, hemos constatado que los productores, incluso los que son activos en las asociaciones de productores, no siempre tienen acceso a la informacion, o solo a ciertas informaciones que logran acceder esencialmente a traves de sus contactos interpersonales. No acceden a informacion tecnica de calidad y servicios de extension adecuado en particular, salvo los que pueden pagar consultores privados</t>
  </si>
  <si>
    <t xml:space="preserve">¿Cómo/Si Ud, como productor o empresario, ha participado en la elaboración de las políticas/ programas públicos/ reglamentaciones/ regulaciones de la cadena?</t>
  </si>
  <si>
    <t xml:space="preserve">Si consideramos la elaboracion de la agenda de investigacion nacional del IDIAF por ejemplo, o la adaptacion de las guias GLOBALGAP a la Republica dominicana, que ambas han sido relativalente inclusivas y abiertas, muy pocos han sido los productores de piña y mango a participar al proceso de elaboracion</t>
  </si>
  <si>
    <t xml:space="preserve">¿Cómo las comunidades rurales participan en las decisiones que afectan sus medios de vida (cuando hay un proyecto – caso de los proyectos FEDA por ej., etc.)?</t>
  </si>
  <si>
    <t xml:space="preserve">NO hay evidencia en nuestras entrevistas que las comunidades locales y los productores dan su consentimiento a las intervenciones y los proyectos que afectan sus condiciones de vida o su entorno socio-economico y productivo</t>
  </si>
  <si>
    <t xml:space="preserve">¿Cómo se accede a la tierra en su región de producción?  ¿y al agua? ¿Cómo ha evolucionado en los últimos 10 años? ¿Le parece que las normas de acceso a la tierra y al agua son equitativas? (entre pobres/ricos, mujeres/hombres, jóvenes/viejos)</t>
  </si>
  <si>
    <t xml:space="preserve">La situacion del acceso a la tierra y de las condiciones de tenencia difieren segun las regiones de produccion: En Sanchez Ramirez, hay un alto porcentaje de terrenos registrados, pero también se menciona el Municipio de Cevicos como uno de la Provincia con área menos registrada. El acceso a la tierra en esta region para produccion de piña se hace generalmente y en la gran mayoria con arrendamiento de tierras (antes eran pastos ganaderos). Los contratos de arrendamiento son de 3 años (600 -900 pesos por tarea) por año. La Provincia de Monte Plata es la que cuenta con más terrenos de propiedad del Estado en razón de que desde principios sus grandes extensiones de terrenos fueron dedicadas a la siembre de caña de azúcar para el sostenimiento de los ingenios propiedad del Estado. EL mercado de tierra es mas intenso y grandes empresas compran la tierra (grandes extensiones) para sembrar piña tecnificada. En ambas regiones, el problema es la titulacion de la tierra. Los precios de la tierra son mucho mas altos si tienen un titulo (entre 10 000 pesos por tarea sin titulo y alejado de la carretera, hasta mas de 20 000 $/tarea con titulo e Monte Plata). La tierra es mas cara en Sanchez Ramirez (e tre 25 y 35 000 pesos por tarea), pero el precio ha aumento mucho en los 5 ultimos años</t>
  </si>
  <si>
    <t xml:space="preserve">La Provincia de Peravia  es la más registrada de la Región Sur. La Provincia de San Cristóbal es la menos actualizada catastralmente de las de la Región Sur, aunque tiene una gran parte de sus terrenos registrados (sobre todo los que están localizados en áreas suburbanas). La situación en la Provincia de Azua es diferente, con la fuerte presencia de la propiedad privada conformada por numerosas parcelas pequeñas. El acceso a la tierra para la produccion de mango (plantaciones permanentes) se hace solamente en propiedad. Sin embargo, tambien hay el problema de la titulacion de los terrenos que no es sistematico y que influye en el precio de la tierra tanto como el acceso al agua en las parcelas (zona humeda sin riego = 50 000 pesos por tarea sin titulo, 70-75 000 pesos por tarea con titulo) En la zona seca, tierra mas cara</t>
  </si>
  <si>
    <t xml:space="preserve">¿Cómo el desarrollo de las cadenas/producción de mango y piña ha afectado los medios de vidas en las regiones de producción? 77. En el caso de que ha afectado una forma negativa: ¿Cuáles estrategias alternativas se han desarrollado?</t>
  </si>
  <si>
    <t xml:space="preserve">No se mencionaron estrategias alternativas, salvo en el caso de la contratacion de consultores privados (tecnicos) para los que pueden, cuando hacen falta el apoyo de los servicios de extension publica</t>
  </si>
  <si>
    <t xml:space="preserve">¿Han ocurrido expropiaciones de tierras (para la reforma agraria) en su región de producción? </t>
  </si>
  <si>
    <t xml:space="preserve">No hubo casos de expropiacion en los ultimos años y el proceso de reforma agraria se ha conducido en tierras estatales. Se considera que todavia hay tierras disponibles (no ocupadas) asi que este fenomeno no ha occurido</t>
  </si>
  <si>
    <t xml:space="preserve">¿Hubo compensaciones?</t>
  </si>
  <si>
    <t xml:space="preserve">¿Hay conflictos relacionados con el acceso a la tierra en su región de producción? ¿Y con el agua? ¿Quiénes involucran?  En el caso de que la respuesta es positiva: ¿Cómo se resuelven los conflictos?</t>
  </si>
  <si>
    <t xml:space="preserve">No se mencionaron conflictos relacionados con el acceso a la tierra, pero si se mencionaron conflictos de acceso al agua (robo de tornos en los perimetros de riego). Los conflictos se reseulven entre los protagonistas y a veces, de forma violenta (visitas con armas para disuadir los robos...)</t>
  </si>
  <si>
    <t xml:space="preserve">¿Cuál es el nivel de empleo de las mujeres? (# de empleados en el total)</t>
  </si>
  <si>
    <t xml:space="preserve">RIESGOS ALTOS DE EXCLUSION En la produccion, casi no se encuentran mujeres. Tampoco como trabajadoras asalariadas en el campo. Se considera culturalmente que no es un trabajo femenino. Sin embargo, encontramos a una mujere productora de mango, a una de piña, y se mencionaron mujeres en la cosecha de mango. Pero no es frrecuente</t>
  </si>
  <si>
    <t xml:space="preserve">RIESGOS ALTOS DE EXCLUSION No hemos encontrado a mujeres intermediarias</t>
  </si>
  <si>
    <t xml:space="preserve">No hemos identificado a mujeres como dueñas de empresas exportadoras. Sin embargo, es muy frecuente el trabajo asalaraido femenino en las plantas de empaque de frutas fresca para la exportacion (mas de 60-70% de la mano de obra contratada)</t>
  </si>
  <si>
    <t xml:space="preserve">Es frecuente que las mujeres son empleadas en las fabricas de procesamiento de mango y piña, en particular en las medianas y grandes empresas en las cuales es sobre todo un trabajo femenino (hasta 80% de la mano de obra)</t>
  </si>
  <si>
    <t xml:space="preserve"> ¿Cuál es el lugar de las mujeres en la cadena de valor según su opinión?  Dueñas de empresas, empleadas, amas de casa, trabajadoras de campo, etc. </t>
  </si>
  <si>
    <t xml:space="preserve">Consideramos que las mujeres son poco activas en la produccion y como dueñas de fincas o de empresas, pero que son muy activas como trabajadoras asalariadas en el empaque y el procesamiento</t>
  </si>
  <si>
    <t xml:space="preserve">¿Cómo se accede a la tierra en su región de producción?  ¿y al agua? ¿Cómo ha evolucionado en los últimos 10 años?</t>
  </si>
  <si>
    <t xml:space="preserve">En la Republica dominicana, las mujeres no tienen acceso a la tierra en su gran mayoria, y en consecuencia, o tienen acceso a recursos</t>
  </si>
  <si>
    <t xml:space="preserve">Encontramos una sola empresaria dueña de la empresa. Generalmente, son hombres que son dueños de las empresas o gerentes</t>
  </si>
  <si>
    <t xml:space="preserve">¿Le parece que las normas de acceso a la tierra y al agua son equitativas? (entre pobres/ricos, mujeres/hombres, jóvenes/viejos)</t>
  </si>
  <si>
    <t xml:space="preserve">En la Republica dominicana, las mujeres no tienen acceso a la tierra en su gran mayoria</t>
  </si>
  <si>
    <t xml:space="preserve">¿Tienen las mujeres los mismos niveles de acceso al crédito?</t>
  </si>
  <si>
    <t xml:space="preserve">Se mencionaron que generalmente, las mujeres tienen los mismos acceso al credito que los hombres, pero como no son dueñas de las propriedades, consideramos que no tienen tampoco acceso al credito efectivamente</t>
  </si>
  <si>
    <t xml:space="preserve">¿Cuál es el nivel de acceso de los productores a los servicios públicos de apoyo en su región de producción? ¿de crédito? ¿de proyectos de desarrollo agropecuario?  ¿Tienen las mujeres los mismos niveles de acceso a los servicios agropecuarios?</t>
  </si>
  <si>
    <t xml:space="preserve">El acceso a servicios de extension agricola publica en muy limitado, tanto para los hombres como para las mujeres. </t>
  </si>
  <si>
    <t xml:space="preserve">¿Cuál es la tasa de participación de las mujeres/de los jóvenes en las instancias de decisión en su empresa/finca?</t>
  </si>
  <si>
    <t xml:space="preserve">Es generalmente el hombre (jefe de hogar y de la explotacion agropecuaria) que toma las decisiones sobre la produccion </t>
  </si>
  <si>
    <t xml:space="preserve">¿Quién decide (mujeres/hombres, persona mayor/joven) de la distribución de las labores en su finca/ empresa?</t>
  </si>
  <si>
    <t xml:space="preserve">Se mencionaron fuertes relaciones de dominacion de los hombres sobre las mujeres en todos los aspectos de la vida dominicana. Sin embargo, las cosas estan evolucionando y hay mas empoderamiento en las zonas rurales del pais</t>
  </si>
  <si>
    <t xml:space="preserve"> ¿de la utilización de los ingresos (generados por las ventas de los productos) en su finca/empresa?</t>
  </si>
  <si>
    <t xml:space="preserve">En las regiones de produccion, aunque se han mencionado la fuerte dominacion de los hombres sobre las mujeres, no hay evidencia de que las mujeres no controlan los recursos e ingresos que pueden generar</t>
  </si>
  <si>
    <t xml:space="preserve">¿Cuáles son los niveles de ingresos de las mujeres en comparación con los ingresos de los hombres?</t>
  </si>
  <si>
    <t xml:space="preserve">En las regiones de produccion, las mujeres pueden acceder a empleo remunerado independientemente de sus maridos, pero con tasas de subempleo y de desempleo muy fuertes, tanto como para los hombres</t>
  </si>
  <si>
    <t xml:space="preserve">¿Cómo se toman las decisiones en su finca/empresa? ¿Quién toma las decisiones (técnicas, de venta/comercialización, de inversión?)</t>
  </si>
  <si>
    <t xml:space="preserve">Aunque se declara que las decisiones peueden ser consensuadas a niveld e hogar, es generalmente el hombre que toma las decisiones sobre las ventas, las compras y las inversiones en las fincas, incluso cuando son asociadas a las actividades productivas en las fincas (lo que es muy escaso)</t>
  </si>
  <si>
    <t xml:space="preserve">¿Cuál es el nivel de participación de las mujeres y de los jóvenes en las asociaciones de productores/clúster?</t>
  </si>
  <si>
    <t xml:space="preserve">En las asociaciones de productores que visitamos, hay muy pocas muejeres que participan, aunque se mencionan que son asociadas a las asociaciones con sus maridos</t>
  </si>
  <si>
    <t xml:space="preserve">La unica mujer empresaria que identificamos forma parte del Cluster del Mango y del JAD. Menciona que solamente 5 otras mujeres participan en el Cluster del mango, y no a nivel decisional</t>
  </si>
  <si>
    <t xml:space="preserve">¿Hay mujeres/jóvenes en el nivel decisional de las organizaciones de productores/consejo directivo de empresas, Clusteres)?</t>
  </si>
  <si>
    <t xml:space="preserve">No encontramos muejeres en el liderazgo de las asociaciones de productores o del Cluster</t>
  </si>
  <si>
    <t xml:space="preserve">Cómo/Si Ud, como productor o empresario, ha participado en la elaboración de las políticas/ programas públicos/ reglamentaciones/ regulaciones de la cadena?</t>
  </si>
  <si>
    <t xml:space="preserve">El poder de influencia y la participacion de las mujeres en las decisiones es muy bajo</t>
  </si>
  <si>
    <t xml:space="preserve">No hay evidencia de un poder potencial de las mujeres en la toma de decision en los clusteres y el la JAD en los cuales pocas mujeres participan de todo modo</t>
  </si>
  <si>
    <t xml:space="preserve">¿Cómo se organiza la toma de palabra en público de las mujeres/jóvenes en su organización/clúster?</t>
  </si>
  <si>
    <t xml:space="preserve">Se mencionaron (aunque encontramos una sola pequeña productora) la participacion de algunas mujeres productoras de piña. Pero en la gran mayoria, la agricultura y el trabajo de campo es "reservado" a los hombres y pocas mujeres trabajan como productoras</t>
  </si>
  <si>
    <t xml:space="preserve">Encontramos una sola mujer productora que trabaja con su padre (y con ciertos niveles de tensiones ya que el padre sigue tomando las decisiones). Ella menciona que si toman la palabra en publico (asociacion de productores de mango) pero que los hombres no le hacen caso</t>
  </si>
  <si>
    <t xml:space="preserve">No se mencionaron mujeres en la intermedicacion</t>
  </si>
  <si>
    <t xml:space="preserve">No se mencionaron mujeres en la exportacion como dueñas. Sin embargo, la participacion de las mujeres como trabajadoras (asalariadas permanentes, temporales o jornales) en las plantas de empaque es muy fuerte (promedio de 70% de muejeres en estas labores)</t>
  </si>
  <si>
    <t xml:space="preserve">Encontramos una sola mujere dueña de una pequeña empresa de procesamiento de mango (puré semi industrial). Sin embargo, la participacion de las mujeres como trabajadoras (asalariadas permanentes, temporales o jornales) en las fabricas de procesamiento es muy fuerte (entre 50 y 80% de trabajadoras en estas labores)</t>
  </si>
  <si>
    <t xml:space="preserve">¿Cómo se combinan las actividades domésticas de las mujeres con el trabajo en su finca/empresa? (¿ocurre sobrecarga de trabajo?)</t>
  </si>
  <si>
    <t xml:space="preserve">Como en muchos paises de la region Caribe y de Centroamerica, las mujeres del campo son generalmente amas de casas y si trabajan, son responsables de la crianza de sus hijos</t>
  </si>
  <si>
    <t xml:space="preserve">No aplica, no hay mujeres que participan en este establon de la cadena</t>
  </si>
  <si>
    <t xml:space="preserve">Como mujjeres asalariadas, no hay evidencia de una adpatacion de las condiciones laborales a las tareas domesticas y de cuido de las trabajadoras</t>
  </si>
  <si>
    <t xml:space="preserve">¿Hay una división del trabajo según el género en su finca/empresa? ¿Por ejemplo, son hombres o mujeres que aseguran los trabajos de limpieza? ¿en ciertos talleres de la empresa procesadora? ¿En ciertas labores agrícolas?</t>
  </si>
  <si>
    <t xml:space="preserve">En todos los establones de la cadena de valor, se considera que las labores pesadas (cargas, trabajo de campo, etc.) deben ser realizados por los hombres. Efectivamente, en las empresas de empaque y de procesamiento, son hombres que realizan las labores mas fisicas</t>
  </si>
  <si>
    <t xml:space="preserve">Datos segundarios y discusiones abiertas con los actores clave</t>
  </si>
  <si>
    <t xml:space="preserve">La produccion de piña en las zonas de produccion ha fuertemente aumentado en los ultimos años, tanto como su disponibilidad a nivel local (en particular en los meses de junio y julio cuando hay la produccion no tecnificada en el mercado)</t>
  </si>
  <si>
    <t xml:space="preserve">Con el aumento de las siembras y plantaciones comerciales de mango, la disponibilidad del mango a aumentado considerabelmente en los ultimos años</t>
  </si>
  <si>
    <t xml:space="preserve">La disponibilidad de la fruta en las regiones de produccion es muy alta, todo el año</t>
  </si>
  <si>
    <t xml:space="preserve">La disponibilidad de la fruta en las regiones de produccion es muy alta, todo el año, pero con periodo de escasez en los meses de diciembre a febrero y de abundancia en junio y julio</t>
  </si>
  <si>
    <t xml:space="preserve">Discusiones abiertas con los actores clave</t>
  </si>
  <si>
    <t xml:space="preserve">Les entrevistas muestran que el desarrollo de la piña crea a nivel local mejores condiciones de vida y acceso a ingresos (aunque con muchos riesgos). En consecuencia, podemos pensar que los hogares involucrados tienen mas ingresos que pueden dedicar a la compra de alimentos</t>
  </si>
  <si>
    <t xml:space="preserve">La comercializacion del mango, sea banilejo (u otras variedades silvestres sin manejo) sea de variedades introducidas, permite la generacion de ingresos (con poco o menos riesgos que en el caso de la piña). De la misma manera, podemos considerar que esto permite generar mas ingresos disponibles para la compra de alimentos</t>
  </si>
  <si>
    <t xml:space="preserve">El precio de la piña es en constante aumento, cual sea el tamaño, con variaciones intra-anuales que pueden ser fuertes</t>
  </si>
  <si>
    <t xml:space="preserve">El precio del mango varia mucho en funcion de las variedades. En tendencia, el precio esta aumentando ligeramente en los ultimos años, pero de una forma menos fuerte que la piña. Tambien hay variaciones intra-anuales muy fuertes de los precios de los mangos</t>
  </si>
  <si>
    <r>
      <rPr>
        <sz val="10"/>
        <rFont val="Calibri"/>
        <family val="2"/>
        <charset val="1"/>
      </rPr>
      <t xml:space="preserve">4.3.1 Is the nutritional quality of available food improving?  
</t>
    </r>
  </si>
  <si>
    <t xml:space="preserve">Dado al incremento de la produccion y de la disponibilidad de las frutas en el mercado local, y el fuerte consumo de estas frutas, es normal considerar que la calidad nurticional de la dieta aumenta con este consumo</t>
  </si>
  <si>
    <t xml:space="preserve">Discusiones abiertas con los actores clave (sobre los aspectos de inocuidad mas que de nutricion!!)</t>
  </si>
  <si>
    <t xml:space="preserve">Con la cantitad de agroquimicos usados en la produccion de piña, se puede cuestionar los aspectos de inocuidad (aunque en las encuestas, afriman no aplicar productos despues de la induccion y que aparentemente, no hay residuos al momento de consumir la fruta...)</t>
  </si>
  <si>
    <t xml:space="preserve">No hay muchas aplicaciones de agroquimicos en la produccion de mango (no hay en la produccion de banilejo y otras variedades autoctonas), lo que hace pensar que las frutas son inocuas para el consumo</t>
  </si>
  <si>
    <t xml:space="preserve">Dado al incremento de la produccion y de la disponibilidad de las frutas en el mercado local, y el fuerte consumo de estas frutas, es normal considerar que la diversidad de la dieta aumenta con este consumo</t>
  </si>
  <si>
    <t xml:space="preserve">En la actualidad, no hay riesgo de escasez de piña, al contrario se espera una surproduccion importante en los meses que vienen</t>
  </si>
  <si>
    <t xml:space="preserve">La produccion de mango esta aumentando. Salvo las condiciones de escasez que se presentan naturalmente, no hay riesgos tampoco de escasez a nivel del consumo local, al contrario</t>
  </si>
  <si>
    <t xml:space="preserve">No, hay grandes variaciones de precios en el año</t>
  </si>
  <si>
    <t xml:space="preserve">En el caso de que forma parte de una asociación de productores/el clúster productivo: o   ¿Cómo participa?</t>
  </si>
  <si>
    <t xml:space="preserve">Las asociaciones de productores son particularmente presentes en los Clusteres productivos</t>
  </si>
  <si>
    <t xml:space="preserve">¿Cuáles son las reglas para ser miembro de una asociación de productores/clúster?  ¿Quién forma parte de la asociación de productores/clúster? qué tipo de productores? ¿Qué tipo de empresas? ¿Qué otros actores? ¿Cuáles son las ventajas de ser miembro de una asociación de productores/clúster?</t>
  </si>
  <si>
    <t xml:space="preserve">Las asociaciones de productores son generalmente inclusivas (con los jovenes, las mujeres). Sin embargo, la baja participacion de la juventud en la produccion agropecuaria (que es preocupante para el futuro de la agricultura en general) y la poca presencia de mujeres, hace que de hecho, no son tan inclusivas</t>
  </si>
  <si>
    <t xml:space="preserve">¿Cómo se eligen los líderes en la asociación de productores/clúster? ¿Cuáles son los temas trabajados/discutidos en la asociación de productores/clúster? ¿Cómo se negocia adentro de la asociación de productores/clúster?</t>
  </si>
  <si>
    <t xml:space="preserve">Aunque hay consejos directivos y asambleas en cada asociacion de productores y cooperativas, se mencionaron tensiones asociadas a la toma de decision en estas instancias. Por esta razon, se puede cuestioar la representatividad de los lideres </t>
  </si>
  <si>
    <t xml:space="preserve">¿Cuál es el nivel de confianza que tienen con los otros actores de la cadena de valor? (entre los productores en el caso de asociación de productores, entre productores, exportadores, procesadores, certificadoras, etc.) 61. ¿Parece factible consensuar en la asociación de productores/clúster sobre la compra de insumo o la venta en común de los productos para mejor acceder a los mercados?</t>
  </si>
  <si>
    <t xml:space="preserve">Actualmente, en la mayor asociacion de productores de piña (APROPIC), no se ha logrado acordar ni en compras de insumos colectivas ni en estrategia colectiva de ventas. En la nueva asociacion de productores e inversores ASOPROPIMOPLA, se menciona una estrategia colectiva, pero tampoco hay acciones concretas en el mercadeo de los productores que si venden a traves de la asociacion, venden a nivel individual (lo que cuestiona el modelo). Dado el funcionamiento actual de la asociatividad en este sector, no pensamos que hay un futuro de fortalecimiento de la acion colectiva a estos niveles de asociacion (tal vez con la nueva cooperativa que se esta formando adentro de APROPIC?). Cabe de mencionar que los proyectos pasados han beneficiado a muy pocos productores (1 solo productor de APROPIC utiliza la planta de empaque a titulo personal...)</t>
  </si>
  <si>
    <t xml:space="preserve">No hay estrategia de compra de insumos colectiva, ni tampoco de mercadeo. El hecho de que la exportacion es controlada por un numero limitado de grandes productores exportadores no hac pensar que se puede facilmente organizar uuna estrategia colectiva</t>
  </si>
  <si>
    <t xml:space="preserve">Los productores micro, pequeños y medianos tienen muy poco acceso a la informacion tecnica por falta de servicios de extension publica adecuada</t>
  </si>
  <si>
    <t xml:space="preserve">Los productores grandes tienen un mejor acceso a la informacion tecnica por sus contactos y porque pueden acceder a consultores privados (que pagan) que les proveen la asistencia tecnica que necesitan</t>
  </si>
  <si>
    <t xml:space="preserve">¿Cuáles son los actores con los cuales Ud está en relación? Intermediarios tradicionales, acopiadores, procesadoras, exportadoras, compradores, etc. 56. ¿Cómo calificaría esta relación? 57. En el caso de que trabaja bajo contrato con unos actores de la cadena: ¿Cuáles son los términos de los contratos? ¿Qué implican?</t>
  </si>
  <si>
    <t xml:space="preserve">Se mencionao el bajo nivel de confianza entre los diferentes actores de la cadena de valor desde el punto de vista de los productores (entre productores diferentes y con los demas actores de la cadena)</t>
  </si>
  <si>
    <t xml:space="preserve">Las entrevistas muestran relaciones de poder entre intermediarios y productores (a favor de los intermediarios) y entre empresarios e intermediarios (a favor de los grandes empresarios, en particular con los hoteles y supermercados). </t>
  </si>
  <si>
    <t xml:space="preserve">Se percibieron relaciones laborales con confianza entre las grandes y medianas empresas de procesamiento y de exportacion, y  sus empleados que aun pueden ser pagados por dia o ajustes, son "fijos" (hay varios casos de trabajadores que tienen mas de 10 años de trabajo en las empresas y posibilidad de asencion laboral)</t>
  </si>
  <si>
    <t xml:space="preserve">La poca transparencia en la seleccion de los proyectos (en particular las visitas sorpresas presidenciales) y en la toma de decision nos hace pensar que las comunidades no participan mucho en las decisiones que les afectan de esta manera</t>
  </si>
  <si>
    <t xml:space="preserve">NA</t>
  </si>
  <si>
    <t xml:space="preserve">¿Hay actividades comunitarias para el desarrollo local? ¿Cuáles son? ¿Son impactados por los proyectos recientes que han apoyado las cadenas piña y mango?</t>
  </si>
  <si>
    <t xml:space="preserve">En ambas regiones de produccion, se organizan "ferias" (del mango, de la piña) para fomentar la atraccion en las regiones productivas y el reconocimiento de estos sectores, con alta participacion de productores y de otras organizaciones de base</t>
  </si>
  <si>
    <t xml:space="preserve">En las regiones de produccion de piña (Monte Plata y Cevicos), hay acceso a infraestructuras de salud, con mejores condiciones de acceso en Cevicos (1.75  camas en hospital publico por 1000 habitantes, 0.15 centro de salud privado por 1000 habitantes) que en Monte Plata (0.7 cama en hospital publico por 1000 habitantes, 0.15 centro de salud privado por 1000 habitantes)</t>
  </si>
  <si>
    <t xml:space="preserve">En las regiones de produccion de mango (San Cristobal y Bani), hay acceso a infraestructuras de salud, con mejores condiciones de acceso en Bani (1.27 camas de hospital publico por 1000 habitantes, 0.47 centro de salud privado por 1000 habitantes) que en San Cristobal (Sin info sobre el umero de camas en hospital publico por 1000 habitantes, 0.123 centro de salud privado por 1000 habitantes). Hay mas disponibilidad de infraestructuras de salud en regiones de produccion de mango comparado con regiones de piña</t>
  </si>
  <si>
    <t xml:space="preserve">Hasta hace poco, el grueso de la población estaba cubierto teóricamente por un sistema público abierto financiado con impuestos generales. Sin embargo, las deficiencias de este sistema fomentaron el crecimiento del sector privado financiado por seguros voluntarios de reembolso y planes prepagados voluntarios, aunque el gasto de bolsillo siempre ha constituido la principal fuente de financiamiento. A partir de 2001, se crea un nuevo marco legal para el sistema de salud, integrado por un conjunto amplio de leyes, reglamentos, normas y disposiciones administrativas provenientes de distintas instancias e instituciones estatales. Se establece un sistema complejo de instituciones de naturaleza pública, privada y sin fines de lucro, especializadas en funciones específicas. En términos de cobertura, a fines de 2009, 34% de la población estaba afiliada al nuevo sistema de seguridad social. De este total, 61% estaba afiliada a través del régimen contributivo y 39% a través del régimen subsidiado. Todas estas personas están afiliadas a una administradora de riesgos de salud (ARS) que recibe por cada una de ellas un per cápita de la Tesorería de la Seguridad Social (TSS). El usuario del régimen contributivo puede escoger entre los proveedores privados que le ofrece la ARS de su elección. El usuario del régimen subsidiado sólo puede estar afiliado a la ARS pública, que se denomina Seguro Nacional de Salud (SENASA), y utiliza los servicios de la red de provisión pública o los hospitales privados sin fines de lucro especializados. Cuando no existen los servicios en el sector público, el SENASA paga por ellos en el sector privado. Estos usuarios tienen preferencia al utilizar los hospitales y clínicas públicas, pues su lista de espera es menor y tienen acceso a medicamentos. El 54% de la población total no cuenta aún con cobertura de salud y por lo tanto, se mantiene en el sistema antiguo, es decir, se atiende en la red de provisión pública integrada que administra el Ministerio de Salud Pública (MSP) o paga con dinero de su bolsillo a los proveedores del sector privado. Se estima en el 2018 que el 76 % de población dominicana tienen acceso a un seguro de salud</t>
  </si>
  <si>
    <t xml:space="preserve">En las empresas procesadoras, los dueños tant como los asalariados benefican cuando son fijos de seguro social privado, pagado por la empresa. Sin embargo, los empleados pagado por dia no benefician de estos beneficios</t>
  </si>
  <si>
    <t xml:space="preserve">El acceso a servicios publicos es de bajo costo (sobre todo cuando tienen un plan de salud), pero los entrevistados deploran la calidad de los servicios. Muchos de ellos prefieren los servicios privados, pero que tienen un costo mas alto</t>
  </si>
  <si>
    <t xml:space="preserve">Tasa de analfabetismo en la población adulta (15 años y más): entre 12 y 13% en las regiones de produccion de piña. Tasa de analfabetismo en la población joven (15 a 24 años): entre 5 y 7%. Porcentaje de la población con estudios primarios alcanzados o terminados: entre 55 y 60%</t>
  </si>
  <si>
    <t xml:space="preserve">Tasa de analfabetismo en la población adulta (15 años y más): entre 9 y 13% en las regiones de produccion de mango Tasa de analfabetismo en la población joven (15 a 24 años): entre 4 y 6%. Porcentaje de la población con estudios primarios alcanzados o terminados: entre 46 y 60%</t>
  </si>
  <si>
    <t xml:space="preserve">Observacion directa y discusiones abiertas con los actores clave</t>
  </si>
  <si>
    <t xml:space="preserve">Hay liceos en las regiones de produccion, tanto publicos que privados. Sin embargo, las personas clave deploran la calidad de la educacion y la falta de personal educativo bien formado. Hay tambien centros de capacitaciones profesionales (caso del centro catolico en Cevicos) abierto a la formacion profesional de mujeres </t>
  </si>
  <si>
    <t xml:space="preserve">Hay liceos en las regiones de produccion, tanto publicos que privados. Sin embargo, las personas clave deploran la calidad de la educacion y la falta de personal educativo bien formado. Se menciona que en el caso de San Cristobal, dado la fuerte urbanizacion, la disponibilidad de servcios de formacion segundaria y profesional es mas alta que en otras regiones (como Bani o Azua)</t>
  </si>
  <si>
    <t xml:space="preserve">Hay capacitaciones internas en las asociaciones de productores (pero que pueden ser desactualizadas). Las empresas de venta de agroquimicos tambien proveen capacitaciones sobre manejo de agroquimicos. En el caso de las grandes empresas, se proveen capacitaciones a los obreros sobre manejo de agroquimicos</t>
  </si>
  <si>
    <t xml:space="preserve">Hay capacitaciones internas en las asociaciones de productores (pero que pueden ser desactualizadas), tambien desde la JAD y los Clusteres.</t>
  </si>
  <si>
    <t xml:space="preserve">6.4 Migration</t>
  </si>
  <si>
    <t xml:space="preserve">6.4.1  </t>
  </si>
  <si>
    <t xml:space="preserve">¿Cuál es la incidencia de la migración en las regiones de producción de mango y piña (tanto inmigración como emigración)? ¿Cómo ha evolucionado en los últimos diez años?</t>
  </si>
  <si>
    <t xml:space="preserve">Como en otras regiones del pais, hay migrantes haitianos en las regiones de produccion de piña. Se mencionaron que dado la disponibilidad de tierra y la atractividad del sector piñero, las regiones de produccion son atractivas para la inmigracion de dominicanos de otras regiones</t>
  </si>
  <si>
    <t xml:space="preserve">La migracion haitiana es fuerte en las regiones de produccion de mango que son cercanas de la frontera. Tambien San Cristobal es muy atractivo para migrantes dominicanos de otras regiones (fuerte urbanizacion, cercania de Santo Domingo). Cabe de mencionar que BAni es talbien un lugar de fuerte emigracion de los dominicanos (en particular a USA) que mantienen vinculos con la agricultura (e invierten en la plantacion de mango tambien)</t>
  </si>
  <si>
    <t xml:space="preserve">No se mencionaron la presencia de trabajadoras haitianas en las plantas de empaque. Mas bien son dominicanas</t>
  </si>
  <si>
    <t xml:space="preserve">Solo se emplean trabajadoras dominicanas locales</t>
  </si>
  <si>
    <t xml:space="preserve">En las empresas grandes y medianas, se emplean trabajadores haitianos pero no directamente relacionado con las cadenas de valor estudiadas (se emplean haitianos para pelar coco en las empresas que procesan leche de coco). En la mayoria, las trabajadoras de las fabricas de procesamiento son dominicanas de la region</t>
  </si>
  <si>
    <t xml:space="preserve">6.4.2 </t>
  </si>
  <si>
    <t xml:space="preserve">¿Cuál es el nivel de empleo de los trabajadores migrantes (haitianos o dominicanos de otras provincias, y de otras nacionalidades) (# de empleados en el total) en su finca/empresa?</t>
  </si>
  <si>
    <t xml:space="preserve">Los obreros agricolas que trabajan en las fincas piñaras son generalmente haitianos, a veces instalados en el pais desde mucho tiempo (mas de 10 años). No siempre son legales</t>
  </si>
  <si>
    <t xml:space="preserve">Aunque hay tambien obreros agricolas haitianos en las regiones de produccion de mango, son generalmente obreros dominicanos de la zona que se emplean como trabajadores en las fincas. Al parecer, los haitianos inmigrados en la region se emplean mas en plantaciones (bananeras) y en las ciudades</t>
  </si>
  <si>
    <t xml:space="preserve">6.4.3 </t>
  </si>
  <si>
    <t xml:space="preserve">¿Cuáles son sus condiciones laborales? Se diferencian de las condiciones de trabajadores dominicanos de la zona?</t>
  </si>
  <si>
    <t xml:space="preserve">Las entrevistas no mencionaron diferencias de salario o de condiciones laborales entre los obreros haitianos y dominicanos. Al contrario, como hay escasez de mano de obra agricola, se buscan los haitianos para trabajar (incluso con capataces haitianos que tienen su red de trabajadores)</t>
  </si>
  <si>
    <t xml:space="preserve">Las entrevistas no mencionaron diferencias de salario o de condiciones laborales entre los obreros haitianos y dominicanos. Solo se mencionaron diferencias de pago para las labores que reuieren mas competencias (por ejemplo: la poda de los arboles)</t>
  </si>
</sst>
</file>

<file path=xl/styles.xml><?xml version="1.0" encoding="utf-8"?>
<styleSheet xmlns="http://schemas.openxmlformats.org/spreadsheetml/2006/main">
  <numFmts count="5">
    <numFmt numFmtId="164" formatCode="General"/>
    <numFmt numFmtId="165" formatCode="dd/mm/yyyy"/>
    <numFmt numFmtId="166" formatCode="@"/>
    <numFmt numFmtId="167" formatCode="General"/>
    <numFmt numFmtId="168" formatCode="0.00"/>
  </numFmts>
  <fonts count="44">
    <font>
      <sz val="10"/>
      <name val="Arial"/>
      <family val="0"/>
      <charset val="1"/>
    </font>
    <font>
      <sz val="10"/>
      <name val="Arial"/>
      <family val="0"/>
    </font>
    <font>
      <sz val="10"/>
      <name val="Arial"/>
      <family val="0"/>
    </font>
    <font>
      <sz val="10"/>
      <name val="Arial"/>
      <family val="0"/>
    </font>
    <font>
      <b val="true"/>
      <sz val="12"/>
      <color rgb="FFFF0000"/>
      <name val="Arial"/>
      <family val="2"/>
      <charset val="1"/>
    </font>
    <font>
      <b val="true"/>
      <sz val="9"/>
      <color rgb="FFFF0000"/>
      <name val="Arial"/>
      <family val="2"/>
      <charset val="1"/>
    </font>
    <font>
      <b val="true"/>
      <sz val="12"/>
      <name val="Arial"/>
      <family val="2"/>
      <charset val="1"/>
    </font>
    <font>
      <b val="true"/>
      <sz val="10"/>
      <name val="Arial"/>
      <family val="2"/>
      <charset val="1"/>
    </font>
    <font>
      <b val="true"/>
      <i val="true"/>
      <sz val="10"/>
      <name val="Arial"/>
      <family val="2"/>
      <charset val="1"/>
    </font>
    <font>
      <i val="true"/>
      <sz val="10"/>
      <name val="Arial"/>
      <family val="0"/>
      <charset val="1"/>
    </font>
    <font>
      <i val="true"/>
      <sz val="10"/>
      <name val="Arial"/>
      <family val="2"/>
      <charset val="1"/>
    </font>
    <font>
      <b val="true"/>
      <sz val="10"/>
      <color rgb="FFC00000"/>
      <name val="Arial"/>
      <family val="2"/>
      <charset val="1"/>
    </font>
    <font>
      <sz val="9"/>
      <name val="Arial"/>
      <family val="2"/>
      <charset val="1"/>
    </font>
    <font>
      <b val="true"/>
      <sz val="8"/>
      <name val="Arial"/>
      <family val="2"/>
      <charset val="1"/>
    </font>
    <font>
      <b val="true"/>
      <sz val="11"/>
      <name val="Arial"/>
      <family val="2"/>
      <charset val="1"/>
    </font>
    <font>
      <b val="true"/>
      <sz val="10"/>
      <color rgb="FF000000"/>
      <name val="Calibri"/>
      <family val="2"/>
    </font>
    <font>
      <sz val="10"/>
      <color rgb="FF000000"/>
      <name val="Calibri"/>
      <family val="2"/>
    </font>
    <font>
      <b val="true"/>
      <i val="true"/>
      <sz val="12"/>
      <name val="Arial"/>
      <family val="2"/>
      <charset val="1"/>
    </font>
    <font>
      <sz val="10"/>
      <name val="Arial"/>
      <family val="2"/>
      <charset val="1"/>
    </font>
    <font>
      <sz val="11"/>
      <name val="Arial"/>
      <family val="2"/>
      <charset val="1"/>
    </font>
    <font>
      <sz val="10"/>
      <color rgb="FFFF0000"/>
      <name val="Arial"/>
      <family val="2"/>
      <charset val="1"/>
    </font>
    <font>
      <b val="true"/>
      <i val="true"/>
      <sz val="14"/>
      <name val="Arial"/>
      <family val="2"/>
      <charset val="1"/>
    </font>
    <font>
      <b val="true"/>
      <sz val="9"/>
      <name val="Arial"/>
      <family val="2"/>
      <charset val="1"/>
    </font>
    <font>
      <i val="true"/>
      <sz val="11"/>
      <name val="Arial"/>
      <family val="2"/>
      <charset val="1"/>
    </font>
    <font>
      <b val="true"/>
      <i val="true"/>
      <sz val="9"/>
      <name val="Arial"/>
      <family val="2"/>
      <charset val="1"/>
    </font>
    <font>
      <i val="true"/>
      <sz val="9"/>
      <name val="Arial"/>
      <family val="2"/>
      <charset val="1"/>
    </font>
    <font>
      <b val="true"/>
      <sz val="10"/>
      <color rgb="FFFF0000"/>
      <name val="Arial"/>
      <family val="2"/>
      <charset val="1"/>
    </font>
    <font>
      <sz val="12"/>
      <color rgb="FF555555"/>
      <name val="Arial"/>
      <family val="2"/>
      <charset val="1"/>
    </font>
    <font>
      <b val="true"/>
      <sz val="14"/>
      <color rgb="FFC00000"/>
      <name val="Arial"/>
      <family val="2"/>
      <charset val="1"/>
    </font>
    <font>
      <b val="true"/>
      <sz val="12"/>
      <color rgb="FF000000"/>
      <name val="Times New Roman"/>
      <family val="1"/>
      <charset val="1"/>
    </font>
    <font>
      <b val="true"/>
      <sz val="12"/>
      <name val="Times New Roman"/>
      <family val="1"/>
      <charset val="1"/>
    </font>
    <font>
      <sz val="12"/>
      <name val="Times New Roman"/>
      <family val="1"/>
      <charset val="1"/>
    </font>
    <font>
      <b val="true"/>
      <sz val="12"/>
      <color rgb="FF00B050"/>
      <name val="Times New Roman"/>
      <family val="1"/>
      <charset val="1"/>
    </font>
    <font>
      <b val="true"/>
      <sz val="12"/>
      <color rgb="FF92D050"/>
      <name val="Times New Roman"/>
      <family val="1"/>
      <charset val="1"/>
    </font>
    <font>
      <b val="true"/>
      <sz val="12"/>
      <color rgb="FFFFC000"/>
      <name val="Times New Roman"/>
      <family val="1"/>
      <charset val="1"/>
    </font>
    <font>
      <b val="true"/>
      <sz val="12"/>
      <color rgb="FFFF0000"/>
      <name val="Times New Roman"/>
      <family val="1"/>
      <charset val="1"/>
    </font>
    <font>
      <u val="single"/>
      <sz val="12"/>
      <name val="Times New Roman"/>
      <family val="1"/>
      <charset val="1"/>
    </font>
    <font>
      <b val="true"/>
      <sz val="12"/>
      <color rgb="FFC00000"/>
      <name val="Arial"/>
      <family val="2"/>
      <charset val="1"/>
    </font>
    <font>
      <sz val="10"/>
      <color rgb="FFC00000"/>
      <name val="Arial"/>
      <family val="2"/>
      <charset val="1"/>
    </font>
    <font>
      <b val="true"/>
      <sz val="10"/>
      <color rgb="FFC00000"/>
      <name val="Wingdings"/>
      <family val="0"/>
      <charset val="2"/>
    </font>
    <font>
      <sz val="10"/>
      <name val="Calibri"/>
      <family val="2"/>
      <charset val="1"/>
    </font>
    <font>
      <b val="true"/>
      <sz val="10"/>
      <name val="Calibri"/>
      <family val="2"/>
      <charset val="1"/>
    </font>
    <font>
      <b val="true"/>
      <sz val="10"/>
      <color rgb="FF000000"/>
      <name val="Calibri"/>
      <family val="2"/>
      <charset val="1"/>
    </font>
    <font>
      <i val="true"/>
      <sz val="10"/>
      <name val="Calibri"/>
      <family val="2"/>
      <charset val="1"/>
    </font>
  </fonts>
  <fills count="35">
    <fill>
      <patternFill patternType="none"/>
    </fill>
    <fill>
      <patternFill patternType="gray125"/>
    </fill>
    <fill>
      <patternFill patternType="solid">
        <fgColor rgb="FFBFBFBF"/>
        <bgColor rgb="FFC0C0C0"/>
      </patternFill>
    </fill>
    <fill>
      <patternFill patternType="solid">
        <fgColor rgb="FFC0C0C0"/>
        <bgColor rgb="FFBFBFBF"/>
      </patternFill>
    </fill>
    <fill>
      <patternFill patternType="solid">
        <fgColor rgb="FFF79646"/>
        <bgColor rgb="FFD99694"/>
      </patternFill>
    </fill>
    <fill>
      <patternFill patternType="solid">
        <fgColor rgb="FFD9D9D9"/>
        <bgColor rgb="FFDDD9C3"/>
      </patternFill>
    </fill>
    <fill>
      <patternFill patternType="solid">
        <fgColor rgb="FF99CCFF"/>
        <bgColor rgb="FF93CDDD"/>
      </patternFill>
    </fill>
    <fill>
      <patternFill patternType="solid">
        <fgColor rgb="FF77933C"/>
        <bgColor rgb="FF948A54"/>
      </patternFill>
    </fill>
    <fill>
      <patternFill patternType="solid">
        <fgColor rgb="FFD99694"/>
        <bgColor rgb="FFB3A2C7"/>
      </patternFill>
    </fill>
    <fill>
      <patternFill patternType="solid">
        <fgColor rgb="FF31859C"/>
        <bgColor rgb="FF0066CC"/>
      </patternFill>
    </fill>
    <fill>
      <patternFill patternType="solid">
        <fgColor rgb="FF948A54"/>
        <bgColor rgb="FF878787"/>
      </patternFill>
    </fill>
    <fill>
      <patternFill patternType="solid">
        <fgColor rgb="FFFF0000"/>
        <bgColor rgb="FFC00000"/>
      </patternFill>
    </fill>
    <fill>
      <patternFill patternType="solid">
        <fgColor rgb="FF785B97"/>
        <bgColor rgb="FF555555"/>
      </patternFill>
    </fill>
    <fill>
      <patternFill patternType="solid">
        <fgColor rgb="FFC4BD97"/>
        <bgColor rgb="FFBFBFBF"/>
      </patternFill>
    </fill>
    <fill>
      <patternFill patternType="solid">
        <fgColor rgb="FFE46C0A"/>
        <bgColor rgb="FFF79646"/>
      </patternFill>
    </fill>
    <fill>
      <patternFill patternType="solid">
        <fgColor rgb="FFFAC090"/>
        <bgColor rgb="FFE6B9B8"/>
      </patternFill>
    </fill>
    <fill>
      <patternFill patternType="solid">
        <fgColor rgb="FFC3D69B"/>
        <bgColor rgb="FFD7E4BD"/>
      </patternFill>
    </fill>
    <fill>
      <patternFill patternType="solid">
        <fgColor rgb="FFE6B9B8"/>
        <bgColor rgb="FFFAC090"/>
      </patternFill>
    </fill>
    <fill>
      <patternFill patternType="solid">
        <fgColor rgb="FF93CDDD"/>
        <bgColor rgb="FF99CCFF"/>
      </patternFill>
    </fill>
    <fill>
      <patternFill patternType="solid">
        <fgColor rgb="FFB1A0C7"/>
        <bgColor rgb="FFB3A2C7"/>
      </patternFill>
    </fill>
    <fill>
      <patternFill patternType="solid">
        <fgColor rgb="FFFDEADA"/>
        <bgColor rgb="FFEBF1DE"/>
      </patternFill>
    </fill>
    <fill>
      <patternFill patternType="solid">
        <fgColor rgb="FFFFFFFF"/>
        <bgColor rgb="FFEBF1DE"/>
      </patternFill>
    </fill>
    <fill>
      <patternFill patternType="solid">
        <fgColor rgb="FFEBF1DE"/>
        <bgColor rgb="FFFDEADA"/>
      </patternFill>
    </fill>
    <fill>
      <patternFill patternType="solid">
        <fgColor rgb="FFF2DCDB"/>
        <bgColor rgb="FFE6E0EC"/>
      </patternFill>
    </fill>
    <fill>
      <patternFill patternType="solid">
        <fgColor rgb="FFDBEEF4"/>
        <bgColor rgb="FFEBF1DE"/>
      </patternFill>
    </fill>
    <fill>
      <patternFill patternType="solid">
        <fgColor rgb="FFDDD9C3"/>
        <bgColor rgb="FFD9D9D9"/>
      </patternFill>
    </fill>
    <fill>
      <patternFill patternType="solid">
        <fgColor rgb="FFB3A2C7"/>
        <bgColor rgb="FFB1A0C7"/>
      </patternFill>
    </fill>
    <fill>
      <patternFill patternType="solid">
        <fgColor rgb="FFE6E0EC"/>
        <bgColor rgb="FFF2DCDB"/>
      </patternFill>
    </fill>
    <fill>
      <patternFill patternType="solid">
        <fgColor rgb="FFA6A6A6"/>
        <bgColor rgb="FFB1A0C7"/>
      </patternFill>
    </fill>
    <fill>
      <patternFill patternType="solid">
        <fgColor rgb="FFFFFF00"/>
        <bgColor rgb="FFFFC000"/>
      </patternFill>
    </fill>
    <fill>
      <patternFill patternType="solid">
        <fgColor rgb="FFD7E4BD"/>
        <bgColor rgb="FFDDD9C3"/>
      </patternFill>
    </fill>
    <fill>
      <patternFill patternType="solid">
        <fgColor rgb="FF00B050"/>
        <bgColor rgb="FF008000"/>
      </patternFill>
    </fill>
    <fill>
      <patternFill patternType="solid">
        <fgColor rgb="FF92D050"/>
        <bgColor rgb="FF98B855"/>
      </patternFill>
    </fill>
    <fill>
      <patternFill patternType="solid">
        <fgColor rgb="FFFFC000"/>
        <bgColor rgb="FFF79646"/>
      </patternFill>
    </fill>
    <fill>
      <patternFill patternType="solid">
        <fgColor rgb="FF000000"/>
        <bgColor rgb="FF003300"/>
      </patternFill>
    </fill>
  </fills>
  <borders count="84">
    <border diagonalUp="false" diagonalDown="false">
      <left/>
      <right/>
      <top/>
      <botto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top/>
      <bottom/>
      <diagonal/>
    </border>
    <border diagonalUp="false" diagonalDown="false">
      <left/>
      <right style="medium"/>
      <top/>
      <bottom/>
      <diagonal/>
    </border>
    <border diagonalUp="false" diagonalDown="false">
      <left style="medium"/>
      <right style="medium"/>
      <top style="medium"/>
      <bottom style="thin"/>
      <diagonal/>
    </border>
    <border diagonalUp="false" diagonalDown="false">
      <left/>
      <right style="medium"/>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thin"/>
      <bottom style="medium"/>
      <diagonal/>
    </border>
    <border diagonalUp="false" diagonalDown="false">
      <left style="thin"/>
      <right style="medium"/>
      <top style="thin"/>
      <bottom/>
      <diagonal/>
    </border>
    <border diagonalUp="false" diagonalDown="false">
      <left/>
      <right/>
      <top/>
      <bottom style="medium"/>
      <diagonal/>
    </border>
    <border diagonalUp="false" diagonalDown="false">
      <left style="thin"/>
      <right style="medium"/>
      <top style="thin"/>
      <bottom style="medium"/>
      <diagonal/>
    </border>
    <border diagonalUp="false" diagonalDown="false">
      <left style="medium"/>
      <right/>
      <top style="medium"/>
      <bottom/>
      <diagonal/>
    </border>
    <border diagonalUp="false" diagonalDown="false">
      <left style="medium"/>
      <right/>
      <top style="medium"/>
      <bottom style="thin"/>
      <diagonal/>
    </border>
    <border diagonalUp="false" diagonalDown="false">
      <left style="medium"/>
      <right style="thin"/>
      <top/>
      <bottom style="thin"/>
      <diagonal/>
    </border>
    <border diagonalUp="false" diagonalDown="false">
      <left style="thin"/>
      <right style="medium"/>
      <top style="medium"/>
      <bottom style="thin"/>
      <diagonal/>
    </border>
    <border diagonalUp="false" diagonalDown="false">
      <left style="medium"/>
      <right/>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style="medium"/>
      <top style="thin"/>
      <bottom style="thin"/>
      <diagonal/>
    </border>
    <border diagonalUp="false" diagonalDown="false">
      <left/>
      <right/>
      <top style="thin"/>
      <bottom style="thin"/>
      <diagonal/>
    </border>
    <border diagonalUp="false" diagonalDown="false">
      <left style="medium"/>
      <right style="medium"/>
      <top style="thin"/>
      <bottom style="thin"/>
      <diagonal/>
    </border>
    <border diagonalUp="false" diagonalDown="false">
      <left/>
      <right/>
      <top style="thin"/>
      <bottom/>
      <diagonal/>
    </border>
    <border diagonalUp="false" diagonalDown="false">
      <left style="medium"/>
      <right/>
      <top style="thin"/>
      <bottom/>
      <diagonal/>
    </border>
    <border diagonalUp="false" diagonalDown="false">
      <left style="medium"/>
      <right/>
      <top style="thin"/>
      <bottom style="medium"/>
      <diagonal/>
    </border>
    <border diagonalUp="false" diagonalDown="false">
      <left/>
      <right style="medium"/>
      <top style="thin"/>
      <bottom style="medium"/>
      <diagonal/>
    </border>
    <border diagonalUp="false" diagonalDown="false">
      <left/>
      <right/>
      <top style="thin"/>
      <bottom style="medium"/>
      <diagonal/>
    </border>
    <border diagonalUp="false" diagonalDown="false">
      <left style="medium"/>
      <right style="medium"/>
      <top style="thin"/>
      <bottom style="medium"/>
      <diagonal/>
    </border>
    <border diagonalUp="false" diagonalDown="false">
      <left style="medium"/>
      <right style="medium"/>
      <top/>
      <bottom style="medium"/>
      <diagonal/>
    </border>
    <border diagonalUp="false" diagonalDown="false">
      <left style="medium"/>
      <right style="medium"/>
      <top style="medium"/>
      <bottom/>
      <diagonal/>
    </border>
    <border diagonalUp="false" diagonalDown="false">
      <left/>
      <right/>
      <top style="medium"/>
      <bottom/>
      <diagonal/>
    </border>
    <border diagonalUp="false" diagonalDown="false">
      <left style="medium"/>
      <right/>
      <top/>
      <bottom style="thin"/>
      <diagonal/>
    </border>
    <border diagonalUp="false" diagonalDown="false">
      <left/>
      <right style="medium"/>
      <top/>
      <bottom style="thin"/>
      <diagonal/>
    </border>
    <border diagonalUp="false" diagonalDown="false">
      <left style="medium"/>
      <right style="medium"/>
      <top/>
      <bottom style="thin"/>
      <diagonal/>
    </border>
    <border diagonalUp="false" diagonalDown="false">
      <left style="medium"/>
      <right style="medium"/>
      <top/>
      <bottom/>
      <diagonal/>
    </border>
    <border diagonalUp="false" diagonalDown="false">
      <left style="medium"/>
      <right/>
      <top style="thin"/>
      <bottom style="double"/>
      <diagonal/>
    </border>
    <border diagonalUp="false" diagonalDown="false">
      <left/>
      <right style="medium"/>
      <top/>
      <bottom style="double"/>
      <diagonal/>
    </border>
    <border diagonalUp="false" diagonalDown="false">
      <left/>
      <right style="medium"/>
      <top style="thin"/>
      <bottom style="double"/>
      <diagonal/>
    </border>
    <border diagonalUp="false" diagonalDown="false">
      <left style="medium"/>
      <right style="medium"/>
      <top style="thin"/>
      <bottom style="double"/>
      <diagonal/>
    </border>
    <border diagonalUp="false" diagonalDown="false">
      <left style="medium"/>
      <right style="medium"/>
      <top style="double"/>
      <bottom style="medium"/>
      <diagonal/>
    </border>
    <border diagonalUp="false" diagonalDown="false">
      <left style="medium"/>
      <right style="medium"/>
      <top style="double"/>
      <bottom/>
      <diagonal/>
    </border>
    <border diagonalUp="false" diagonalDown="false">
      <left/>
      <right style="medium"/>
      <top/>
      <bottom style="medium"/>
      <diagonal/>
    </border>
    <border diagonalUp="false" diagonalDown="false">
      <left style="medium"/>
      <right style="medium"/>
      <top style="thin"/>
      <bottom/>
      <diagonal/>
    </border>
    <border diagonalUp="false" diagonalDown="false">
      <left/>
      <right style="thin"/>
      <top style="thin"/>
      <bottom style="thin"/>
      <diagonal/>
    </border>
    <border diagonalUp="false" diagonalDown="false">
      <left style="medium"/>
      <right/>
      <top/>
      <bottom style="medium"/>
      <diagonal/>
    </border>
    <border diagonalUp="false" diagonalDown="false">
      <left/>
      <right style="medium"/>
      <top style="thin"/>
      <bottom/>
      <diagonal/>
    </border>
    <border diagonalUp="false" diagonalDown="false">
      <left style="medium"/>
      <right style="medium"/>
      <top/>
      <bottom style="double"/>
      <diagonal/>
    </border>
    <border diagonalUp="false" diagonalDown="false">
      <left style="medium"/>
      <right/>
      <top/>
      <bottom style="double"/>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thin"/>
      <right/>
      <top style="medium"/>
      <bottom style="medium"/>
      <diagonal/>
    </border>
    <border diagonalUp="false" diagonalDown="false">
      <left style="medium"/>
      <right style="thin"/>
      <top style="medium"/>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medium"/>
      <right style="thin"/>
      <top/>
      <bottom style="medium"/>
      <diagonal/>
    </border>
    <border diagonalUp="false" diagonalDown="false">
      <left style="thin"/>
      <right style="thin"/>
      <top style="medium"/>
      <bottom style="medium"/>
      <diagonal/>
    </border>
    <border diagonalUp="false" diagonalDown="false">
      <left style="thin"/>
      <right/>
      <top/>
      <bottom style="medium"/>
      <diagonal/>
    </border>
    <border diagonalUp="false" diagonalDown="false">
      <left style="thin"/>
      <right style="thin"/>
      <top/>
      <bottom style="thin"/>
      <diagonal/>
    </border>
    <border diagonalUp="false" diagonalDown="false">
      <left/>
      <right style="thin"/>
      <top style="medium"/>
      <bottom style="thin"/>
      <diagonal/>
    </border>
    <border diagonalUp="false" diagonalDown="false">
      <left style="thin"/>
      <right style="thin"/>
      <top style="thin"/>
      <bottom/>
      <diagonal/>
    </border>
    <border diagonalUp="false" diagonalDown="false">
      <left style="thin"/>
      <right style="medium"/>
      <top style="medium"/>
      <bottom style="mediu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right style="thin"/>
      <top style="thin"/>
      <bottom style="medium"/>
      <diagonal/>
    </border>
    <border diagonalUp="false" diagonalDown="false">
      <left style="thin"/>
      <right/>
      <top/>
      <bottom style="thin"/>
      <diagonal/>
    </border>
    <border diagonalUp="false" diagonalDown="false">
      <left/>
      <right/>
      <top/>
      <bottom style="thin"/>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style="thin"/>
      <bottom style="thin"/>
      <diagonal/>
    </border>
    <border diagonalUp="false" diagonalDown="false">
      <left style="thin"/>
      <right/>
      <top style="medium"/>
      <bottom/>
      <diagonal/>
    </border>
    <border diagonalUp="false" diagonalDown="false">
      <left/>
      <right style="thin"/>
      <top/>
      <bottom style="thin"/>
      <diagonal/>
    </border>
    <border diagonalUp="false" diagonalDown="false">
      <left/>
      <right style="thin"/>
      <top style="medium"/>
      <bottom style="medium"/>
      <diagonal/>
    </border>
    <border diagonalUp="false" diagonalDown="false">
      <left style="thin"/>
      <right style="thin"/>
      <top style="medium"/>
      <bottom/>
      <diagonal/>
    </border>
    <border diagonalUp="false" diagonalDown="false">
      <left style="thin"/>
      <right/>
      <top style="medium"/>
      <bottom style="thin"/>
      <diagonal/>
    </border>
    <border diagonalUp="false" diagonalDown="false">
      <left style="thin"/>
      <right/>
      <top style="thin"/>
      <bottom/>
      <diagonal/>
    </border>
    <border diagonalUp="false" diagonalDown="false">
      <left/>
      <right style="thin"/>
      <top/>
      <bottom style="medium"/>
      <diagonal/>
    </border>
    <border diagonalUp="false" diagonalDown="false">
      <left style="thin"/>
      <right style="medium"/>
      <top/>
      <bottom/>
      <diagonal/>
    </border>
    <border diagonalUp="false" diagonalDown="false">
      <left style="medium"/>
      <right style="thin"/>
      <top/>
      <bottom/>
      <diagonal/>
    </border>
    <border diagonalUp="false" diagonalDown="false">
      <left style="thin"/>
      <right style="medium"/>
      <top/>
      <bottom style="thin"/>
      <diagonal/>
    </border>
    <border diagonalUp="false" diagonalDown="false">
      <left style="medium"/>
      <right style="thin"/>
      <top style="thin"/>
      <bottom/>
      <diagonal/>
    </border>
    <border diagonalUp="false" diagonalDown="false">
      <left style="thin"/>
      <right/>
      <top style="thin"/>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6" fillId="2" borderId="2" xfId="0" applyFont="true" applyBorder="true" applyAlignment="true" applyProtection="true">
      <alignment horizontal="general" vertical="center" textRotation="0" wrapText="false" indent="0" shrinkToFit="false"/>
      <protection locked="true" hidden="false"/>
    </xf>
    <xf numFmtId="164" fontId="7" fillId="2" borderId="3" xfId="0" applyFont="true" applyBorder="true" applyAlignment="true" applyProtection="true">
      <alignment horizontal="general" vertical="center" textRotation="0" wrapText="false" indent="0" shrinkToFit="false"/>
      <protection locked="true" hidden="false"/>
    </xf>
    <xf numFmtId="164" fontId="8" fillId="0" borderId="4" xfId="0" applyFont="true" applyBorder="true" applyAlignment="true" applyProtection="true">
      <alignment horizontal="left" vertical="center"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true" hidden="false"/>
    </xf>
    <xf numFmtId="164" fontId="0" fillId="2" borderId="5" xfId="0" applyFont="false" applyBorder="tru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0" borderId="3" xfId="0" applyFont="true" applyBorder="true" applyAlignment="true" applyProtection="true">
      <alignment horizontal="left" vertical="bottom" textRotation="0" wrapText="false" indent="0" shrinkToFit="false"/>
      <protection locked="false" hidden="false"/>
    </xf>
    <xf numFmtId="164" fontId="10" fillId="0" borderId="4" xfId="0" applyFont="true" applyBorder="true" applyAlignment="true" applyProtection="true">
      <alignment horizontal="left" vertical="bottom" textRotation="0" wrapText="false" indent="0" shrinkToFit="false"/>
      <protection locked="false" hidden="false"/>
    </xf>
    <xf numFmtId="164" fontId="7" fillId="3" borderId="1" xfId="0" applyFont="true" applyBorder="true" applyAlignment="true" applyProtection="true">
      <alignment horizontal="left" vertical="center" textRotation="0" wrapText="false" indent="0" shrinkToFit="false"/>
      <protection locked="true" hidden="false"/>
    </xf>
    <xf numFmtId="165" fontId="7" fillId="0" borderId="4" xfId="0" applyFont="true" applyBorder="true" applyAlignment="true" applyProtection="true">
      <alignment horizontal="center" vertical="center"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11" fillId="0" borderId="0" xfId="0" applyFont="true" applyBorder="fals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7" fillId="3" borderId="2" xfId="0" applyFont="true" applyBorder="true" applyAlignment="true" applyProtection="true">
      <alignment horizontal="left" vertical="center" textRotation="0" wrapText="false" indent="0" shrinkToFit="false"/>
      <protection locked="true" hidden="false"/>
    </xf>
    <xf numFmtId="164" fontId="7" fillId="3" borderId="7" xfId="0" applyFont="true" applyBorder="true" applyAlignment="true" applyProtection="true">
      <alignment horizontal="center" vertical="bottom" textRotation="0" wrapText="false" indent="0" shrinkToFit="false"/>
      <protection locked="true" hidden="false"/>
    </xf>
    <xf numFmtId="164" fontId="7" fillId="3" borderId="8" xfId="0" applyFont="true" applyBorder="true" applyAlignment="true" applyProtection="true">
      <alignment horizontal="center" vertical="center" textRotation="0" wrapText="false" indent="0" shrinkToFit="false"/>
      <protection locked="true" hidden="false"/>
    </xf>
    <xf numFmtId="164" fontId="12" fillId="3" borderId="9" xfId="0" applyFont="true" applyBorder="true" applyAlignment="true" applyProtection="true">
      <alignment horizontal="right" vertical="bottom" textRotation="0" wrapText="false" indent="0" shrinkToFit="false"/>
      <protection locked="true" hidden="false"/>
    </xf>
    <xf numFmtId="166" fontId="12" fillId="3" borderId="10" xfId="0" applyFont="true" applyBorder="true" applyAlignment="true" applyProtection="true">
      <alignment horizontal="left" vertical="bottom" textRotation="0" wrapText="false" indent="0" shrinkToFit="false"/>
      <protection locked="true" hidden="false"/>
    </xf>
    <xf numFmtId="164" fontId="7" fillId="3" borderId="11" xfId="0" applyFont="true" applyBorder="true" applyAlignment="true" applyProtection="true">
      <alignment horizontal="center" vertical="center" textRotation="0" wrapText="false" indent="0" shrinkToFit="false"/>
      <protection locked="true" hidden="false"/>
    </xf>
    <xf numFmtId="164" fontId="7" fillId="3" borderId="12" xfId="0" applyFont="true" applyBorder="true" applyAlignment="true" applyProtection="true">
      <alignment horizontal="center" vertical="center" textRotation="0" wrapText="false" indent="0" shrinkToFit="false"/>
      <protection locked="true" hidden="false"/>
    </xf>
    <xf numFmtId="164" fontId="12" fillId="3" borderId="13" xfId="0" applyFont="true" applyBorder="true" applyAlignment="true" applyProtection="true">
      <alignment horizontal="center" vertical="bottom" textRotation="0" wrapText="false" indent="0" shrinkToFit="false"/>
      <protection locked="true" hidden="false"/>
    </xf>
    <xf numFmtId="164" fontId="12" fillId="3" borderId="14" xfId="0" applyFont="true" applyBorder="true" applyAlignment="true" applyProtection="true">
      <alignment horizontal="center" vertical="center" textRotation="0" wrapText="false" indent="0" shrinkToFit="false"/>
      <protection locked="true" hidden="false"/>
    </xf>
    <xf numFmtId="164" fontId="7" fillId="3" borderId="15" xfId="0" applyFont="true" applyBorder="true" applyAlignment="true" applyProtection="true">
      <alignment horizontal="center" vertical="bottom" textRotation="0" wrapText="false" indent="0" shrinkToFit="false"/>
      <protection locked="true" hidden="false"/>
    </xf>
    <xf numFmtId="167" fontId="13" fillId="4" borderId="16" xfId="0" applyFont="true" applyBorder="true" applyAlignment="true" applyProtection="true">
      <alignment horizontal="left" vertical="center" textRotation="0" wrapText="false" indent="0" shrinkToFit="false"/>
      <protection locked="true" hidden="false"/>
    </xf>
    <xf numFmtId="167" fontId="14" fillId="5" borderId="17" xfId="0" applyFont="true" applyBorder="true" applyAlignment="true" applyProtection="true">
      <alignment horizontal="center" vertical="center" textRotation="0" wrapText="false" indent="0" shrinkToFit="false"/>
      <protection locked="true" hidden="false"/>
    </xf>
    <xf numFmtId="168" fontId="0" fillId="5" borderId="18" xfId="0" applyFont="false" applyBorder="true" applyAlignment="true" applyProtection="true">
      <alignment horizontal="center" vertical="center" textRotation="0" wrapText="false" indent="0" shrinkToFit="false"/>
      <protection locked="true" hidden="false"/>
    </xf>
    <xf numFmtId="167" fontId="7" fillId="5" borderId="10" xfId="0" applyFont="true" applyBorder="true" applyAlignment="true" applyProtection="true">
      <alignment horizontal="center" vertical="center" textRotation="0" wrapText="false" indent="0" shrinkToFit="false"/>
      <protection locked="true" hidden="false"/>
    </xf>
    <xf numFmtId="167" fontId="12" fillId="6" borderId="9" xfId="0" applyFont="true" applyBorder="true" applyAlignment="true" applyProtection="true">
      <alignment horizontal="center" vertical="center" textRotation="0" wrapText="false" indent="0" shrinkToFit="false"/>
      <protection locked="true" hidden="false"/>
    </xf>
    <xf numFmtId="168" fontId="12" fillId="2" borderId="7" xfId="0" applyFont="true" applyBorder="true" applyAlignment="true" applyProtection="true">
      <alignment horizontal="center" vertical="center" textRotation="0" wrapText="false" indent="0" shrinkToFit="false"/>
      <protection locked="true" hidden="false"/>
    </xf>
    <xf numFmtId="167" fontId="0" fillId="6" borderId="16" xfId="0" applyFont="false" applyBorder="true" applyAlignment="true" applyProtection="true">
      <alignment horizontal="center" vertical="bottom" textRotation="0" wrapText="false" indent="0" shrinkToFit="false"/>
      <protection locked="true" hidden="false"/>
    </xf>
    <xf numFmtId="167" fontId="13" fillId="7" borderId="19" xfId="0" applyFont="true" applyBorder="true" applyAlignment="true" applyProtection="true">
      <alignment horizontal="left" vertical="center" textRotation="0" wrapText="false" indent="0" shrinkToFit="false"/>
      <protection locked="true" hidden="false"/>
    </xf>
    <xf numFmtId="167" fontId="14" fillId="5" borderId="20" xfId="0" applyFont="true" applyBorder="true" applyAlignment="true" applyProtection="true">
      <alignment horizontal="center" vertical="center" textRotation="0" wrapText="false" indent="0" shrinkToFit="false"/>
      <protection locked="true" hidden="false"/>
    </xf>
    <xf numFmtId="168" fontId="0" fillId="5" borderId="21" xfId="0" applyFont="false" applyBorder="true" applyAlignment="true" applyProtection="true">
      <alignment horizontal="center" vertical="center" textRotation="0" wrapText="false" indent="0" shrinkToFit="false"/>
      <protection locked="true" hidden="false"/>
    </xf>
    <xf numFmtId="167" fontId="7" fillId="5" borderId="22" xfId="0" applyFont="true" applyBorder="true" applyAlignment="true" applyProtection="true">
      <alignment horizontal="center" vertical="center" textRotation="0" wrapText="false" indent="0" shrinkToFit="false"/>
      <protection locked="true" hidden="false"/>
    </xf>
    <xf numFmtId="167" fontId="12" fillId="6" borderId="23" xfId="0" applyFont="true" applyBorder="true" applyAlignment="true" applyProtection="true">
      <alignment horizontal="center" vertical="center" textRotation="0" wrapText="false" indent="0" shrinkToFit="false"/>
      <protection locked="true" hidden="false"/>
    </xf>
    <xf numFmtId="168" fontId="12" fillId="2" borderId="24" xfId="0" applyFont="true" applyBorder="true" applyAlignment="true" applyProtection="true">
      <alignment horizontal="center" vertical="center" textRotation="0" wrapText="false" indent="0" shrinkToFit="false"/>
      <protection locked="true" hidden="false"/>
    </xf>
    <xf numFmtId="167" fontId="0" fillId="6" borderId="19" xfId="0" applyFont="false" applyBorder="true" applyAlignment="true" applyProtection="true">
      <alignment horizontal="center" vertical="bottom" textRotation="0" wrapText="false" indent="0" shrinkToFit="false"/>
      <protection locked="true" hidden="false"/>
    </xf>
    <xf numFmtId="167" fontId="13" fillId="8" borderId="19" xfId="0" applyFont="true" applyBorder="true" applyAlignment="true" applyProtection="true">
      <alignment horizontal="left" vertical="center" textRotation="0" wrapText="false" indent="0" shrinkToFit="false"/>
      <protection locked="true" hidden="false"/>
    </xf>
    <xf numFmtId="167" fontId="13" fillId="9" borderId="19" xfId="0" applyFont="true" applyBorder="true" applyAlignment="true" applyProtection="true">
      <alignment horizontal="left" vertical="center" textRotation="0" wrapText="false" indent="0" shrinkToFit="false"/>
      <protection locked="true" hidden="false"/>
    </xf>
    <xf numFmtId="167" fontId="13" fillId="10" borderId="24" xfId="0" applyFont="true" applyBorder="true" applyAlignment="true" applyProtection="true">
      <alignment horizontal="left" vertical="center" textRotation="0" wrapText="false" indent="0" shrinkToFit="false"/>
      <protection locked="true" hidden="false"/>
    </xf>
    <xf numFmtId="168" fontId="0" fillId="5" borderId="12" xfId="0" applyFont="false" applyBorder="true" applyAlignment="true" applyProtection="true">
      <alignment horizontal="center" vertical="center" textRotation="0" wrapText="false" indent="0" shrinkToFit="false"/>
      <protection locked="true" hidden="false"/>
    </xf>
    <xf numFmtId="167" fontId="12" fillId="11" borderId="25" xfId="0" applyFont="true" applyBorder="true" applyAlignment="true" applyProtection="true">
      <alignment horizontal="center" vertical="center" textRotation="0" wrapText="false" indent="0" shrinkToFit="false"/>
      <protection locked="true" hidden="false"/>
    </xf>
    <xf numFmtId="164" fontId="0" fillId="6" borderId="26" xfId="0" applyFont="false" applyBorder="true" applyAlignment="true" applyProtection="true">
      <alignment horizontal="center" vertical="bottom" textRotation="0" wrapText="false" indent="0" shrinkToFit="false"/>
      <protection locked="true" hidden="false"/>
    </xf>
    <xf numFmtId="167" fontId="13" fillId="12" borderId="27" xfId="0" applyFont="true" applyBorder="true" applyAlignment="true" applyProtection="true">
      <alignment horizontal="left" vertical="center" textRotation="0" wrapText="false" indent="0" shrinkToFit="false"/>
      <protection locked="true" hidden="false"/>
    </xf>
    <xf numFmtId="167" fontId="14" fillId="5" borderId="11" xfId="0" applyFont="true" applyBorder="true" applyAlignment="true" applyProtection="true">
      <alignment horizontal="center" vertical="center" textRotation="0" wrapText="false" indent="0" shrinkToFit="false"/>
      <protection locked="true" hidden="false"/>
    </xf>
    <xf numFmtId="168" fontId="0" fillId="5" borderId="14" xfId="0" applyFont="false" applyBorder="true" applyAlignment="true" applyProtection="true">
      <alignment horizontal="center" vertical="center" textRotation="0" wrapText="false" indent="0" shrinkToFit="false"/>
      <protection locked="true" hidden="false"/>
    </xf>
    <xf numFmtId="167" fontId="7" fillId="5" borderId="28" xfId="0" applyFont="true" applyBorder="true" applyAlignment="true" applyProtection="true">
      <alignment horizontal="center" vertical="center" textRotation="0" wrapText="false" indent="0" shrinkToFit="false"/>
      <protection locked="true" hidden="false"/>
    </xf>
    <xf numFmtId="167" fontId="12" fillId="6" borderId="29" xfId="0" applyFont="true" applyBorder="true" applyAlignment="true" applyProtection="true">
      <alignment horizontal="center" vertical="center" textRotation="0" wrapText="false" indent="0" shrinkToFit="false"/>
      <protection locked="true" hidden="false"/>
    </xf>
    <xf numFmtId="168" fontId="12" fillId="2" borderId="30" xfId="0" applyFont="true" applyBorder="true" applyAlignment="true" applyProtection="true">
      <alignment horizontal="center" vertical="center" textRotation="0" wrapText="false" indent="0" shrinkToFit="false"/>
      <protection locked="true" hidden="false"/>
    </xf>
    <xf numFmtId="167" fontId="0" fillId="6" borderId="27" xfId="0" applyFont="false" applyBorder="true" applyAlignment="true" applyProtection="true">
      <alignment horizontal="center" vertical="bottom" textRotation="0" wrapText="false" indent="0" shrinkToFit="false"/>
      <protection locked="true" hidden="false"/>
    </xf>
    <xf numFmtId="164" fontId="0" fillId="0" borderId="5"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7" fontId="0" fillId="0" borderId="31" xfId="0" applyFont="false" applyBorder="true" applyAlignment="true" applyProtection="true">
      <alignment horizontal="center" vertical="bottom" textRotation="0" wrapText="false" indent="0" shrinkToFit="false"/>
      <protection locked="true" hidden="false"/>
    </xf>
    <xf numFmtId="164" fontId="7" fillId="3" borderId="1" xfId="0" applyFont="true" applyBorder="true" applyAlignment="true" applyProtection="true">
      <alignment horizontal="left" vertical="bottom" textRotation="0" wrapText="false" indent="0" shrinkToFit="false"/>
      <protection locked="true" hidden="false"/>
    </xf>
    <xf numFmtId="164" fontId="0" fillId="0" borderId="1" xfId="0" applyFont="true" applyBorder="true" applyAlignment="true" applyProtection="true">
      <alignment horizontal="left" vertical="top" textRotation="0" wrapText="true" indent="0" shrinkToFit="false"/>
      <protection locked="false" hidden="false"/>
    </xf>
    <xf numFmtId="164" fontId="7" fillId="3" borderId="1" xfId="0" applyFont="true" applyBorder="true" applyAlignment="true" applyProtection="true">
      <alignment horizontal="center" vertical="bottom" textRotation="0" wrapText="false" indent="0" shrinkToFit="false"/>
      <protection locked="true" hidden="false"/>
    </xf>
    <xf numFmtId="164" fontId="0" fillId="0" borderId="32" xfId="0" applyFont="false" applyBorder="true" applyAlignment="true" applyProtection="true">
      <alignment horizontal="general" vertical="top" textRotation="0" wrapText="false" indent="0" shrinkToFit="false"/>
      <protection locked="true" hidden="false"/>
    </xf>
    <xf numFmtId="168" fontId="0" fillId="0" borderId="0" xfId="0" applyFont="false" applyBorder="false" applyAlignment="true" applyProtection="true">
      <alignment horizontal="center" vertical="bottom" textRotation="0" wrapText="false" indent="0" shrinkToFit="false"/>
      <protection locked="true" hidden="false"/>
    </xf>
    <xf numFmtId="167" fontId="17" fillId="2" borderId="1" xfId="0" applyFont="true" applyBorder="true" applyAlignment="true" applyProtection="true">
      <alignment horizontal="left" vertical="bottom" textRotation="0" wrapText="false" indent="0" shrinkToFit="false"/>
      <protection locked="true" hidden="false"/>
    </xf>
    <xf numFmtId="164" fontId="7" fillId="2" borderId="2" xfId="0" applyFont="true" applyBorder="true" applyAlignment="true" applyProtection="true">
      <alignment horizontal="center" vertical="center" textRotation="0" wrapText="false" indent="0" shrinkToFit="false"/>
      <protection locked="true" hidden="false"/>
    </xf>
    <xf numFmtId="167" fontId="8" fillId="2" borderId="4" xfId="0" applyFont="true" applyBorder="true" applyAlignment="true" applyProtection="true">
      <alignment horizontal="center" vertical="center" textRotation="0" wrapText="false" indent="0" shrinkToFit="false"/>
      <protection locked="true" hidden="false"/>
    </xf>
    <xf numFmtId="164" fontId="7" fillId="2" borderId="2" xfId="0" applyFont="true" applyBorder="true" applyAlignment="true" applyProtection="true">
      <alignment horizontal="left" vertical="center" textRotation="0" wrapText="false" indent="0" shrinkToFit="false"/>
      <protection locked="true" hidden="false"/>
    </xf>
    <xf numFmtId="165" fontId="7" fillId="2" borderId="4" xfId="0" applyFont="true" applyBorder="true" applyAlignment="true" applyProtection="true">
      <alignment horizontal="left" vertical="center" textRotation="0" wrapText="false" indent="0" shrinkToFit="false"/>
      <protection locked="true" hidden="false"/>
    </xf>
    <xf numFmtId="164" fontId="7" fillId="13" borderId="32" xfId="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18" fillId="0" borderId="0" xfId="0" applyFont="true" applyBorder="false" applyAlignment="true" applyProtection="true">
      <alignment horizontal="general" vertical="center" textRotation="0" wrapText="false" indent="0" shrinkToFit="false"/>
      <protection locked="true" hidden="false"/>
    </xf>
    <xf numFmtId="164" fontId="7" fillId="3" borderId="2" xfId="0" applyFont="true" applyBorder="true" applyAlignment="true" applyProtection="true">
      <alignment horizontal="center" vertical="center" textRotation="0" wrapText="false" indent="0" shrinkToFit="false"/>
      <protection locked="true" hidden="false"/>
    </xf>
    <xf numFmtId="168" fontId="18" fillId="2" borderId="2" xfId="0" applyFont="true" applyBorder="true" applyAlignment="true" applyProtection="true">
      <alignment horizontal="center" vertical="center" textRotation="0" wrapText="false" indent="0" shrinkToFit="false"/>
      <protection locked="true" hidden="false"/>
    </xf>
    <xf numFmtId="164" fontId="18" fillId="3" borderId="1" xfId="0" applyFont="true" applyBorder="true" applyAlignment="true" applyProtection="true">
      <alignment horizontal="center" vertical="center" textRotation="0" wrapText="false" indent="0" shrinkToFit="false"/>
      <protection locked="true" hidden="false"/>
    </xf>
    <xf numFmtId="164" fontId="7" fillId="3" borderId="1" xfId="0" applyFont="true" applyBorder="true" applyAlignment="true" applyProtection="true">
      <alignment horizontal="center" vertical="center" textRotation="0" wrapText="false" indent="0" shrinkToFit="false"/>
      <protection locked="true" hidden="false"/>
    </xf>
    <xf numFmtId="164" fontId="7" fillId="3" borderId="3" xfId="0" applyFont="true" applyBorder="true" applyAlignment="true" applyProtection="true">
      <alignment horizontal="center" vertical="center" textRotation="0" wrapText="false" indent="0" shrinkToFit="false"/>
      <protection locked="true" hidden="false"/>
    </xf>
    <xf numFmtId="164" fontId="7" fillId="3" borderId="4" xfId="0" applyFont="true" applyBorder="true" applyAlignment="true" applyProtection="true">
      <alignment horizontal="center" vertical="center" textRotation="0" wrapText="false" indent="0" shrinkToFit="false"/>
      <protection locked="true" hidden="false"/>
    </xf>
    <xf numFmtId="166" fontId="7" fillId="13" borderId="31" xfId="0" applyFont="true" applyBorder="true" applyAlignment="true" applyProtection="true">
      <alignment horizontal="center" vertical="center" textRotation="0" wrapText="false" indent="0" shrinkToFit="false"/>
      <protection locked="false" hidden="false"/>
    </xf>
    <xf numFmtId="167" fontId="7" fillId="0" borderId="0" xfId="0" applyFont="true" applyBorder="false" applyAlignment="true" applyProtection="true">
      <alignment horizontal="center" vertical="center" textRotation="0" wrapText="false" indent="0" shrinkToFit="false"/>
      <protection locked="true" hidden="false"/>
    </xf>
    <xf numFmtId="168" fontId="18" fillId="13" borderId="31" xfId="0" applyFont="true" applyBorder="true" applyAlignment="true" applyProtection="true">
      <alignment horizontal="center" vertical="center" textRotation="0" wrapText="false" indent="0" shrinkToFit="false"/>
      <protection locked="true" hidden="false"/>
    </xf>
    <xf numFmtId="164" fontId="18" fillId="13" borderId="31"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7" fontId="7" fillId="14" borderId="2" xfId="0" applyFont="true" applyBorder="true" applyAlignment="true" applyProtection="true">
      <alignment horizontal="general" vertical="center" textRotation="0" wrapText="false" indent="0" shrinkToFit="false"/>
      <protection locked="true" hidden="false"/>
    </xf>
    <xf numFmtId="164" fontId="7" fillId="14" borderId="33" xfId="0" applyFont="true" applyBorder="true" applyAlignment="true" applyProtection="true">
      <alignment horizontal="general" vertical="center" textRotation="0" wrapText="false" indent="0" shrinkToFit="false"/>
      <protection locked="true" hidden="false"/>
    </xf>
    <xf numFmtId="164" fontId="7" fillId="14" borderId="3" xfId="0" applyFont="true" applyBorder="true" applyAlignment="true" applyProtection="true">
      <alignment horizontal="general" vertical="center" textRotation="0" wrapText="false" indent="0" shrinkToFit="false"/>
      <protection locked="true" hidden="false"/>
    </xf>
    <xf numFmtId="164" fontId="7" fillId="14" borderId="4" xfId="0" applyFont="true" applyBorder="true" applyAlignment="true" applyProtection="true">
      <alignment horizontal="general" vertical="center" textRotation="0" wrapText="false" indent="0" shrinkToFit="false"/>
      <protection locked="true" hidden="false"/>
    </xf>
    <xf numFmtId="167" fontId="18" fillId="15" borderId="34" xfId="0" applyFont="true" applyBorder="true" applyAlignment="true" applyProtection="true">
      <alignment horizontal="left" vertical="center" textRotation="0" wrapText="false" indent="0" shrinkToFit="false"/>
      <protection locked="true" hidden="false"/>
    </xf>
    <xf numFmtId="168" fontId="18" fillId="5" borderId="16" xfId="0" applyFont="true" applyBorder="true" applyAlignment="true" applyProtection="true">
      <alignment horizontal="center" vertical="center" textRotation="0" wrapText="false" indent="0" shrinkToFit="false"/>
      <protection locked="true" hidden="false"/>
    </xf>
    <xf numFmtId="167" fontId="18" fillId="5" borderId="7" xfId="0" applyFont="true" applyBorder="true" applyAlignment="true" applyProtection="true">
      <alignment horizontal="center" vertical="center" textRotation="0" wrapText="false" indent="0" shrinkToFit="false"/>
      <protection locked="true" hidden="false"/>
    </xf>
    <xf numFmtId="167" fontId="18" fillId="5" borderId="8" xfId="0" applyFont="true" applyBorder="true" applyAlignment="true" applyProtection="true">
      <alignment horizontal="center" vertical="center" textRotation="0" wrapText="false" indent="0" shrinkToFit="false"/>
      <protection locked="true" hidden="false"/>
    </xf>
    <xf numFmtId="164" fontId="19" fillId="0" borderId="10" xfId="0" applyFont="true" applyBorder="true" applyAlignment="true" applyProtection="true">
      <alignment horizontal="left" vertical="center" textRotation="0" wrapText="true" indent="0" shrinkToFit="false"/>
      <protection locked="false" hidden="false"/>
    </xf>
    <xf numFmtId="164" fontId="19" fillId="0" borderId="35" xfId="0" applyFont="true" applyBorder="true" applyAlignment="true" applyProtection="true">
      <alignment horizontal="left" vertical="center" textRotation="0" wrapText="true" indent="0" shrinkToFit="false"/>
      <protection locked="false" hidden="false"/>
    </xf>
    <xf numFmtId="168" fontId="18" fillId="0" borderId="36" xfId="0" applyFont="true" applyBorder="true" applyAlignment="true" applyProtection="true">
      <alignment horizontal="center" vertical="center" textRotation="0" wrapText="false" indent="0" shrinkToFit="false"/>
      <protection locked="false" hidden="false"/>
    </xf>
    <xf numFmtId="167" fontId="18" fillId="3" borderId="36" xfId="0" applyFont="true" applyBorder="true" applyAlignment="true" applyProtection="true">
      <alignment horizontal="center" vertical="center" textRotation="0" wrapText="false" indent="0" shrinkToFit="false"/>
      <protection locked="true" hidden="false"/>
    </xf>
    <xf numFmtId="164" fontId="18" fillId="0" borderId="0" xfId="0" applyFont="true" applyBorder="false" applyAlignment="true" applyProtection="true">
      <alignment horizontal="left" vertical="center" textRotation="0" wrapText="false" indent="0" shrinkToFit="false"/>
      <protection locked="true" hidden="false"/>
    </xf>
    <xf numFmtId="167" fontId="18" fillId="15" borderId="19" xfId="0" applyFont="true" applyBorder="true" applyAlignment="true" applyProtection="true">
      <alignment horizontal="left" vertical="center" textRotation="0" wrapText="false" indent="0" shrinkToFit="false"/>
      <protection locked="true" hidden="false"/>
    </xf>
    <xf numFmtId="168" fontId="18" fillId="5" borderId="19" xfId="0" applyFont="true" applyBorder="true" applyAlignment="true" applyProtection="true">
      <alignment horizontal="center" vertical="center" textRotation="0" wrapText="false" indent="0" shrinkToFit="false"/>
      <protection locked="true" hidden="false"/>
    </xf>
    <xf numFmtId="167" fontId="18" fillId="5" borderId="37" xfId="0" applyFont="true" applyBorder="true" applyAlignment="true" applyProtection="true">
      <alignment horizontal="center" vertical="center" textRotation="0" wrapText="false" indent="0" shrinkToFit="false"/>
      <protection locked="true" hidden="false"/>
    </xf>
    <xf numFmtId="167" fontId="18" fillId="5" borderId="22" xfId="0" applyFont="true" applyBorder="true" applyAlignment="true" applyProtection="true">
      <alignment horizontal="center" vertical="center" textRotation="0" wrapText="false" indent="0" shrinkToFit="false"/>
      <protection locked="true" hidden="false"/>
    </xf>
    <xf numFmtId="164" fontId="19" fillId="0" borderId="22" xfId="0" applyFont="true" applyBorder="true" applyAlignment="true" applyProtection="true">
      <alignment horizontal="left" vertical="center" textRotation="0" wrapText="true" indent="0" shrinkToFit="false"/>
      <protection locked="false" hidden="false"/>
    </xf>
    <xf numFmtId="168" fontId="18" fillId="0" borderId="24" xfId="0" applyFont="true" applyBorder="true" applyAlignment="true" applyProtection="true">
      <alignment horizontal="center" vertical="center" textRotation="0" wrapText="false" indent="0" shrinkToFit="false"/>
      <protection locked="false" hidden="false"/>
    </xf>
    <xf numFmtId="167" fontId="18" fillId="5" borderId="24"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center" vertical="center" textRotation="0" wrapText="false" indent="0" shrinkToFit="false"/>
      <protection locked="true" hidden="false"/>
    </xf>
    <xf numFmtId="167" fontId="18" fillId="15" borderId="38" xfId="0" applyFont="true" applyBorder="true" applyAlignment="true" applyProtection="true">
      <alignment horizontal="left" vertical="center" textRotation="0" wrapText="false" indent="0" shrinkToFit="false"/>
      <protection locked="true" hidden="false"/>
    </xf>
    <xf numFmtId="168" fontId="18" fillId="5" borderId="38" xfId="0" applyFont="true" applyBorder="true" applyAlignment="true" applyProtection="true">
      <alignment horizontal="center" vertical="center" textRotation="0" wrapText="false" indent="0" shrinkToFit="false"/>
      <protection locked="true" hidden="false"/>
    </xf>
    <xf numFmtId="167" fontId="18" fillId="5" borderId="39" xfId="0" applyFont="true" applyBorder="true" applyAlignment="true" applyProtection="true">
      <alignment horizontal="center" vertical="center" textRotation="0" wrapText="false" indent="0" shrinkToFit="false"/>
      <protection locked="true" hidden="false"/>
    </xf>
    <xf numFmtId="164" fontId="19" fillId="0" borderId="40" xfId="0" applyFont="true" applyBorder="true" applyAlignment="true" applyProtection="true">
      <alignment horizontal="left" vertical="center" textRotation="0" wrapText="true" indent="0" shrinkToFit="false"/>
      <protection locked="false" hidden="false"/>
    </xf>
    <xf numFmtId="168" fontId="18" fillId="0" borderId="41" xfId="0" applyFont="true" applyBorder="true" applyAlignment="true" applyProtection="true">
      <alignment horizontal="center" vertical="center" textRotation="0" wrapText="false" indent="0" shrinkToFit="false"/>
      <protection locked="false" hidden="false"/>
    </xf>
    <xf numFmtId="167" fontId="18" fillId="3" borderId="37" xfId="0" applyFont="true" applyBorder="true" applyAlignment="true" applyProtection="true">
      <alignment horizontal="center" vertical="center" textRotation="0" wrapText="false" indent="0" shrinkToFit="false"/>
      <protection locked="true" hidden="false"/>
    </xf>
    <xf numFmtId="164" fontId="18" fillId="15" borderId="5" xfId="0" applyFont="true" applyBorder="true" applyAlignment="true" applyProtection="true">
      <alignment horizontal="right" vertical="center" textRotation="0" wrapText="false" indent="0" shrinkToFit="false"/>
      <protection locked="true" hidden="false"/>
    </xf>
    <xf numFmtId="168" fontId="18" fillId="5" borderId="42" xfId="0" applyFont="true" applyBorder="true" applyAlignment="true" applyProtection="true">
      <alignment horizontal="center" vertical="bottom" textRotation="0" wrapText="false" indent="0" shrinkToFit="false"/>
      <protection locked="true" hidden="false"/>
    </xf>
    <xf numFmtId="167" fontId="18" fillId="5" borderId="43" xfId="0" applyFont="true" applyBorder="true" applyAlignment="true" applyProtection="true">
      <alignment horizontal="center" vertical="center" textRotation="0" wrapText="false" indent="0" shrinkToFit="false"/>
      <protection locked="true" hidden="false"/>
    </xf>
    <xf numFmtId="167" fontId="18" fillId="5" borderId="44" xfId="0" applyFont="true" applyBorder="true" applyAlignment="true" applyProtection="true">
      <alignment horizontal="center" vertical="center" textRotation="0" wrapText="false" indent="0" shrinkToFit="false"/>
      <protection locked="true" hidden="false"/>
    </xf>
    <xf numFmtId="164" fontId="18" fillId="3" borderId="44" xfId="0" applyFont="true" applyBorder="true" applyAlignment="true" applyProtection="true">
      <alignment horizontal="center" vertical="center" textRotation="0" wrapText="false" indent="0" shrinkToFit="false"/>
      <protection locked="true" hidden="false"/>
    </xf>
    <xf numFmtId="164" fontId="18" fillId="3" borderId="31" xfId="0" applyFont="true" applyBorder="true" applyAlignment="true" applyProtection="true">
      <alignment horizontal="general" vertical="center" textRotation="0" wrapText="false" indent="0" shrinkToFit="false"/>
      <protection locked="true" hidden="false"/>
    </xf>
    <xf numFmtId="168" fontId="18" fillId="2" borderId="37" xfId="0" applyFont="true" applyBorder="true" applyAlignment="true" applyProtection="true">
      <alignment horizontal="center" vertical="center" textRotation="0" wrapText="false" indent="0" shrinkToFit="false"/>
      <protection locked="true" hidden="false"/>
    </xf>
    <xf numFmtId="167" fontId="18" fillId="3" borderId="42" xfId="0" applyFont="true" applyBorder="true" applyAlignment="true" applyProtection="true">
      <alignment horizontal="center" vertical="center" textRotation="0" wrapText="false" indent="0" shrinkToFit="false"/>
      <protection locked="true" hidden="false"/>
    </xf>
    <xf numFmtId="164" fontId="18" fillId="0" borderId="0" xfId="0" applyFont="true" applyBorder="false" applyAlignment="true" applyProtection="true">
      <alignment horizontal="left" vertical="center" textRotation="0" wrapText="false" indent="0" shrinkToFit="false"/>
      <protection locked="true" hidden="false"/>
    </xf>
    <xf numFmtId="167" fontId="7" fillId="7" borderId="2" xfId="0" applyFont="true" applyBorder="true" applyAlignment="true" applyProtection="true">
      <alignment horizontal="general" vertical="center" textRotation="0" wrapText="false" indent="0" shrinkToFit="false"/>
      <protection locked="true" hidden="false"/>
    </xf>
    <xf numFmtId="164" fontId="7" fillId="5" borderId="3" xfId="0" applyFont="true" applyBorder="true" applyAlignment="true" applyProtection="true">
      <alignment horizontal="general" vertical="center" textRotation="0" wrapText="false" indent="0" shrinkToFit="false"/>
      <protection locked="true" hidden="false"/>
    </xf>
    <xf numFmtId="164" fontId="7" fillId="5" borderId="13" xfId="0" applyFont="true" applyBorder="true" applyAlignment="true" applyProtection="true">
      <alignment horizontal="general" vertical="center" textRotation="0" wrapText="false" indent="0" shrinkToFit="false"/>
      <protection locked="true" hidden="false"/>
    </xf>
    <xf numFmtId="164" fontId="7" fillId="7" borderId="3" xfId="0" applyFont="true" applyBorder="true" applyAlignment="true" applyProtection="true">
      <alignment horizontal="general" vertical="center" textRotation="0" wrapText="false" indent="0" shrinkToFit="false"/>
      <protection locked="true" hidden="false"/>
    </xf>
    <xf numFmtId="164" fontId="7" fillId="7" borderId="4" xfId="0" applyFont="true" applyBorder="true" applyAlignment="true" applyProtection="true">
      <alignment horizontal="general" vertical="center" textRotation="0" wrapText="false" indent="0" shrinkToFit="false"/>
      <protection locked="true" hidden="false"/>
    </xf>
    <xf numFmtId="167" fontId="18" fillId="16" borderId="34" xfId="0" applyFont="true" applyBorder="true" applyAlignment="true" applyProtection="true">
      <alignment horizontal="left" vertical="center" textRotation="0" wrapText="true" indent="0" shrinkToFit="false"/>
      <protection locked="true" hidden="false"/>
    </xf>
    <xf numFmtId="168" fontId="18" fillId="5" borderId="36" xfId="0" applyFont="true" applyBorder="true" applyAlignment="true" applyProtection="true">
      <alignment horizontal="center" vertical="center" textRotation="0" wrapText="false" indent="0" shrinkToFit="false"/>
      <protection locked="true" hidden="false"/>
    </xf>
    <xf numFmtId="167" fontId="18" fillId="5" borderId="32" xfId="0" applyFont="true" applyBorder="true" applyAlignment="true" applyProtection="true">
      <alignment horizontal="center" vertical="center" textRotation="0" wrapText="false" indent="0" shrinkToFit="false"/>
      <protection locked="true" hidden="false"/>
    </xf>
    <xf numFmtId="164" fontId="19" fillId="0" borderId="7" xfId="0" applyFont="true" applyBorder="true" applyAlignment="true" applyProtection="true">
      <alignment horizontal="left" vertical="center" textRotation="0" wrapText="true" indent="0" shrinkToFit="false"/>
      <protection locked="false" hidden="false"/>
    </xf>
    <xf numFmtId="167" fontId="18" fillId="16" borderId="19" xfId="0" applyFont="true" applyBorder="true" applyAlignment="true" applyProtection="true">
      <alignment horizontal="left" vertical="center" textRotation="0" wrapText="false" indent="0" shrinkToFit="false"/>
      <protection locked="true" hidden="false"/>
    </xf>
    <xf numFmtId="168" fontId="18" fillId="5" borderId="24" xfId="0" applyFont="true" applyBorder="true" applyAlignment="true" applyProtection="true">
      <alignment horizontal="center" vertical="center" textRotation="0" wrapText="false" indent="0" shrinkToFit="false"/>
      <protection locked="true" hidden="false"/>
    </xf>
    <xf numFmtId="164" fontId="19" fillId="0" borderId="24" xfId="0" applyFont="true" applyBorder="true" applyAlignment="true" applyProtection="true">
      <alignment horizontal="left" vertical="center" textRotation="0" wrapText="true" indent="0" shrinkToFit="false"/>
      <protection locked="false" hidden="false"/>
    </xf>
    <xf numFmtId="167" fontId="18" fillId="16" borderId="38" xfId="0" applyFont="true" applyBorder="true" applyAlignment="true" applyProtection="true">
      <alignment horizontal="left" vertical="center" textRotation="0" wrapText="true" indent="0" shrinkToFit="false"/>
      <protection locked="true" hidden="false"/>
    </xf>
    <xf numFmtId="168" fontId="18" fillId="5" borderId="41" xfId="0" applyFont="true" applyBorder="true" applyAlignment="true" applyProtection="true">
      <alignment horizontal="center" vertical="center" textRotation="0" wrapText="false" indent="0" shrinkToFit="false"/>
      <protection locked="true" hidden="false"/>
    </xf>
    <xf numFmtId="164" fontId="19" fillId="0" borderId="41" xfId="0" applyFont="true" applyBorder="true" applyAlignment="true" applyProtection="true">
      <alignment horizontal="left" vertical="center" textRotation="0" wrapText="true" indent="0" shrinkToFit="false"/>
      <protection locked="false" hidden="false"/>
    </xf>
    <xf numFmtId="164" fontId="18" fillId="16" borderId="31" xfId="0" applyFont="true" applyBorder="true" applyAlignment="true" applyProtection="true">
      <alignment horizontal="right" vertical="center" textRotation="0" wrapText="false" indent="0" shrinkToFit="false"/>
      <protection locked="true" hidden="false"/>
    </xf>
    <xf numFmtId="168" fontId="18" fillId="5" borderId="0" xfId="0" applyFont="true" applyBorder="false" applyAlignment="true" applyProtection="true">
      <alignment horizontal="center" vertical="bottom" textRotation="0" wrapText="false" indent="0" shrinkToFit="false"/>
      <protection locked="true" hidden="false"/>
    </xf>
    <xf numFmtId="167" fontId="18" fillId="5" borderId="42" xfId="0" applyFont="true" applyBorder="true" applyAlignment="true" applyProtection="true">
      <alignment horizontal="center" vertical="center" textRotation="0" wrapText="false" indent="0" shrinkToFit="false"/>
      <protection locked="true" hidden="false"/>
    </xf>
    <xf numFmtId="168" fontId="18" fillId="2" borderId="31" xfId="0" applyFont="true" applyBorder="true" applyAlignment="true" applyProtection="true">
      <alignment horizontal="center" vertical="center" textRotation="0" wrapText="false" indent="0" shrinkToFit="false"/>
      <protection locked="true" hidden="false"/>
    </xf>
    <xf numFmtId="167" fontId="7" fillId="8" borderId="2" xfId="0" applyFont="true" applyBorder="true" applyAlignment="true" applyProtection="true">
      <alignment horizontal="general" vertical="center" textRotation="0" wrapText="false" indent="0" shrinkToFit="false"/>
      <protection locked="true" hidden="false"/>
    </xf>
    <xf numFmtId="164" fontId="7" fillId="8" borderId="3" xfId="0" applyFont="true" applyBorder="true" applyAlignment="true" applyProtection="true">
      <alignment horizontal="general" vertical="center" textRotation="0" wrapText="false" indent="0" shrinkToFit="false"/>
      <protection locked="true" hidden="false"/>
    </xf>
    <xf numFmtId="164" fontId="7" fillId="8" borderId="4" xfId="0" applyFont="true" applyBorder="true" applyAlignment="true" applyProtection="true">
      <alignment horizontal="general" vertical="center" textRotation="0" wrapText="false" indent="0" shrinkToFit="false"/>
      <protection locked="true" hidden="false"/>
    </xf>
    <xf numFmtId="167" fontId="18" fillId="17" borderId="36" xfId="0" applyFont="true" applyBorder="true" applyAlignment="true" applyProtection="true">
      <alignment horizontal="left" vertical="center" textRotation="0" wrapText="false" indent="0" shrinkToFit="false"/>
      <protection locked="true" hidden="false"/>
    </xf>
    <xf numFmtId="167" fontId="18" fillId="5" borderId="45" xfId="0" applyFont="true" applyBorder="true" applyAlignment="true" applyProtection="true">
      <alignment horizontal="center" vertical="center" textRotation="0" wrapText="false" indent="0" shrinkToFit="false"/>
      <protection locked="true" hidden="false"/>
    </xf>
    <xf numFmtId="167" fontId="18" fillId="5" borderId="23" xfId="0" applyFont="true" applyBorder="true" applyAlignment="true" applyProtection="true">
      <alignment horizontal="center" vertical="center" textRotation="0" wrapText="false" indent="0" shrinkToFit="false"/>
      <protection locked="true" hidden="false"/>
    </xf>
    <xf numFmtId="164" fontId="19" fillId="0" borderId="21" xfId="0" applyFont="true" applyBorder="true" applyAlignment="true" applyProtection="true">
      <alignment horizontal="left" vertical="center" textRotation="0" wrapText="true" indent="0" shrinkToFit="false"/>
      <protection locked="false" hidden="false"/>
    </xf>
    <xf numFmtId="164" fontId="19" fillId="0" borderId="46" xfId="0" applyFont="true" applyBorder="true" applyAlignment="true" applyProtection="true">
      <alignment horizontal="left" vertical="center" textRotation="0" wrapText="true" indent="0" shrinkToFit="false"/>
      <protection locked="false" hidden="false"/>
    </xf>
    <xf numFmtId="168" fontId="18" fillId="0" borderId="22" xfId="0" applyFont="true" applyBorder="true" applyAlignment="true" applyProtection="true">
      <alignment horizontal="center" vertical="center" textRotation="0" wrapText="false" indent="0" shrinkToFit="false"/>
      <protection locked="false" hidden="false"/>
    </xf>
    <xf numFmtId="164" fontId="19" fillId="0" borderId="37" xfId="0" applyFont="true" applyBorder="true" applyAlignment="true" applyProtection="true">
      <alignment horizontal="left" vertical="center" textRotation="0" wrapText="true" indent="0" shrinkToFit="false"/>
      <protection locked="false" hidden="false"/>
    </xf>
    <xf numFmtId="164" fontId="19" fillId="0" borderId="6" xfId="0" applyFont="true" applyBorder="true" applyAlignment="true" applyProtection="true">
      <alignment horizontal="left" vertical="center" textRotation="0" wrapText="true" indent="0" shrinkToFit="false"/>
      <protection locked="false" hidden="false"/>
    </xf>
    <xf numFmtId="167" fontId="18" fillId="17" borderId="38" xfId="0" applyFont="true" applyBorder="true" applyAlignment="true" applyProtection="true">
      <alignment horizontal="left" vertical="center" textRotation="0" wrapText="false" indent="0" shrinkToFit="false"/>
      <protection locked="true" hidden="false"/>
    </xf>
    <xf numFmtId="167" fontId="18" fillId="5" borderId="41" xfId="0" applyFont="true" applyBorder="true" applyAlignment="true" applyProtection="true">
      <alignment horizontal="center" vertical="center" textRotation="0" wrapText="false" indent="0" shrinkToFit="false"/>
      <protection locked="true" hidden="false"/>
    </xf>
    <xf numFmtId="164" fontId="18" fillId="17" borderId="31" xfId="0" applyFont="true" applyBorder="true" applyAlignment="true" applyProtection="true">
      <alignment horizontal="right" vertical="center" textRotation="0" wrapText="false" indent="0" shrinkToFit="false"/>
      <protection locked="true" hidden="false"/>
    </xf>
    <xf numFmtId="167" fontId="18" fillId="5" borderId="36" xfId="0" applyFont="true" applyBorder="true" applyAlignment="true" applyProtection="true">
      <alignment horizontal="center" vertical="center" textRotation="0" wrapText="false" indent="0" shrinkToFit="false"/>
      <protection locked="true" hidden="false"/>
    </xf>
    <xf numFmtId="167" fontId="7" fillId="9" borderId="2" xfId="0" applyFont="true" applyBorder="true" applyAlignment="true" applyProtection="true">
      <alignment horizontal="general" vertical="center" textRotation="0" wrapText="false" indent="0" shrinkToFit="false"/>
      <protection locked="true" hidden="false"/>
    </xf>
    <xf numFmtId="164" fontId="7" fillId="9" borderId="3" xfId="0" applyFont="true" applyBorder="true" applyAlignment="true" applyProtection="true">
      <alignment horizontal="general" vertical="center" textRotation="0" wrapText="false" indent="0" shrinkToFit="false"/>
      <protection locked="true" hidden="false"/>
    </xf>
    <xf numFmtId="164" fontId="7" fillId="9" borderId="4" xfId="0" applyFont="true" applyBorder="true" applyAlignment="true" applyProtection="true">
      <alignment horizontal="general" vertical="center" textRotation="0" wrapText="false" indent="0" shrinkToFit="false"/>
      <protection locked="true" hidden="false"/>
    </xf>
    <xf numFmtId="167" fontId="18" fillId="18" borderId="36" xfId="0" applyFont="true" applyBorder="true" applyAlignment="true" applyProtection="true">
      <alignment horizontal="left" vertical="center" textRotation="0" wrapText="true" indent="0" shrinkToFit="false"/>
      <protection locked="true" hidden="false"/>
    </xf>
    <xf numFmtId="167" fontId="18" fillId="18" borderId="24" xfId="0" applyFont="true" applyBorder="true" applyAlignment="true" applyProtection="true">
      <alignment horizontal="left" vertical="center" textRotation="0" wrapText="true" indent="0" shrinkToFit="false"/>
      <protection locked="true" hidden="false"/>
    </xf>
    <xf numFmtId="167" fontId="18" fillId="18" borderId="5" xfId="0" applyFont="true" applyBorder="true" applyAlignment="true" applyProtection="true">
      <alignment horizontal="left" vertical="center" textRotation="0" wrapText="false" indent="0" shrinkToFit="false"/>
      <protection locked="true" hidden="false"/>
    </xf>
    <xf numFmtId="167" fontId="18" fillId="18" borderId="41" xfId="0" applyFont="true" applyBorder="true" applyAlignment="true" applyProtection="true">
      <alignment horizontal="left" vertical="center" textRotation="0" wrapText="true" indent="0" shrinkToFit="false"/>
      <protection locked="true" hidden="false"/>
    </xf>
    <xf numFmtId="164" fontId="18" fillId="18" borderId="31" xfId="0" applyFont="true" applyBorder="true" applyAlignment="true" applyProtection="true">
      <alignment horizontal="right" vertical="center" textRotation="0" wrapText="true" indent="0" shrinkToFit="false"/>
      <protection locked="true" hidden="false"/>
    </xf>
    <xf numFmtId="167" fontId="7" fillId="10" borderId="47" xfId="0" applyFont="true" applyBorder="true" applyAlignment="true" applyProtection="true">
      <alignment horizontal="left" vertical="center" textRotation="0" wrapText="true" indent="0" shrinkToFit="false"/>
      <protection locked="true" hidden="false"/>
    </xf>
    <xf numFmtId="168" fontId="18" fillId="5" borderId="33" xfId="0" applyFont="true" applyBorder="true" applyAlignment="true" applyProtection="true">
      <alignment horizontal="center" vertical="bottom" textRotation="0" wrapText="false" indent="0" shrinkToFit="false"/>
      <protection locked="true" hidden="false"/>
    </xf>
    <xf numFmtId="164" fontId="18" fillId="5" borderId="13" xfId="0" applyFont="true" applyBorder="true" applyAlignment="true" applyProtection="true">
      <alignment horizontal="center" vertical="center" textRotation="0" wrapText="false" indent="0" shrinkToFit="false"/>
      <protection locked="true" hidden="false"/>
    </xf>
    <xf numFmtId="164" fontId="18" fillId="10" borderId="13" xfId="0" applyFont="true" applyBorder="true" applyAlignment="true" applyProtection="true">
      <alignment horizontal="general" vertical="center" textRotation="0" wrapText="false" indent="0" shrinkToFit="false"/>
      <protection locked="true" hidden="false"/>
    </xf>
    <xf numFmtId="168" fontId="18" fillId="10" borderId="13" xfId="0" applyFont="true" applyBorder="true" applyAlignment="true" applyProtection="true">
      <alignment horizontal="center" vertical="center" textRotation="0" wrapText="false" indent="0" shrinkToFit="false"/>
      <protection locked="true" hidden="false"/>
    </xf>
    <xf numFmtId="164" fontId="18" fillId="10" borderId="44" xfId="0" applyFont="true" applyBorder="true" applyAlignment="true" applyProtection="true">
      <alignment horizontal="center" vertical="center" textRotation="0" wrapText="false" indent="0" shrinkToFit="false"/>
      <protection locked="true" hidden="false"/>
    </xf>
    <xf numFmtId="167" fontId="18" fillId="13" borderId="7" xfId="0" applyFont="true" applyBorder="true" applyAlignment="true" applyProtection="true">
      <alignment horizontal="left" vertical="center" textRotation="0" wrapText="true" indent="0" shrinkToFit="false"/>
      <protection locked="true" hidden="false"/>
    </xf>
    <xf numFmtId="168" fontId="18" fillId="5" borderId="8" xfId="0" applyFont="true" applyBorder="true" applyAlignment="true" applyProtection="true">
      <alignment horizontal="center" vertical="bottom" textRotation="0" wrapText="false" indent="0" shrinkToFit="false"/>
      <protection locked="true" hidden="false"/>
    </xf>
    <xf numFmtId="164" fontId="0" fillId="0" borderId="8" xfId="0" applyFont="true" applyBorder="true" applyAlignment="true" applyProtection="true">
      <alignment horizontal="general" vertical="center" textRotation="0" wrapText="false" indent="0" shrinkToFit="false"/>
      <protection locked="false" hidden="false"/>
    </xf>
    <xf numFmtId="164" fontId="0" fillId="0" borderId="36" xfId="0" applyFont="true" applyBorder="true" applyAlignment="true" applyProtection="true">
      <alignment horizontal="general" vertical="center" textRotation="0" wrapText="false" indent="0" shrinkToFit="false"/>
      <protection locked="false" hidden="false"/>
    </xf>
    <xf numFmtId="164" fontId="18" fillId="0" borderId="32" xfId="0" applyFont="true" applyBorder="true" applyAlignment="true" applyProtection="true">
      <alignment horizontal="general" vertical="center" textRotation="0" wrapText="false" indent="0" shrinkToFit="false"/>
      <protection locked="false" hidden="false"/>
    </xf>
    <xf numFmtId="167" fontId="18" fillId="13" borderId="36" xfId="0" applyFont="true" applyBorder="true" applyAlignment="true" applyProtection="true">
      <alignment horizontal="left" vertical="center" textRotation="0" wrapText="true" indent="0" shrinkToFit="false"/>
      <protection locked="true" hidden="false"/>
    </xf>
    <xf numFmtId="168" fontId="18" fillId="5" borderId="48" xfId="0" applyFont="true" applyBorder="true" applyAlignment="true" applyProtection="true">
      <alignment horizontal="center" vertical="bottom" textRotation="0" wrapText="false" indent="0" shrinkToFit="false"/>
      <protection locked="true" hidden="false"/>
    </xf>
    <xf numFmtId="164" fontId="0" fillId="0" borderId="48" xfId="0" applyFont="true" applyBorder="true" applyAlignment="true" applyProtection="true">
      <alignment horizontal="general" vertical="center" textRotation="0" wrapText="false" indent="0" shrinkToFit="false"/>
      <protection locked="false" hidden="false"/>
    </xf>
    <xf numFmtId="164" fontId="18" fillId="0" borderId="45" xfId="0" applyFont="true" applyBorder="true" applyAlignment="true" applyProtection="true">
      <alignment horizontal="general" vertical="center" textRotation="0" wrapText="false" indent="0" shrinkToFit="false"/>
      <protection locked="false" hidden="false"/>
    </xf>
    <xf numFmtId="167" fontId="18" fillId="13" borderId="49" xfId="0" applyFont="true" applyBorder="true" applyAlignment="true" applyProtection="true">
      <alignment horizontal="left" vertical="center" textRotation="0" wrapText="true" indent="0" shrinkToFit="false"/>
      <protection locked="true" hidden="false"/>
    </xf>
    <xf numFmtId="168" fontId="18" fillId="5" borderId="40" xfId="0" applyFont="true" applyBorder="true" applyAlignment="true" applyProtection="true">
      <alignment horizontal="center" vertical="bottom" textRotation="0" wrapText="false" indent="0" shrinkToFit="false"/>
      <protection locked="true" hidden="false"/>
    </xf>
    <xf numFmtId="164" fontId="0" fillId="0" borderId="40" xfId="0" applyFont="true" applyBorder="true" applyAlignment="true" applyProtection="true">
      <alignment horizontal="general" vertical="center" textRotation="0" wrapText="false" indent="0" shrinkToFit="false"/>
      <protection locked="false" hidden="false"/>
    </xf>
    <xf numFmtId="164" fontId="0" fillId="0" borderId="49" xfId="0" applyFont="true" applyBorder="true" applyAlignment="true" applyProtection="true">
      <alignment horizontal="general" vertical="center" textRotation="0" wrapText="false" indent="0" shrinkToFit="false"/>
      <protection locked="false" hidden="false"/>
    </xf>
    <xf numFmtId="164" fontId="18" fillId="0" borderId="41" xfId="0" applyFont="true" applyBorder="true" applyAlignment="true" applyProtection="true">
      <alignment horizontal="general" vertical="center" textRotation="0" wrapText="false" indent="0" shrinkToFit="false"/>
      <protection locked="false" hidden="false"/>
    </xf>
    <xf numFmtId="167" fontId="18" fillId="3" borderId="41" xfId="0" applyFont="true" applyBorder="true" applyAlignment="true" applyProtection="true">
      <alignment horizontal="center" vertical="center" textRotation="0" wrapText="false" indent="0" shrinkToFit="false"/>
      <protection locked="true" hidden="false"/>
    </xf>
    <xf numFmtId="164" fontId="18" fillId="13" borderId="31" xfId="0" applyFont="true" applyBorder="true" applyAlignment="true" applyProtection="true">
      <alignment horizontal="right" vertical="center" textRotation="0" wrapText="false" indent="0" shrinkToFit="false"/>
      <protection locked="true" hidden="false"/>
    </xf>
    <xf numFmtId="164" fontId="18" fillId="3" borderId="44" xfId="0" applyFont="true" applyBorder="true" applyAlignment="true" applyProtection="true">
      <alignment horizontal="general" vertical="center" textRotation="0" wrapText="false" indent="0" shrinkToFit="false"/>
      <protection locked="true" hidden="false"/>
    </xf>
    <xf numFmtId="167" fontId="18" fillId="3" borderId="31" xfId="0" applyFont="true" applyBorder="true" applyAlignment="true" applyProtection="true">
      <alignment horizontal="center" vertical="center" textRotation="0" wrapText="false" indent="0" shrinkToFit="false"/>
      <protection locked="true" hidden="false"/>
    </xf>
    <xf numFmtId="167" fontId="7" fillId="12" borderId="2" xfId="0" applyFont="true" applyBorder="true" applyAlignment="true" applyProtection="true">
      <alignment horizontal="left" vertical="center" textRotation="0" wrapText="false" indent="0" shrinkToFit="false"/>
      <protection locked="true" hidden="false"/>
    </xf>
    <xf numFmtId="168" fontId="7" fillId="5" borderId="3" xfId="0" applyFont="true" applyBorder="true" applyAlignment="true" applyProtection="true">
      <alignment horizontal="left" vertical="center" textRotation="0" wrapText="false" indent="0" shrinkToFit="false"/>
      <protection locked="true" hidden="false"/>
    </xf>
    <xf numFmtId="164" fontId="7" fillId="5" borderId="3" xfId="0" applyFont="true" applyBorder="true" applyAlignment="true" applyProtection="true">
      <alignment horizontal="left" vertical="center" textRotation="0" wrapText="false" indent="0" shrinkToFit="false"/>
      <protection locked="true" hidden="false"/>
    </xf>
    <xf numFmtId="164" fontId="7" fillId="12" borderId="3" xfId="0" applyFont="true" applyBorder="true" applyAlignment="true" applyProtection="true">
      <alignment horizontal="left" vertical="center" textRotation="0" wrapText="false" indent="0" shrinkToFit="false"/>
      <protection locked="true" hidden="false"/>
    </xf>
    <xf numFmtId="168" fontId="7" fillId="12" borderId="3" xfId="0" applyFont="true" applyBorder="true" applyAlignment="true" applyProtection="true">
      <alignment horizontal="left" vertical="center" textRotation="0" wrapText="false" indent="0" shrinkToFit="false"/>
      <protection locked="true" hidden="false"/>
    </xf>
    <xf numFmtId="164" fontId="7" fillId="12" borderId="4" xfId="0" applyFont="true" applyBorder="true" applyAlignment="true" applyProtection="true">
      <alignment horizontal="left" vertical="center" textRotation="0" wrapText="false" indent="0" shrinkToFit="false"/>
      <protection locked="true" hidden="false"/>
    </xf>
    <xf numFmtId="167" fontId="18" fillId="19" borderId="7" xfId="0" applyFont="true" applyBorder="true" applyAlignment="true" applyProtection="true">
      <alignment horizontal="left" vertical="center" textRotation="0" wrapText="false" indent="0" shrinkToFit="false"/>
      <protection locked="true" hidden="false"/>
    </xf>
    <xf numFmtId="168" fontId="18" fillId="5" borderId="37" xfId="0" applyFont="true" applyBorder="true" applyAlignment="true" applyProtection="true">
      <alignment horizontal="center" vertical="center" textRotation="0" wrapText="false" indent="0" shrinkToFit="false"/>
      <protection locked="true" hidden="false"/>
    </xf>
    <xf numFmtId="167" fontId="18" fillId="5" borderId="6" xfId="0" applyFont="true" applyBorder="true" applyAlignment="true" applyProtection="true">
      <alignment horizontal="center" vertical="center" textRotation="0" wrapText="false" indent="0" shrinkToFit="false"/>
      <protection locked="true" hidden="false"/>
    </xf>
    <xf numFmtId="164" fontId="19" fillId="0" borderId="16" xfId="0" applyFont="true" applyBorder="true" applyAlignment="true" applyProtection="true">
      <alignment horizontal="left" vertical="center" textRotation="0" wrapText="true" indent="0" shrinkToFit="false"/>
      <protection locked="false" hidden="false"/>
    </xf>
    <xf numFmtId="168" fontId="18" fillId="0" borderId="49" xfId="0" applyFont="true" applyBorder="true" applyAlignment="true" applyProtection="true">
      <alignment horizontal="center" vertical="center" textRotation="0" wrapText="false" indent="0" shrinkToFit="false"/>
      <protection locked="false" hidden="false"/>
    </xf>
    <xf numFmtId="167" fontId="18" fillId="19" borderId="5" xfId="0" applyFont="true" applyBorder="true" applyAlignment="true" applyProtection="true">
      <alignment horizontal="left" vertical="center" textRotation="0" wrapText="false" indent="0" shrinkToFit="false"/>
      <protection locked="true" hidden="false"/>
    </xf>
    <xf numFmtId="164" fontId="19" fillId="0" borderId="19" xfId="0" applyFont="true" applyBorder="true" applyAlignment="true" applyProtection="true">
      <alignment horizontal="left" vertical="center" textRotation="0" wrapText="true" indent="0" shrinkToFit="false"/>
      <protection locked="false" hidden="false"/>
    </xf>
    <xf numFmtId="167" fontId="18" fillId="19" borderId="45" xfId="0" applyFont="true" applyBorder="true" applyAlignment="true" applyProtection="true">
      <alignment horizontal="left" vertical="center" textRotation="0" wrapText="false" indent="0" shrinkToFit="false"/>
      <protection locked="true" hidden="false"/>
    </xf>
    <xf numFmtId="167" fontId="18" fillId="19" borderId="41" xfId="0" applyFont="true" applyBorder="true" applyAlignment="true" applyProtection="true">
      <alignment horizontal="left" vertical="center" textRotation="0" wrapText="false" indent="0" shrinkToFit="false"/>
      <protection locked="true" hidden="false"/>
    </xf>
    <xf numFmtId="164" fontId="19" fillId="0" borderId="49" xfId="0" applyFont="true" applyBorder="true" applyAlignment="true" applyProtection="true">
      <alignment horizontal="left" vertical="center" textRotation="0" wrapText="true" indent="0" shrinkToFit="false"/>
      <protection locked="false" hidden="false"/>
    </xf>
    <xf numFmtId="164" fontId="19" fillId="0" borderId="50" xfId="0" applyFont="true" applyBorder="true" applyAlignment="true" applyProtection="true">
      <alignment horizontal="left" vertical="center" textRotation="0" wrapText="true" indent="0" shrinkToFit="false"/>
      <protection locked="false" hidden="false"/>
    </xf>
    <xf numFmtId="164" fontId="18" fillId="19" borderId="31" xfId="0" applyFont="true" applyBorder="true" applyAlignment="true" applyProtection="true">
      <alignment horizontal="right" vertical="center" textRotation="0" wrapText="false" indent="0" shrinkToFit="false"/>
      <protection locked="true" hidden="false"/>
    </xf>
    <xf numFmtId="167" fontId="18" fillId="3" borderId="43" xfId="0" applyFont="true" applyBorder="true" applyAlignment="true" applyProtection="true">
      <alignment horizontal="center" vertical="center" textRotation="0" wrapText="false" indent="0" shrinkToFit="false"/>
      <protection locked="true" hidden="false"/>
    </xf>
    <xf numFmtId="168" fontId="20" fillId="0" borderId="0" xfId="0" applyFont="true" applyBorder="false" applyAlignment="true" applyProtection="true">
      <alignment horizontal="left" vertical="bottom" textRotation="0" wrapText="false" indent="0" shrinkToFit="false"/>
      <protection locked="true" hidden="false"/>
    </xf>
    <xf numFmtId="164" fontId="0" fillId="0" borderId="33" xfId="0" applyFont="false" applyBorder="true" applyAlignment="true" applyProtection="true">
      <alignment horizontal="center" vertical="bottom" textRotation="0" wrapText="false" indent="0" shrinkToFit="false"/>
      <protection locked="true" hidden="false"/>
    </xf>
    <xf numFmtId="164" fontId="20" fillId="0" borderId="0" xfId="0" applyFont="true" applyBorder="false" applyAlignment="true" applyProtection="true">
      <alignment horizontal="left" vertical="bottom" textRotation="0" wrapText="false" indent="0" shrinkToFit="false"/>
      <protection locked="true" hidden="false"/>
    </xf>
    <xf numFmtId="164" fontId="18" fillId="0" borderId="0" xfId="0" applyFont="true" applyBorder="false" applyAlignment="false" applyProtection="true">
      <alignment horizontal="general" vertical="bottom" textRotation="0" wrapText="false" indent="0" shrinkToFit="false"/>
      <protection locked="true" hidden="false"/>
    </xf>
    <xf numFmtId="168" fontId="18" fillId="0" borderId="0" xfId="0" applyFont="true" applyBorder="false" applyAlignment="true" applyProtection="true">
      <alignment horizontal="center" vertical="bottom" textRotation="0" wrapText="false" indent="0" shrinkToFit="false"/>
      <protection locked="true" hidden="false"/>
    </xf>
    <xf numFmtId="168" fontId="0" fillId="0" borderId="0" xfId="0" applyFont="false" applyBorder="true" applyAlignment="true" applyProtection="true">
      <alignment horizontal="center" vertical="bottom" textRotation="0" wrapText="false" indent="0" shrinkToFit="false"/>
      <protection locked="true" hidden="false"/>
    </xf>
    <xf numFmtId="164" fontId="12" fillId="0" borderId="0" xfId="0" applyFont="tru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top" textRotation="0" wrapText="false" indent="0" shrinkToFit="false"/>
      <protection locked="true" hidden="false"/>
    </xf>
    <xf numFmtId="164" fontId="12" fillId="0" borderId="0" xfId="0" applyFont="true" applyBorder="false" applyAlignment="false" applyProtection="true">
      <alignment horizontal="general" vertical="bottom" textRotation="0" wrapText="false" indent="0" shrinkToFit="false"/>
      <protection locked="true" hidden="false"/>
    </xf>
    <xf numFmtId="164" fontId="6" fillId="2" borderId="2" xfId="0" applyFont="true" applyBorder="true" applyAlignment="true" applyProtection="true">
      <alignment horizontal="left" vertical="bottom" textRotation="0" wrapText="false" indent="0" shrinkToFit="false"/>
      <protection locked="true" hidden="false"/>
    </xf>
    <xf numFmtId="167" fontId="21" fillId="2" borderId="4" xfId="0" applyFont="true" applyBorder="true" applyAlignment="fals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center" vertical="bottom" textRotation="0" wrapText="false" indent="0" shrinkToFit="false"/>
      <protection locked="true" hidden="false"/>
    </xf>
    <xf numFmtId="164" fontId="0" fillId="2" borderId="2" xfId="0" applyFont="false" applyBorder="true" applyAlignment="false" applyProtection="true">
      <alignment horizontal="general" vertical="bottom" textRotation="0" wrapText="false" indent="0" shrinkToFit="false"/>
      <protection locked="true" hidden="false"/>
    </xf>
    <xf numFmtId="164" fontId="0" fillId="2" borderId="3" xfId="0" applyFont="false" applyBorder="true" applyAlignment="false" applyProtection="tru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true" hidden="false"/>
    </xf>
    <xf numFmtId="164" fontId="22" fillId="2" borderId="51" xfId="0" applyFont="true" applyBorder="true" applyAlignment="true" applyProtection="true">
      <alignment horizontal="center" vertical="bottom" textRotation="0" wrapText="false" indent="0" shrinkToFit="false"/>
      <protection locked="true" hidden="false"/>
    </xf>
    <xf numFmtId="164" fontId="7" fillId="2" borderId="1" xfId="0" applyFont="true" applyBorder="true" applyAlignment="true" applyProtection="true">
      <alignment horizontal="center" vertical="center" textRotation="0" wrapText="false" indent="0" shrinkToFit="false"/>
      <protection locked="true" hidden="false"/>
    </xf>
    <xf numFmtId="164" fontId="12" fillId="2" borderId="51" xfId="0" applyFont="true" applyBorder="true" applyAlignment="true" applyProtection="true">
      <alignment horizontal="general" vertical="center" textRotation="0" wrapText="false" indent="0" shrinkToFit="false"/>
      <protection locked="true" hidden="false"/>
    </xf>
    <xf numFmtId="164" fontId="7" fillId="14" borderId="15" xfId="0" applyFont="true" applyBorder="true" applyAlignment="true" applyProtection="true">
      <alignment horizontal="left" vertical="center" textRotation="0" wrapText="false" indent="0" shrinkToFit="false"/>
      <protection locked="true" hidden="false"/>
    </xf>
    <xf numFmtId="164" fontId="7" fillId="14" borderId="33" xfId="0" applyFont="true" applyBorder="true" applyAlignment="true" applyProtection="true">
      <alignment horizontal="left" vertical="center" textRotation="0" wrapText="false" indent="0" shrinkToFit="false"/>
      <protection locked="true" hidden="false"/>
    </xf>
    <xf numFmtId="164" fontId="12" fillId="5" borderId="51" xfId="0" applyFont="true" applyBorder="tru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4" fontId="7" fillId="15" borderId="15" xfId="0" applyFont="true" applyBorder="true" applyAlignment="true" applyProtection="true">
      <alignment horizontal="left" vertical="center" textRotation="0" wrapText="false" indent="0" shrinkToFit="false"/>
      <protection locked="true" hidden="false"/>
    </xf>
    <xf numFmtId="164" fontId="7" fillId="15" borderId="33" xfId="0" applyFont="true" applyBorder="true" applyAlignment="true" applyProtection="true">
      <alignment horizontal="left" vertical="center" textRotation="0" wrapText="true" indent="0" shrinkToFit="false"/>
      <protection locked="true" hidden="false"/>
    </xf>
    <xf numFmtId="164" fontId="19" fillId="20" borderId="51" xfId="0" applyFont="true" applyBorder="true" applyAlignment="true" applyProtection="true">
      <alignment horizontal="left" vertical="top" textRotation="0" wrapText="true" indent="0" shrinkToFit="false"/>
      <protection locked="true" hidden="false"/>
    </xf>
    <xf numFmtId="164" fontId="12" fillId="20" borderId="51" xfId="0" applyFont="true" applyBorder="true" applyAlignment="true" applyProtection="true">
      <alignment horizontal="left" vertical="top" textRotation="0" wrapText="true" indent="0" shrinkToFit="false"/>
      <protection locked="false" hidden="false"/>
    </xf>
    <xf numFmtId="164" fontId="0" fillId="0" borderId="51" xfId="0" applyFont="true" applyBorder="true" applyAlignment="true" applyProtection="true">
      <alignment horizontal="center" vertical="top" textRotation="0" wrapText="false" indent="0" shrinkToFit="false"/>
      <protection locked="false" hidden="false"/>
    </xf>
    <xf numFmtId="167" fontId="0" fillId="3" borderId="51" xfId="0" applyFont="false" applyBorder="true" applyAlignment="true" applyProtection="true">
      <alignment horizontal="center" vertical="top" textRotation="0" wrapText="false" indent="0" shrinkToFit="false"/>
      <protection locked="true" hidden="false"/>
    </xf>
    <xf numFmtId="164" fontId="23" fillId="0" borderId="51" xfId="0" applyFont="true" applyBorder="true" applyAlignment="true" applyProtection="true">
      <alignment horizontal="left" vertical="top" textRotation="0" wrapText="true" indent="0" shrinkToFit="false"/>
      <protection locked="false" hidden="false"/>
    </xf>
    <xf numFmtId="164" fontId="19" fillId="20" borderId="52" xfId="0" applyFont="true" applyBorder="true" applyAlignment="true" applyProtection="true">
      <alignment horizontal="left" vertical="top" textRotation="0" wrapText="true" indent="0" shrinkToFit="false"/>
      <protection locked="true" hidden="false"/>
    </xf>
    <xf numFmtId="164" fontId="12" fillId="20" borderId="52" xfId="0" applyFont="true" applyBorder="true" applyAlignment="true" applyProtection="true">
      <alignment horizontal="left" vertical="top" textRotation="0" wrapText="true" indent="0" shrinkToFit="false"/>
      <protection locked="false" hidden="false"/>
    </xf>
    <xf numFmtId="167" fontId="0" fillId="3" borderId="52" xfId="0" applyFont="false" applyBorder="true" applyAlignment="true" applyProtection="true">
      <alignment horizontal="center" vertical="top" textRotation="0" wrapText="false" indent="0" shrinkToFit="false"/>
      <protection locked="true" hidden="false"/>
    </xf>
    <xf numFmtId="164" fontId="23" fillId="0" borderId="52" xfId="0" applyFont="true" applyBorder="true" applyAlignment="true" applyProtection="true">
      <alignment horizontal="left" vertical="top" textRotation="0" wrapText="true" indent="0" shrinkToFit="false"/>
      <protection locked="false" hidden="false"/>
    </xf>
    <xf numFmtId="164" fontId="7" fillId="0" borderId="0" xfId="0" applyFont="true" applyBorder="false" applyAlignment="true" applyProtection="true">
      <alignment horizontal="left" vertical="center" textRotation="0" wrapText="false" indent="0" shrinkToFit="false"/>
      <protection locked="true" hidden="false"/>
    </xf>
    <xf numFmtId="164" fontId="7" fillId="20" borderId="53" xfId="0" applyFont="true" applyBorder="true" applyAlignment="true" applyProtection="true">
      <alignment horizontal="center" vertical="center" textRotation="0" wrapText="false" indent="0" shrinkToFit="false"/>
      <protection locked="true" hidden="false"/>
    </xf>
    <xf numFmtId="164" fontId="7" fillId="20" borderId="54" xfId="0" applyFont="true" applyBorder="true" applyAlignment="true" applyProtection="true">
      <alignment horizontal="right" vertical="center" textRotation="0" wrapText="false" indent="0" shrinkToFit="false"/>
      <protection locked="true" hidden="false"/>
    </xf>
    <xf numFmtId="167" fontId="7" fillId="3" borderId="55" xfId="0" applyFont="true" applyBorder="true" applyAlignment="true" applyProtection="true">
      <alignment horizontal="center" vertical="center" textRotation="0" wrapText="false" indent="0" shrinkToFit="false"/>
      <protection locked="true" hidden="false"/>
    </xf>
    <xf numFmtId="168" fontId="7" fillId="3" borderId="55" xfId="0" applyFont="true" applyBorder="true" applyAlignment="true" applyProtection="true">
      <alignment horizontal="center" vertical="center" textRotation="0" wrapText="false" indent="0" shrinkToFit="false"/>
      <protection locked="true" hidden="false"/>
    </xf>
    <xf numFmtId="168" fontId="7" fillId="3" borderId="56" xfId="0" applyFont="true" applyBorder="true" applyAlignment="true" applyProtection="true">
      <alignment horizontal="center" vertical="center" textRotation="0" wrapText="false" indent="0" shrinkToFit="false"/>
      <protection locked="true" hidden="false"/>
    </xf>
    <xf numFmtId="164" fontId="7" fillId="0" borderId="31" xfId="0" applyFont="true" applyBorder="true" applyAlignment="true" applyProtection="true">
      <alignment horizontal="center" vertical="center" textRotation="0" wrapText="false" indent="0" shrinkToFit="false"/>
      <protection locked="true" hidden="false"/>
    </xf>
    <xf numFmtId="164" fontId="7" fillId="3" borderId="57" xfId="0" applyFont="true" applyBorder="true" applyAlignment="true" applyProtection="true">
      <alignment horizontal="center" vertical="center" textRotation="0" wrapText="false" indent="0" shrinkToFit="false"/>
      <protection locked="true" hidden="false"/>
    </xf>
    <xf numFmtId="167" fontId="7" fillId="21" borderId="58" xfId="0" applyFont="true" applyBorder="true" applyAlignment="true" applyProtection="true">
      <alignment horizontal="center" vertical="center" textRotation="0" wrapText="false" indent="0" shrinkToFit="false"/>
      <protection locked="false" hidden="false"/>
    </xf>
    <xf numFmtId="168" fontId="7" fillId="2" borderId="55" xfId="0" applyFont="true" applyBorder="true" applyAlignment="true" applyProtection="true">
      <alignment horizontal="center" vertical="center" textRotation="0" wrapText="false" indent="0" shrinkToFit="false"/>
      <protection locked="true" hidden="false"/>
    </xf>
    <xf numFmtId="164" fontId="24" fillId="21" borderId="59" xfId="0" applyFont="true" applyBorder="true" applyAlignment="true" applyProtection="true">
      <alignment horizontal="left" vertical="center" textRotation="0" wrapText="true" indent="0" shrinkToFit="false"/>
      <protection locked="false" hidden="false"/>
    </xf>
    <xf numFmtId="164" fontId="12" fillId="5" borderId="60" xfId="0" applyFont="true" applyBorder="true" applyAlignment="true" applyProtection="true">
      <alignment horizontal="general" vertical="center" textRotation="0" wrapText="false" indent="0" shrinkToFit="false"/>
      <protection locked="true" hidden="false"/>
    </xf>
    <xf numFmtId="164" fontId="7" fillId="15" borderId="0" xfId="0" applyFont="true" applyBorder="false" applyAlignment="true" applyProtection="true">
      <alignment horizontal="general" vertical="center" textRotation="0" wrapText="false" indent="0" shrinkToFit="false"/>
      <protection locked="true" hidden="false"/>
    </xf>
    <xf numFmtId="164" fontId="7" fillId="15" borderId="0" xfId="0" applyFont="true" applyBorder="true" applyAlignment="true" applyProtection="true">
      <alignment horizontal="left" vertical="center" textRotation="0" wrapText="true" indent="0" shrinkToFit="false"/>
      <protection locked="true" hidden="false"/>
    </xf>
    <xf numFmtId="164" fontId="7" fillId="15" borderId="9" xfId="0" applyFont="true" applyBorder="true" applyAlignment="true" applyProtection="true">
      <alignment horizontal="left" vertical="center" textRotation="0" wrapText="true" indent="0" shrinkToFit="false"/>
      <protection locked="true" hidden="false"/>
    </xf>
    <xf numFmtId="164" fontId="7" fillId="15" borderId="3" xfId="0" applyFont="true" applyBorder="true" applyAlignment="true" applyProtection="true">
      <alignment horizontal="left" vertical="center" textRotation="0" wrapText="true" indent="0" shrinkToFit="false"/>
      <protection locked="true" hidden="false"/>
    </xf>
    <xf numFmtId="167" fontId="0" fillId="3" borderId="61" xfId="0" applyFont="false" applyBorder="true" applyAlignment="true" applyProtection="true">
      <alignment horizontal="center" vertical="top" textRotation="0" wrapText="false" indent="0" shrinkToFit="false"/>
      <protection locked="true" hidden="false"/>
    </xf>
    <xf numFmtId="164" fontId="23" fillId="0" borderId="33" xfId="0" applyFont="true" applyBorder="true" applyAlignment="true" applyProtection="true">
      <alignment horizontal="left" vertical="top" textRotation="0" wrapText="true" indent="0" shrinkToFit="false"/>
      <protection locked="false" hidden="false"/>
    </xf>
    <xf numFmtId="164" fontId="12" fillId="5" borderId="51" xfId="0" applyFont="true" applyBorder="true" applyAlignment="true" applyProtection="true">
      <alignment horizontal="general" vertical="top" textRotation="0" wrapText="true" indent="0" shrinkToFit="false"/>
      <protection locked="true" hidden="false"/>
    </xf>
    <xf numFmtId="164" fontId="19" fillId="20" borderId="62" xfId="0" applyFont="true" applyBorder="true" applyAlignment="true" applyProtection="true">
      <alignment horizontal="left" vertical="top" textRotation="0" wrapText="true" indent="0" shrinkToFit="false"/>
      <protection locked="true" hidden="false"/>
    </xf>
    <xf numFmtId="164" fontId="12" fillId="20" borderId="62" xfId="0" applyFont="true" applyBorder="true" applyAlignment="true" applyProtection="true">
      <alignment horizontal="left" vertical="top" textRotation="0" wrapText="true" indent="0" shrinkToFit="false"/>
      <protection locked="false" hidden="false"/>
    </xf>
    <xf numFmtId="167" fontId="0" fillId="3" borderId="25" xfId="0" applyFont="false" applyBorder="true" applyAlignment="true" applyProtection="true">
      <alignment horizontal="center" vertical="top" textRotation="0" wrapText="false" indent="0" shrinkToFit="false"/>
      <protection locked="true" hidden="false"/>
    </xf>
    <xf numFmtId="164" fontId="23" fillId="0" borderId="62" xfId="0" applyFont="true" applyBorder="true" applyAlignment="true" applyProtection="true">
      <alignment horizontal="left" vertical="top" textRotation="0" wrapText="true" indent="0" shrinkToFit="false"/>
      <protection locked="false" hidden="false"/>
    </xf>
    <xf numFmtId="164" fontId="7" fillId="20" borderId="63" xfId="0" applyFont="true" applyBorder="true" applyAlignment="true" applyProtection="true">
      <alignment horizontal="center" vertical="center" textRotation="0" wrapText="false" indent="0" shrinkToFit="false"/>
      <protection locked="true" hidden="false"/>
    </xf>
    <xf numFmtId="167" fontId="7" fillId="3" borderId="58" xfId="0" applyFont="true" applyBorder="true" applyAlignment="true" applyProtection="true">
      <alignment horizontal="center" vertical="center" textRotation="0" wrapText="false" indent="0" shrinkToFit="false"/>
      <protection locked="true" hidden="false"/>
    </xf>
    <xf numFmtId="168" fontId="7" fillId="3" borderId="58" xfId="0" applyFont="true" applyBorder="true" applyAlignment="true" applyProtection="true">
      <alignment horizontal="center" vertical="center" textRotation="0" wrapText="false" indent="0" shrinkToFit="false"/>
      <protection locked="true" hidden="false"/>
    </xf>
    <xf numFmtId="168" fontId="7" fillId="3" borderId="63" xfId="0" applyFont="true" applyBorder="true" applyAlignment="true" applyProtection="true">
      <alignment horizontal="center" vertical="center" textRotation="0" wrapText="false" indent="0" shrinkToFit="false"/>
      <protection locked="true" hidden="false"/>
    </xf>
    <xf numFmtId="164" fontId="7" fillId="3" borderId="54" xfId="0" applyFont="true" applyBorder="true" applyAlignment="true" applyProtection="true">
      <alignment horizontal="center" vertical="center" textRotation="0" wrapText="false" indent="0" shrinkToFit="false"/>
      <protection locked="true" hidden="false"/>
    </xf>
    <xf numFmtId="168" fontId="7" fillId="2" borderId="58" xfId="0" applyFont="true" applyBorder="true" applyAlignment="true" applyProtection="true">
      <alignment horizontal="center" vertical="center" textRotation="0" wrapText="false" indent="0" shrinkToFit="false"/>
      <protection locked="true" hidden="false"/>
    </xf>
    <xf numFmtId="164" fontId="24" fillId="21" borderId="58" xfId="0" applyFont="true" applyBorder="true" applyAlignment="true" applyProtection="true">
      <alignment horizontal="left" vertical="center" textRotation="0" wrapText="true" indent="0" shrinkToFit="false"/>
      <protection locked="false" hidden="false"/>
    </xf>
    <xf numFmtId="164" fontId="22" fillId="5" borderId="51" xfId="0" applyFont="true" applyBorder="true" applyAlignment="true" applyProtection="true">
      <alignment horizontal="general" vertical="center" textRotation="0" wrapText="false" indent="0" shrinkToFit="false"/>
      <protection locked="true" hidden="false"/>
    </xf>
    <xf numFmtId="164" fontId="7" fillId="15" borderId="0" xfId="0" applyFont="true" applyBorder="false" applyAlignment="true" applyProtection="true">
      <alignment horizontal="left" vertical="center" textRotation="0" wrapText="false" indent="0" shrinkToFit="false"/>
      <protection locked="true" hidden="false"/>
    </xf>
    <xf numFmtId="164" fontId="12" fillId="5" borderId="51" xfId="0" applyFont="true" applyBorder="true" applyAlignment="false" applyProtection="true">
      <alignment horizontal="general" vertical="bottom" textRotation="0" wrapText="false" indent="0" shrinkToFit="false"/>
      <protection locked="true" hidden="false"/>
    </xf>
    <xf numFmtId="167" fontId="0" fillId="3" borderId="23" xfId="0" applyFont="false" applyBorder="true" applyAlignment="true" applyProtection="true">
      <alignment horizontal="center" vertical="top" textRotation="0" wrapText="false" indent="0" shrinkToFit="false"/>
      <protection locked="true" hidden="false"/>
    </xf>
    <xf numFmtId="164" fontId="7" fillId="20" borderId="59" xfId="0" applyFont="true" applyBorder="true" applyAlignment="true" applyProtection="true">
      <alignment horizontal="center" vertical="center" textRotation="0" wrapText="false" indent="0" shrinkToFit="false"/>
      <protection locked="true" hidden="false"/>
    </xf>
    <xf numFmtId="164" fontId="19" fillId="0" borderId="0" xfId="0" applyFont="true" applyBorder="false" applyAlignment="fals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7" fontId="0" fillId="3" borderId="46" xfId="0" applyFont="false" applyBorder="true" applyAlignment="true" applyProtection="true">
      <alignment horizontal="center" vertical="top" textRotation="0" wrapText="false" indent="0" shrinkToFit="false"/>
      <protection locked="true" hidden="false"/>
    </xf>
    <xf numFmtId="164" fontId="0" fillId="0" borderId="23" xfId="0" applyFont="true" applyBorder="true" applyAlignment="true" applyProtection="true">
      <alignment horizontal="center" vertical="top" textRotation="0" wrapText="false" indent="0" shrinkToFit="false"/>
      <protection locked="false" hidden="false"/>
    </xf>
    <xf numFmtId="164" fontId="12" fillId="5" borderId="51" xfId="0" applyFont="true" applyBorder="true" applyAlignment="true" applyProtection="true">
      <alignment horizontal="left" vertical="center" textRotation="0" wrapText="true" indent="0" shrinkToFit="false"/>
      <protection locked="true" hidden="false"/>
    </xf>
    <xf numFmtId="164" fontId="24" fillId="21" borderId="53" xfId="0" applyFont="true" applyBorder="true" applyAlignment="true" applyProtection="true">
      <alignment horizontal="left" vertical="center" textRotation="0" wrapText="true" indent="0" shrinkToFit="false"/>
      <protection locked="false" hidden="false"/>
    </xf>
    <xf numFmtId="164" fontId="24" fillId="5" borderId="51" xfId="0" applyFont="true" applyBorder="true" applyAlignment="true" applyProtection="true">
      <alignment horizontal="general" vertical="center" textRotation="0" wrapText="false" indent="0" shrinkToFit="false"/>
      <protection locked="true" hidden="false"/>
    </xf>
    <xf numFmtId="164" fontId="7" fillId="7" borderId="5" xfId="0" applyFont="true" applyBorder="true" applyAlignment="true" applyProtection="true">
      <alignment horizontal="left" vertical="center" textRotation="0" wrapText="false" indent="0" shrinkToFit="false"/>
      <protection locked="true" hidden="false"/>
    </xf>
    <xf numFmtId="164" fontId="7" fillId="7" borderId="0" xfId="0" applyFont="true" applyBorder="true" applyAlignment="true" applyProtection="true">
      <alignment horizontal="left" vertical="center" textRotation="0" wrapText="false" indent="0" shrinkToFit="false"/>
      <protection locked="true" hidden="false"/>
    </xf>
    <xf numFmtId="164" fontId="7" fillId="7" borderId="33" xfId="0" applyFont="true" applyBorder="true" applyAlignment="true" applyProtection="true">
      <alignment horizontal="left"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7" fillId="16" borderId="2" xfId="0" applyFont="true" applyBorder="true" applyAlignment="true" applyProtection="true">
      <alignment horizontal="left" vertical="center" textRotation="0" wrapText="false" indent="0" shrinkToFit="false"/>
      <protection locked="true" hidden="false"/>
    </xf>
    <xf numFmtId="164" fontId="7" fillId="16" borderId="3" xfId="0" applyFont="true" applyBorder="true" applyAlignment="true" applyProtection="true">
      <alignment horizontal="left" vertical="center" textRotation="0" wrapText="true" indent="0" shrinkToFit="false"/>
      <protection locked="true" hidden="false"/>
    </xf>
    <xf numFmtId="164" fontId="19" fillId="22" borderId="64" xfId="0" applyFont="true" applyBorder="true" applyAlignment="true" applyProtection="true">
      <alignment horizontal="left" vertical="top" textRotation="0" wrapText="true" indent="0" shrinkToFit="false"/>
      <protection locked="true" hidden="false"/>
    </xf>
    <xf numFmtId="164" fontId="12" fillId="22" borderId="65" xfId="0" applyFont="true" applyBorder="true" applyAlignment="true" applyProtection="true">
      <alignment horizontal="left" vertical="top" textRotation="0" wrapText="true" indent="0" shrinkToFit="false"/>
      <protection locked="false" hidden="false"/>
    </xf>
    <xf numFmtId="164" fontId="0" fillId="0" borderId="61" xfId="0" applyFont="true" applyBorder="true" applyAlignment="true" applyProtection="true">
      <alignment horizontal="center" vertical="top" textRotation="0" wrapText="false" indent="0" shrinkToFit="false"/>
      <protection locked="false" hidden="false"/>
    </xf>
    <xf numFmtId="167" fontId="0" fillId="3" borderId="65" xfId="0" applyFont="false" applyBorder="true" applyAlignment="true" applyProtection="true">
      <alignment horizontal="center" vertical="top" textRotation="0" wrapText="false" indent="0" shrinkToFit="false"/>
      <protection locked="true" hidden="false"/>
    </xf>
    <xf numFmtId="164" fontId="19" fillId="22" borderId="11" xfId="0" applyFont="true" applyBorder="true" applyAlignment="true" applyProtection="true">
      <alignment horizontal="left" vertical="top" textRotation="0" wrapText="true" indent="0" shrinkToFit="false"/>
      <protection locked="true" hidden="false"/>
    </xf>
    <xf numFmtId="164" fontId="12" fillId="22" borderId="62" xfId="0" applyFont="true" applyBorder="true" applyAlignment="true" applyProtection="true">
      <alignment horizontal="left" vertical="top" textRotation="0" wrapText="true" indent="0" shrinkToFit="false"/>
      <protection locked="false" hidden="false"/>
    </xf>
    <xf numFmtId="164" fontId="0" fillId="0" borderId="66" xfId="0" applyFont="true" applyBorder="true" applyAlignment="true" applyProtection="true">
      <alignment horizontal="center" vertical="top" textRotation="0" wrapText="false" indent="0" shrinkToFit="false"/>
      <protection locked="false" hidden="false"/>
    </xf>
    <xf numFmtId="164" fontId="7" fillId="22" borderId="31" xfId="0" applyFont="true" applyBorder="true" applyAlignment="true" applyProtection="true">
      <alignment horizontal="center" vertical="center" textRotation="0" wrapText="false" indent="0" shrinkToFit="false"/>
      <protection locked="true" hidden="false"/>
    </xf>
    <xf numFmtId="164" fontId="7" fillId="22" borderId="54" xfId="0" applyFont="true" applyBorder="true" applyAlignment="true" applyProtection="true">
      <alignment horizontal="right" vertical="center" textRotation="0" wrapText="false" indent="0" shrinkToFit="false"/>
      <protection locked="true" hidden="false"/>
    </xf>
    <xf numFmtId="164" fontId="24" fillId="21" borderId="55" xfId="0" applyFont="true" applyBorder="true" applyAlignment="true" applyProtection="true">
      <alignment horizontal="left" vertical="center" textRotation="0" wrapText="true" indent="0" shrinkToFit="false"/>
      <protection locked="false" hidden="false"/>
    </xf>
    <xf numFmtId="164" fontId="7" fillId="16" borderId="15" xfId="0" applyFont="true" applyBorder="true" applyAlignment="true" applyProtection="true">
      <alignment horizontal="left" vertical="center" textRotation="0" wrapText="false" indent="0" shrinkToFit="false"/>
      <protection locked="true" hidden="false"/>
    </xf>
    <xf numFmtId="164" fontId="7" fillId="16" borderId="33" xfId="0" applyFont="true" applyBorder="true" applyAlignment="true" applyProtection="true">
      <alignment horizontal="left" vertical="center" textRotation="0" wrapText="true" indent="0" shrinkToFit="false"/>
      <protection locked="true" hidden="false"/>
    </xf>
    <xf numFmtId="164" fontId="7" fillId="16" borderId="0" xfId="0" applyFont="true" applyBorder="true" applyAlignment="true" applyProtection="true">
      <alignment horizontal="left" vertical="center" textRotation="0" wrapText="true" indent="0" shrinkToFit="false"/>
      <protection locked="true" hidden="false"/>
    </xf>
    <xf numFmtId="164" fontId="7" fillId="16" borderId="13" xfId="0" applyFont="true" applyBorder="true" applyAlignment="true" applyProtection="true">
      <alignment horizontal="left" vertical="center" textRotation="0" wrapText="true" indent="0" shrinkToFit="false"/>
      <protection locked="true" hidden="false"/>
    </xf>
    <xf numFmtId="164" fontId="19" fillId="22" borderId="51" xfId="0" applyFont="true" applyBorder="true" applyAlignment="true" applyProtection="true">
      <alignment horizontal="left" vertical="top" textRotation="0" wrapText="true" indent="0" shrinkToFit="false"/>
      <protection locked="true" hidden="false"/>
    </xf>
    <xf numFmtId="164" fontId="12" fillId="22" borderId="51" xfId="0" applyFont="true" applyBorder="true" applyAlignment="true" applyProtection="true">
      <alignment horizontal="left" vertical="top" textRotation="0" wrapText="true" indent="0" shrinkToFit="false"/>
      <protection locked="false" hidden="false"/>
    </xf>
    <xf numFmtId="164" fontId="0" fillId="0" borderId="65" xfId="0" applyFont="true" applyBorder="true" applyAlignment="true" applyProtection="true">
      <alignment horizontal="center" vertical="top" textRotation="0" wrapText="false" indent="0" shrinkToFit="false"/>
      <protection locked="false" hidden="false"/>
    </xf>
    <xf numFmtId="164" fontId="23" fillId="0" borderId="65" xfId="0" applyFont="true" applyBorder="true" applyAlignment="true" applyProtection="true">
      <alignment horizontal="left" vertical="top" textRotation="0" wrapText="true" indent="0" shrinkToFit="false"/>
      <protection locked="false" hidden="false"/>
    </xf>
    <xf numFmtId="164" fontId="23" fillId="0" borderId="0" xfId="0" applyFont="true" applyBorder="true" applyAlignment="true" applyProtection="true">
      <alignment horizontal="left" vertical="top" textRotation="0" wrapText="true" indent="0" shrinkToFit="false"/>
      <protection locked="false" hidden="false"/>
    </xf>
    <xf numFmtId="164" fontId="19" fillId="0" borderId="0" xfId="0" applyFont="true" applyBorder="false" applyAlignment="true" applyProtection="true">
      <alignment horizontal="general" vertical="center" textRotation="0" wrapText="false" indent="0" shrinkToFit="false"/>
      <protection locked="true" hidden="false"/>
    </xf>
    <xf numFmtId="164" fontId="19" fillId="22" borderId="62" xfId="0" applyFont="true" applyBorder="true" applyAlignment="true" applyProtection="true">
      <alignment horizontal="left" vertical="top" textRotation="0" wrapText="true" indent="0" shrinkToFit="false"/>
      <protection locked="true" hidden="false"/>
    </xf>
    <xf numFmtId="164" fontId="0" fillId="0" borderId="52" xfId="0" applyFont="true" applyBorder="true" applyAlignment="true" applyProtection="true">
      <alignment horizontal="center" vertical="top" textRotation="0" wrapText="false" indent="0" shrinkToFit="false"/>
      <protection locked="false" hidden="false"/>
    </xf>
    <xf numFmtId="167" fontId="0" fillId="3" borderId="66" xfId="0" applyFont="false" applyBorder="true" applyAlignment="true" applyProtection="true">
      <alignment horizontal="center" vertical="top" textRotation="0" wrapText="false" indent="0" shrinkToFit="false"/>
      <protection locked="true" hidden="false"/>
    </xf>
    <xf numFmtId="164" fontId="7" fillId="22" borderId="2" xfId="0" applyFont="true" applyBorder="true" applyAlignment="true" applyProtection="true">
      <alignment horizontal="general" vertical="center" textRotation="0" wrapText="false" indent="0" shrinkToFit="false"/>
      <protection locked="true" hidden="false"/>
    </xf>
    <xf numFmtId="164" fontId="7" fillId="22" borderId="4" xfId="0" applyFont="true" applyBorder="true" applyAlignment="true" applyProtection="true">
      <alignment horizontal="general" vertical="center" textRotation="0" wrapText="false" indent="0" shrinkToFit="false"/>
      <protection locked="true" hidden="false"/>
    </xf>
    <xf numFmtId="164" fontId="7" fillId="16" borderId="67" xfId="0" applyFont="true" applyBorder="true" applyAlignment="true" applyProtection="true">
      <alignment horizontal="left" vertical="center" textRotation="0" wrapText="false" indent="0" shrinkToFit="false"/>
      <protection locked="true" hidden="false"/>
    </xf>
    <xf numFmtId="164" fontId="7" fillId="16" borderId="68" xfId="0" applyFont="true" applyBorder="true" applyAlignment="true" applyProtection="true">
      <alignment horizontal="left" vertical="center" textRotation="0" wrapText="true" indent="0" shrinkToFit="false"/>
      <protection locked="true" hidden="false"/>
    </xf>
    <xf numFmtId="164" fontId="19" fillId="22" borderId="34" xfId="0" applyFont="true" applyBorder="true" applyAlignment="true" applyProtection="true">
      <alignment horizontal="left" vertical="top" textRotation="0" wrapText="true" indent="0" shrinkToFit="false"/>
      <protection locked="true" hidden="false"/>
    </xf>
    <xf numFmtId="164" fontId="12" fillId="22" borderId="60" xfId="0" applyFont="true" applyBorder="true" applyAlignment="true" applyProtection="true">
      <alignment horizontal="left" vertical="top" textRotation="0" wrapText="true" indent="0" shrinkToFit="false"/>
      <protection locked="false" hidden="false"/>
    </xf>
    <xf numFmtId="164" fontId="19" fillId="22" borderId="20" xfId="0" applyFont="true" applyBorder="true" applyAlignment="true" applyProtection="true">
      <alignment horizontal="left" vertical="top" textRotation="0" wrapText="true" indent="0" shrinkToFit="false"/>
      <protection locked="true" hidden="false"/>
    </xf>
    <xf numFmtId="164" fontId="0" fillId="0" borderId="60" xfId="0" applyFont="true" applyBorder="true" applyAlignment="true" applyProtection="true">
      <alignment horizontal="center" vertical="top" textRotation="0" wrapText="false" indent="0" shrinkToFit="false"/>
      <protection locked="false" hidden="false"/>
    </xf>
    <xf numFmtId="164" fontId="12" fillId="22" borderId="52" xfId="0" applyFont="true" applyBorder="true" applyAlignment="true" applyProtection="true">
      <alignment horizontal="left" vertical="top" textRotation="0" wrapText="true" indent="0" shrinkToFit="false"/>
      <protection locked="false" hidden="false"/>
    </xf>
    <xf numFmtId="164" fontId="23" fillId="0" borderId="69" xfId="0" applyFont="true" applyBorder="true" applyAlignment="true" applyProtection="true">
      <alignment horizontal="left" vertical="top" textRotation="0" wrapText="true" indent="0" shrinkToFit="false"/>
      <protection locked="false" hidden="false"/>
    </xf>
    <xf numFmtId="164" fontId="7" fillId="22" borderId="47" xfId="0" applyFont="true" applyBorder="true" applyAlignment="true" applyProtection="true">
      <alignment horizontal="general" vertical="center" textRotation="0" wrapText="false" indent="0" shrinkToFit="false"/>
      <protection locked="true" hidden="false"/>
    </xf>
    <xf numFmtId="164" fontId="7" fillId="22" borderId="13" xfId="0" applyFont="true" applyBorder="true" applyAlignment="true" applyProtection="true">
      <alignment horizontal="general" vertical="center" textRotation="0" wrapText="false" indent="0" shrinkToFit="false"/>
      <protection locked="true" hidden="false"/>
    </xf>
    <xf numFmtId="164" fontId="7" fillId="22" borderId="57" xfId="0" applyFont="true" applyBorder="true" applyAlignment="true" applyProtection="true">
      <alignment horizontal="right" vertical="center" textRotation="0" wrapText="false" indent="0" shrinkToFit="false"/>
      <protection locked="true" hidden="false"/>
    </xf>
    <xf numFmtId="164" fontId="7" fillId="8" borderId="5" xfId="0" applyFont="true" applyBorder="true" applyAlignment="true" applyProtection="true">
      <alignment horizontal="general" vertical="center" textRotation="0" wrapText="false" indent="0" shrinkToFit="false"/>
      <protection locked="true" hidden="false"/>
    </xf>
    <xf numFmtId="164" fontId="7" fillId="8" borderId="0" xfId="0" applyFont="true" applyBorder="true" applyAlignment="true" applyProtection="true">
      <alignment horizontal="general" vertical="center" textRotation="0" wrapText="false" indent="0" shrinkToFit="false"/>
      <protection locked="true" hidden="false"/>
    </xf>
    <xf numFmtId="164" fontId="7" fillId="8" borderId="33" xfId="0" applyFont="true" applyBorder="true" applyAlignment="true" applyProtection="true">
      <alignment horizontal="right" vertical="center" textRotation="0" wrapText="false" indent="0" shrinkToFit="false"/>
      <protection locked="true" hidden="false"/>
    </xf>
    <xf numFmtId="164" fontId="7" fillId="8" borderId="33" xfId="0" applyFont="true" applyBorder="true" applyAlignment="true" applyProtection="true">
      <alignment horizontal="center" vertical="center" textRotation="0" wrapText="false" indent="0" shrinkToFit="false"/>
      <protection locked="true" hidden="false"/>
    </xf>
    <xf numFmtId="168" fontId="7" fillId="8" borderId="33" xfId="0" applyFont="true" applyBorder="true" applyAlignment="true" applyProtection="true">
      <alignment horizontal="center" vertical="center" textRotation="0" wrapText="false" indent="0" shrinkToFit="false"/>
      <protection locked="true" hidden="false"/>
    </xf>
    <xf numFmtId="164" fontId="7" fillId="8" borderId="0" xfId="0" applyFont="true" applyBorder="true" applyAlignment="true" applyProtection="true">
      <alignment horizontal="center" vertical="center" textRotation="0" wrapText="false" indent="0" shrinkToFit="false"/>
      <protection locked="true" hidden="false"/>
    </xf>
    <xf numFmtId="164" fontId="25" fillId="8" borderId="33" xfId="0" applyFont="true" applyBorder="true" applyAlignment="true" applyProtection="true">
      <alignment horizontal="left" vertical="center" textRotation="0" wrapText="true" indent="0" shrinkToFit="false"/>
      <protection locked="true" hidden="false"/>
    </xf>
    <xf numFmtId="164" fontId="7" fillId="17" borderId="15" xfId="0" applyFont="true" applyBorder="true" applyAlignment="true" applyProtection="true">
      <alignment horizontal="left" vertical="center" textRotation="0" wrapText="false" indent="0" shrinkToFit="false"/>
      <protection locked="true" hidden="false"/>
    </xf>
    <xf numFmtId="164" fontId="7" fillId="17" borderId="33" xfId="0" applyFont="true" applyBorder="true" applyAlignment="true" applyProtection="true">
      <alignment horizontal="left" vertical="center" textRotation="0" wrapText="true" indent="0" shrinkToFit="false"/>
      <protection locked="true" hidden="false"/>
    </xf>
    <xf numFmtId="164" fontId="19" fillId="23" borderId="51" xfId="0" applyFont="true" applyBorder="true" applyAlignment="true" applyProtection="true">
      <alignment horizontal="left" vertical="top" textRotation="0" wrapText="true" indent="0" shrinkToFit="false"/>
      <protection locked="true" hidden="false"/>
    </xf>
    <xf numFmtId="164" fontId="12" fillId="23" borderId="51" xfId="0" applyFont="true" applyBorder="true" applyAlignment="true" applyProtection="true">
      <alignment horizontal="general" vertical="top" textRotation="0" wrapText="true" indent="0" shrinkToFit="false"/>
      <protection locked="false" hidden="false"/>
    </xf>
    <xf numFmtId="164" fontId="23" fillId="0" borderId="25" xfId="0" applyFont="true" applyBorder="true" applyAlignment="true" applyProtection="true">
      <alignment horizontal="left" vertical="top" textRotation="0" wrapText="true" indent="0" shrinkToFit="false"/>
      <protection locked="false" hidden="false"/>
    </xf>
    <xf numFmtId="164" fontId="19" fillId="23" borderId="62" xfId="0" applyFont="true" applyBorder="true" applyAlignment="true" applyProtection="true">
      <alignment horizontal="left" vertical="top" textRotation="0" wrapText="true" indent="0" shrinkToFit="false"/>
      <protection locked="true" hidden="false"/>
    </xf>
    <xf numFmtId="164" fontId="12" fillId="23" borderId="52" xfId="0" applyFont="true" applyBorder="true" applyAlignment="true" applyProtection="true">
      <alignment horizontal="general" vertical="top" textRotation="0" wrapText="true" indent="0" shrinkToFit="false"/>
      <protection locked="false" hidden="false"/>
    </xf>
    <xf numFmtId="164" fontId="23" fillId="0" borderId="70" xfId="0" applyFont="true" applyBorder="true" applyAlignment="true" applyProtection="true">
      <alignment horizontal="left" vertical="top" textRotation="0" wrapText="true" indent="0" shrinkToFit="false"/>
      <protection locked="false" hidden="false"/>
    </xf>
    <xf numFmtId="164" fontId="7" fillId="23" borderId="53" xfId="0" applyFont="true" applyBorder="true" applyAlignment="true" applyProtection="true">
      <alignment horizontal="center" vertical="center" textRotation="0" wrapText="false" indent="0" shrinkToFit="false"/>
      <protection locked="true" hidden="false"/>
    </xf>
    <xf numFmtId="164" fontId="7" fillId="23" borderId="54" xfId="0" applyFont="true" applyBorder="true" applyAlignment="true" applyProtection="true">
      <alignment horizontal="right" vertical="center" textRotation="0" wrapText="false" indent="0" shrinkToFit="false"/>
      <protection locked="true" hidden="false"/>
    </xf>
    <xf numFmtId="164" fontId="24" fillId="21" borderId="63" xfId="0" applyFont="true" applyBorder="true" applyAlignment="true" applyProtection="true">
      <alignment horizontal="left" vertical="center" textRotation="0" wrapText="true" indent="0" shrinkToFit="false"/>
      <protection locked="false" hidden="false"/>
    </xf>
    <xf numFmtId="164" fontId="12" fillId="5" borderId="46" xfId="0" applyFont="true" applyBorder="true" applyAlignment="false" applyProtection="true">
      <alignment horizontal="general" vertical="bottom" textRotation="0" wrapText="false" indent="0" shrinkToFit="false"/>
      <protection locked="true" hidden="false"/>
    </xf>
    <xf numFmtId="164" fontId="7" fillId="17" borderId="5" xfId="0" applyFont="true" applyBorder="true" applyAlignment="true" applyProtection="true">
      <alignment horizontal="left" vertical="center" textRotation="0" wrapText="false" indent="0" shrinkToFit="false"/>
      <protection locked="true" hidden="false"/>
    </xf>
    <xf numFmtId="164" fontId="7" fillId="17" borderId="0" xfId="0" applyFont="true" applyBorder="true" applyAlignment="true" applyProtection="true">
      <alignment horizontal="left" vertical="center" textRotation="0" wrapText="false" indent="0" shrinkToFit="false"/>
      <protection locked="true" hidden="false"/>
    </xf>
    <xf numFmtId="164" fontId="7" fillId="17" borderId="33" xfId="0" applyFont="true" applyBorder="true" applyAlignment="true" applyProtection="true">
      <alignment horizontal="left" vertical="center" textRotation="0" wrapText="false" indent="0" shrinkToFit="false"/>
      <protection locked="true" hidden="false"/>
    </xf>
    <xf numFmtId="164" fontId="23" fillId="0" borderId="68" xfId="0" applyFont="true" applyBorder="true" applyAlignment="true" applyProtection="true">
      <alignment horizontal="left" vertical="top" textRotation="0" wrapText="true" indent="0" shrinkToFit="false"/>
      <protection locked="false" hidden="false"/>
    </xf>
    <xf numFmtId="164" fontId="23" fillId="0" borderId="23" xfId="0" applyFont="true" applyBorder="true" applyAlignment="true" applyProtection="true">
      <alignment horizontal="left" vertical="top" textRotation="0" wrapText="true" indent="0" shrinkToFit="false"/>
      <protection locked="false" hidden="false"/>
    </xf>
    <xf numFmtId="164" fontId="12" fillId="23" borderId="62" xfId="0" applyFont="true" applyBorder="true" applyAlignment="true" applyProtection="true">
      <alignment horizontal="general" vertical="top" textRotation="0" wrapText="true" indent="0" shrinkToFit="false"/>
      <protection locked="false" hidden="false"/>
    </xf>
    <xf numFmtId="167" fontId="7" fillId="21" borderId="55" xfId="0" applyFont="true" applyBorder="true" applyAlignment="true" applyProtection="true">
      <alignment horizontal="center" vertical="center" textRotation="0" wrapText="false" indent="0" shrinkToFit="false"/>
      <protection locked="false" hidden="false"/>
    </xf>
    <xf numFmtId="164" fontId="7" fillId="17" borderId="5" xfId="0" applyFont="true" applyBorder="true" applyAlignment="true" applyProtection="true">
      <alignment horizontal="general" vertical="center" textRotation="0" wrapText="false" indent="0" shrinkToFit="false"/>
      <protection locked="true" hidden="false"/>
    </xf>
    <xf numFmtId="164" fontId="7" fillId="17" borderId="0" xfId="0" applyFont="true" applyBorder="true" applyAlignment="true" applyProtection="true">
      <alignment horizontal="general" vertical="center" textRotation="0" wrapText="true" indent="0" shrinkToFit="false"/>
      <protection locked="true" hidden="false"/>
    </xf>
    <xf numFmtId="164" fontId="7" fillId="17" borderId="9" xfId="0" applyFont="true" applyBorder="true" applyAlignment="true" applyProtection="true">
      <alignment horizontal="general" vertical="center" textRotation="0" wrapText="true" indent="0" shrinkToFit="false"/>
      <protection locked="true" hidden="false"/>
    </xf>
    <xf numFmtId="164" fontId="7" fillId="17" borderId="33" xfId="0" applyFont="true" applyBorder="true" applyAlignment="true" applyProtection="true">
      <alignment horizontal="general" vertical="center" textRotation="0" wrapText="true" indent="0" shrinkToFit="false"/>
      <protection locked="true" hidden="false"/>
    </xf>
    <xf numFmtId="164" fontId="7" fillId="17" borderId="3" xfId="0" applyFont="true" applyBorder="true" applyAlignment="true" applyProtection="true">
      <alignment horizontal="general" vertical="center" textRotation="0" wrapText="true" indent="0" shrinkToFit="false"/>
      <protection locked="true" hidden="false"/>
    </xf>
    <xf numFmtId="167" fontId="0" fillId="3" borderId="71" xfId="0" applyFont="false" applyBorder="true" applyAlignment="true" applyProtection="true">
      <alignment horizontal="center" vertical="top" textRotation="0" wrapText="false" indent="0" shrinkToFit="false"/>
      <protection locked="true" hidden="false"/>
    </xf>
    <xf numFmtId="164" fontId="23" fillId="0" borderId="60" xfId="0" applyFont="true" applyBorder="true" applyAlignment="true" applyProtection="true">
      <alignment horizontal="left" vertical="top" textRotation="0" wrapText="true" indent="0" shrinkToFit="false"/>
      <protection locked="false" hidden="false"/>
    </xf>
    <xf numFmtId="164" fontId="12" fillId="23" borderId="53" xfId="0" applyFont="true" applyBorder="true" applyAlignment="true" applyProtection="true">
      <alignment horizontal="center" vertical="top" textRotation="0" wrapText="true" indent="0" shrinkToFit="false"/>
      <protection locked="true" hidden="false"/>
    </xf>
    <xf numFmtId="164" fontId="7" fillId="17" borderId="0" xfId="0" applyFont="true" applyBorder="true" applyAlignment="true" applyProtection="true">
      <alignment horizontal="left" vertical="center" textRotation="0" wrapText="true" indent="0" shrinkToFit="false"/>
      <protection locked="true" hidden="false"/>
    </xf>
    <xf numFmtId="164" fontId="7" fillId="17" borderId="9" xfId="0" applyFont="true" applyBorder="true" applyAlignment="true" applyProtection="true">
      <alignment horizontal="left" vertical="center" textRotation="0" wrapText="true" indent="0" shrinkToFit="false"/>
      <protection locked="true" hidden="false"/>
    </xf>
    <xf numFmtId="164" fontId="7" fillId="17" borderId="3" xfId="0" applyFont="true" applyBorder="true" applyAlignment="true" applyProtection="true">
      <alignment horizontal="left" vertical="center" textRotation="0" wrapText="true" indent="0" shrinkToFit="false"/>
      <protection locked="true" hidden="false"/>
    </xf>
    <xf numFmtId="164" fontId="23" fillId="21" borderId="65" xfId="0" applyFont="true" applyBorder="true" applyAlignment="true" applyProtection="true">
      <alignment horizontal="left" vertical="top" textRotation="0" wrapText="true" indent="0" shrinkToFit="false"/>
      <protection locked="false" hidden="false"/>
    </xf>
    <xf numFmtId="164" fontId="12" fillId="5" borderId="62" xfId="0" applyFont="true" applyBorder="true" applyAlignment="false" applyProtection="true">
      <alignment horizontal="general" vertical="bottom" textRotation="0" wrapText="false" indent="0" shrinkToFit="false"/>
      <protection locked="true" hidden="false"/>
    </xf>
    <xf numFmtId="164" fontId="7" fillId="23" borderId="72" xfId="0" applyFont="true" applyBorder="true" applyAlignment="true" applyProtection="true">
      <alignment horizontal="center" vertical="center" textRotation="0" wrapText="false" indent="0" shrinkToFit="false"/>
      <protection locked="true" hidden="false"/>
    </xf>
    <xf numFmtId="164" fontId="7" fillId="0" borderId="13" xfId="0" applyFont="true" applyBorder="true" applyAlignment="true" applyProtection="true">
      <alignment horizontal="center" vertical="center" textRotation="0" wrapText="false" indent="0" shrinkToFit="false"/>
      <protection locked="true" hidden="false"/>
    </xf>
    <xf numFmtId="164" fontId="7" fillId="17" borderId="16" xfId="0" applyFont="true" applyBorder="true" applyAlignment="true" applyProtection="true">
      <alignment horizontal="left" vertical="center" textRotation="0" wrapText="false" indent="0" shrinkToFit="false"/>
      <protection locked="true" hidden="false"/>
    </xf>
    <xf numFmtId="164" fontId="7" fillId="17" borderId="61" xfId="0" applyFont="true" applyBorder="true" applyAlignment="true" applyProtection="true">
      <alignment horizontal="left" vertical="center" textRotation="0" wrapText="true" indent="0" shrinkToFit="false"/>
      <protection locked="true" hidden="false"/>
    </xf>
    <xf numFmtId="164" fontId="19" fillId="23" borderId="20" xfId="0" applyFont="true" applyBorder="true" applyAlignment="true" applyProtection="true">
      <alignment horizontal="left" vertical="top" textRotation="0" wrapText="true" indent="0" shrinkToFit="false"/>
      <protection locked="true" hidden="false"/>
    </xf>
    <xf numFmtId="164" fontId="0" fillId="0" borderId="46" xfId="0" applyFont="true" applyBorder="true" applyAlignment="true" applyProtection="true">
      <alignment horizontal="center" vertical="top" textRotation="0" wrapText="false" indent="0" shrinkToFit="false"/>
      <protection locked="false" hidden="false"/>
    </xf>
    <xf numFmtId="167" fontId="0" fillId="3" borderId="73" xfId="0" applyFont="false" applyBorder="true" applyAlignment="true" applyProtection="true">
      <alignment horizontal="center" vertical="top" textRotation="0" wrapText="false" indent="0" shrinkToFit="false"/>
      <protection locked="true" hidden="false"/>
    </xf>
    <xf numFmtId="164" fontId="12" fillId="5" borderId="51" xfId="0" applyFont="true" applyBorder="true" applyAlignment="true" applyProtection="true">
      <alignment horizontal="general" vertical="top" textRotation="0" wrapText="false" indent="0" shrinkToFit="false"/>
      <protection locked="true" hidden="false"/>
    </xf>
    <xf numFmtId="164" fontId="19"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4" fontId="19" fillId="23" borderId="26" xfId="0" applyFont="true" applyBorder="true" applyAlignment="true" applyProtection="true">
      <alignment horizontal="left" vertical="top" textRotation="0" wrapText="true" indent="0" shrinkToFit="false"/>
      <protection locked="true" hidden="false"/>
    </xf>
    <xf numFmtId="164" fontId="7" fillId="23" borderId="1" xfId="0" applyFont="true" applyBorder="true" applyAlignment="true" applyProtection="true">
      <alignment horizontal="center" vertical="center" textRotation="0" wrapText="false" indent="0" shrinkToFit="false"/>
      <protection locked="true" hidden="false"/>
    </xf>
    <xf numFmtId="164" fontId="24" fillId="21" borderId="56" xfId="0" applyFont="true" applyBorder="true" applyAlignment="true" applyProtection="true">
      <alignment horizontal="left" vertical="center" textRotation="0" wrapText="true" indent="0" shrinkToFit="false"/>
      <protection locked="false" hidden="false"/>
    </xf>
    <xf numFmtId="164" fontId="12" fillId="5" borderId="46" xfId="0" applyFont="true" applyBorder="true" applyAlignment="true" applyProtection="true">
      <alignment horizontal="general" vertical="top" textRotation="0" wrapText="false" indent="0" shrinkToFit="false"/>
      <protection locked="true" hidden="false"/>
    </xf>
    <xf numFmtId="164" fontId="7" fillId="9" borderId="15" xfId="0" applyFont="true" applyBorder="true" applyAlignment="true" applyProtection="true">
      <alignment horizontal="left" vertical="center" textRotation="0" wrapText="false" indent="0" shrinkToFit="false"/>
      <protection locked="true" hidden="false"/>
    </xf>
    <xf numFmtId="164" fontId="7" fillId="9" borderId="33" xfId="0" applyFont="true" applyBorder="true" applyAlignment="true" applyProtection="true">
      <alignment horizontal="left" vertical="center" textRotation="0" wrapText="true" indent="0" shrinkToFit="false"/>
      <protection locked="true" hidden="false"/>
    </xf>
    <xf numFmtId="164" fontId="7" fillId="9" borderId="3" xfId="0" applyFont="true" applyBorder="true" applyAlignment="true" applyProtection="true">
      <alignment horizontal="left" vertical="center" textRotation="0" wrapText="true" indent="0" shrinkToFit="false"/>
      <protection locked="true" hidden="false"/>
    </xf>
    <xf numFmtId="164" fontId="7" fillId="9" borderId="74"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26" fillId="0" borderId="0" xfId="0" applyFont="true" applyBorder="false" applyAlignment="true" applyProtection="true">
      <alignment horizontal="general" vertical="top" textRotation="0" wrapText="false" indent="0" shrinkToFit="false"/>
      <protection locked="true" hidden="false"/>
    </xf>
    <xf numFmtId="164" fontId="7" fillId="18" borderId="15" xfId="0" applyFont="true" applyBorder="true" applyAlignment="true" applyProtection="true">
      <alignment horizontal="left" vertical="center" textRotation="0" wrapText="false" indent="0" shrinkToFit="false"/>
      <protection locked="true" hidden="false"/>
    </xf>
    <xf numFmtId="164" fontId="7" fillId="18" borderId="33" xfId="0" applyFont="true" applyBorder="true" applyAlignment="true" applyProtection="true">
      <alignment horizontal="left" vertical="center" textRotation="0" wrapText="true" indent="0" shrinkToFit="false"/>
      <protection locked="true" hidden="false"/>
    </xf>
    <xf numFmtId="164" fontId="7" fillId="18" borderId="67" xfId="0" applyFont="true" applyBorder="true" applyAlignment="true" applyProtection="true">
      <alignment horizontal="left" vertical="center" textRotation="0" wrapText="true" indent="0" shrinkToFit="false"/>
      <protection locked="true" hidden="false"/>
    </xf>
    <xf numFmtId="164" fontId="7" fillId="18" borderId="68" xfId="0" applyFont="true" applyBorder="true" applyAlignment="true" applyProtection="true">
      <alignment horizontal="left" vertical="center" textRotation="0" wrapText="true" indent="0" shrinkToFit="false"/>
      <protection locked="true" hidden="false"/>
    </xf>
    <xf numFmtId="164" fontId="7" fillId="18" borderId="73"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19" fillId="24" borderId="51" xfId="0" applyFont="true" applyBorder="true" applyAlignment="true" applyProtection="true">
      <alignment horizontal="general" vertical="top" textRotation="0" wrapText="true" indent="0" shrinkToFit="false"/>
      <protection locked="true" hidden="false"/>
    </xf>
    <xf numFmtId="164" fontId="19" fillId="24" borderId="62" xfId="0" applyFont="true" applyBorder="true" applyAlignment="true" applyProtection="true">
      <alignment horizontal="general" vertical="top" textRotation="0" wrapText="true" indent="0" shrinkToFit="false"/>
      <protection locked="false" hidden="false"/>
    </xf>
    <xf numFmtId="164" fontId="0" fillId="0" borderId="73" xfId="0" applyFont="true" applyBorder="true" applyAlignment="true" applyProtection="true">
      <alignment horizontal="center" vertical="top" textRotation="0" wrapText="false" indent="0" shrinkToFit="false"/>
      <protection locked="false" hidden="false"/>
    </xf>
    <xf numFmtId="164" fontId="23" fillId="0" borderId="68" xfId="0" applyFont="true" applyBorder="true" applyAlignment="true" applyProtection="true">
      <alignment horizontal="general" vertical="top" textRotation="0" wrapText="true" indent="0" shrinkToFit="false"/>
      <protection locked="false" hidden="false"/>
    </xf>
    <xf numFmtId="164" fontId="19" fillId="24" borderId="52" xfId="0" applyFont="true" applyBorder="true" applyAlignment="true" applyProtection="true">
      <alignment horizontal="general" vertical="top" textRotation="0" wrapText="true" indent="0" shrinkToFit="false"/>
      <protection locked="true" hidden="false"/>
    </xf>
    <xf numFmtId="164" fontId="19" fillId="24" borderId="52" xfId="0" applyFont="true" applyBorder="true" applyAlignment="true" applyProtection="true">
      <alignment horizontal="general" vertical="top" textRotation="0" wrapText="true" indent="0" shrinkToFit="false"/>
      <protection locked="false" hidden="false"/>
    </xf>
    <xf numFmtId="164" fontId="23" fillId="0" borderId="23" xfId="0" applyFont="true" applyBorder="true" applyAlignment="true" applyProtection="true">
      <alignment horizontal="general" vertical="top" textRotation="0" wrapText="true" indent="0" shrinkToFit="false"/>
      <protection locked="false" hidden="false"/>
    </xf>
    <xf numFmtId="164" fontId="19" fillId="24" borderId="63" xfId="0" applyFont="true" applyBorder="true" applyAlignment="true" applyProtection="true">
      <alignment horizontal="general" vertical="top" textRotation="0" wrapText="true" indent="0" shrinkToFit="false"/>
      <protection locked="true" hidden="false"/>
    </xf>
    <xf numFmtId="164" fontId="14" fillId="24" borderId="54" xfId="0" applyFont="true" applyBorder="true" applyAlignment="true" applyProtection="true">
      <alignment horizontal="right" vertical="center" textRotation="0" wrapText="true" indent="0" shrinkToFit="false"/>
      <protection locked="true" hidden="false"/>
    </xf>
    <xf numFmtId="167" fontId="7" fillId="3" borderId="75" xfId="0" applyFont="true" applyBorder="true" applyAlignment="true" applyProtection="true">
      <alignment horizontal="center" vertical="center" textRotation="0" wrapText="false" indent="0" shrinkToFit="false"/>
      <protection locked="true" hidden="false"/>
    </xf>
    <xf numFmtId="164" fontId="7" fillId="18" borderId="17" xfId="0" applyFont="true" applyBorder="true" applyAlignment="true" applyProtection="true">
      <alignment horizontal="left" vertical="center" textRotation="0" wrapText="false" indent="0" shrinkToFit="false"/>
      <protection locked="true" hidden="false"/>
    </xf>
    <xf numFmtId="164" fontId="7" fillId="18" borderId="9" xfId="0" applyFont="true" applyBorder="true" applyAlignment="true" applyProtection="true">
      <alignment horizontal="left" vertical="center" textRotation="0" wrapText="true" indent="0" shrinkToFit="false"/>
      <protection locked="true" hidden="false"/>
    </xf>
    <xf numFmtId="164" fontId="7" fillId="18" borderId="23" xfId="0" applyFont="true" applyBorder="true" applyAlignment="true" applyProtection="true">
      <alignment horizontal="left" vertical="center" textRotation="0" wrapText="true" indent="0" shrinkToFit="false"/>
      <protection locked="true" hidden="false"/>
    </xf>
    <xf numFmtId="164" fontId="19" fillId="24" borderId="67" xfId="0" applyFont="true" applyBorder="true" applyAlignment="true" applyProtection="true">
      <alignment horizontal="general" vertical="top" textRotation="0" wrapText="true" indent="0" shrinkToFit="false"/>
      <protection locked="true" hidden="false"/>
    </xf>
    <xf numFmtId="164" fontId="23" fillId="24" borderId="51" xfId="0" applyFont="true" applyBorder="true" applyAlignment="true" applyProtection="true">
      <alignment horizontal="general" vertical="top" textRotation="0" wrapText="true" indent="0" shrinkToFit="false"/>
      <protection locked="false" hidden="false"/>
    </xf>
    <xf numFmtId="164" fontId="23" fillId="0" borderId="51" xfId="0" applyFont="true" applyBorder="true" applyAlignment="true" applyProtection="true">
      <alignment horizontal="general" vertical="top" textRotation="0" wrapText="true" indent="0" shrinkToFit="false"/>
      <protection locked="false" hidden="false"/>
    </xf>
    <xf numFmtId="164" fontId="23" fillId="24" borderId="46" xfId="0" applyFont="true" applyBorder="true" applyAlignment="true" applyProtection="true">
      <alignment horizontal="general" vertical="top" textRotation="0" wrapText="true" indent="0" shrinkToFit="false"/>
      <protection locked="false" hidden="false"/>
    </xf>
    <xf numFmtId="164" fontId="23" fillId="0" borderId="52" xfId="0" applyFont="true" applyBorder="true" applyAlignment="true" applyProtection="true">
      <alignment horizontal="general" vertical="top" textRotation="0" wrapText="true" indent="0" shrinkToFit="false"/>
      <protection locked="false" hidden="false"/>
    </xf>
    <xf numFmtId="164" fontId="19" fillId="24" borderId="18" xfId="0" applyFont="true" applyBorder="true" applyAlignment="true" applyProtection="true">
      <alignment horizontal="general" vertical="top" textRotation="0" wrapText="true" indent="0" shrinkToFit="false"/>
      <protection locked="true" hidden="false"/>
    </xf>
    <xf numFmtId="164" fontId="14" fillId="24" borderId="76" xfId="0" applyFont="true" applyBorder="true" applyAlignment="true" applyProtection="true">
      <alignment horizontal="right" vertical="center" textRotation="0" wrapText="true" indent="0" shrinkToFit="false"/>
      <protection locked="true" hidden="false"/>
    </xf>
    <xf numFmtId="164" fontId="7" fillId="18" borderId="61" xfId="0" applyFont="true" applyBorder="true" applyAlignment="true" applyProtection="true">
      <alignment horizontal="left" vertical="center" textRotation="0" wrapText="true" indent="0" shrinkToFit="false"/>
      <protection locked="true" hidden="false"/>
    </xf>
    <xf numFmtId="164" fontId="23" fillId="24" borderId="73" xfId="0" applyFont="true" applyBorder="true" applyAlignment="true" applyProtection="true">
      <alignment horizontal="general" vertical="top" textRotation="0" wrapText="true" indent="0" shrinkToFit="false"/>
      <protection locked="false" hidden="false"/>
    </xf>
    <xf numFmtId="164" fontId="19" fillId="24" borderId="71" xfId="0" applyFont="true" applyBorder="true" applyAlignment="true" applyProtection="true">
      <alignment horizontal="general" vertical="top" textRotation="0" wrapText="true" indent="0" shrinkToFit="false"/>
      <protection locked="true" hidden="false"/>
    </xf>
    <xf numFmtId="164" fontId="23" fillId="24" borderId="52" xfId="0" applyFont="true" applyBorder="true" applyAlignment="true" applyProtection="true">
      <alignment horizontal="general" vertical="top" textRotation="0" wrapText="true" indent="0" shrinkToFit="false"/>
      <protection locked="false" hidden="false"/>
    </xf>
    <xf numFmtId="164" fontId="7" fillId="18" borderId="16" xfId="0" applyFont="true" applyBorder="true" applyAlignment="true" applyProtection="true">
      <alignment horizontal="left" vertical="center" textRotation="0" wrapText="false" indent="0" shrinkToFit="false"/>
      <protection locked="true" hidden="false"/>
    </xf>
    <xf numFmtId="164" fontId="20" fillId="0" borderId="0" xfId="0" applyFont="true" applyBorder="false" applyAlignment="true" applyProtection="true">
      <alignment horizontal="general" vertical="top" textRotation="0" wrapText="false" indent="0" shrinkToFit="false"/>
      <protection locked="true" hidden="false"/>
    </xf>
    <xf numFmtId="164" fontId="7" fillId="24" borderId="47" xfId="0" applyFont="true" applyBorder="true" applyAlignment="true" applyProtection="true">
      <alignment horizontal="general" vertical="top" textRotation="0" wrapText="false" indent="0" shrinkToFit="false"/>
      <protection locked="true" hidden="false"/>
    </xf>
    <xf numFmtId="164" fontId="7" fillId="24" borderId="13" xfId="0" applyFont="true" applyBorder="true" applyAlignment="true" applyProtection="true">
      <alignment horizontal="general" vertical="top" textRotation="0" wrapText="false" indent="0" shrinkToFit="false"/>
      <protection locked="true" hidden="false"/>
    </xf>
    <xf numFmtId="164" fontId="7" fillId="0" borderId="31" xfId="0" applyFont="true" applyBorder="true" applyAlignment="true" applyProtection="true">
      <alignment horizontal="general" vertical="top" textRotation="0" wrapText="false" indent="0" shrinkToFit="false"/>
      <protection locked="true" hidden="false"/>
    </xf>
    <xf numFmtId="164" fontId="7" fillId="3" borderId="57" xfId="0" applyFont="true" applyBorder="true" applyAlignment="true" applyProtection="true">
      <alignment horizontal="general" vertical="center" textRotation="0" wrapText="false" indent="0" shrinkToFit="false"/>
      <protection locked="true" hidden="false"/>
    </xf>
    <xf numFmtId="164" fontId="20" fillId="0" borderId="0" xfId="0" applyFont="true" applyBorder="false" applyAlignment="false" applyProtection="true">
      <alignment horizontal="general" vertical="bottom" textRotation="0" wrapText="false" indent="0" shrinkToFit="false"/>
      <protection locked="true" hidden="false"/>
    </xf>
    <xf numFmtId="164" fontId="7" fillId="10" borderId="15" xfId="0" applyFont="true" applyBorder="true" applyAlignment="true" applyProtection="true">
      <alignment horizontal="left" vertical="center" textRotation="0" wrapText="false" indent="0" shrinkToFit="false"/>
      <protection locked="true" hidden="false"/>
    </xf>
    <xf numFmtId="164" fontId="7" fillId="10" borderId="33" xfId="0" applyFont="true" applyBorder="true" applyAlignment="true" applyProtection="true">
      <alignment horizontal="left" vertical="center" textRotation="0" wrapText="true" indent="0" shrinkToFit="false"/>
      <protection locked="true" hidden="false"/>
    </xf>
    <xf numFmtId="164" fontId="7" fillId="13" borderId="16" xfId="0" applyFont="true" applyBorder="true" applyAlignment="true" applyProtection="true">
      <alignment horizontal="general" vertical="center" textRotation="0" wrapText="false" indent="0" shrinkToFit="false"/>
      <protection locked="true" hidden="false"/>
    </xf>
    <xf numFmtId="164" fontId="7" fillId="13" borderId="9" xfId="0" applyFont="true" applyBorder="true" applyAlignment="true" applyProtection="true">
      <alignment horizontal="general" vertical="top" textRotation="0" wrapText="true" indent="0" shrinkToFit="false"/>
      <protection locked="true" hidden="false"/>
    </xf>
    <xf numFmtId="164" fontId="7" fillId="13" borderId="61" xfId="0" applyFont="true" applyBorder="true" applyAlignment="true" applyProtection="true">
      <alignment horizontal="general" vertical="top" textRotation="0" wrapText="true" indent="0" shrinkToFit="false"/>
      <protection locked="true" hidden="false"/>
    </xf>
    <xf numFmtId="164" fontId="19" fillId="25" borderId="60" xfId="0" applyFont="true" applyBorder="true" applyAlignment="true" applyProtection="true">
      <alignment horizontal="general" vertical="top" textRotation="0" wrapText="true" indent="0" shrinkToFit="false"/>
      <protection locked="true" hidden="false"/>
    </xf>
    <xf numFmtId="164" fontId="12" fillId="25" borderId="73" xfId="0" applyFont="true" applyBorder="true" applyAlignment="true" applyProtection="true">
      <alignment horizontal="general" vertical="top" textRotation="0" wrapText="true" indent="0" shrinkToFit="false"/>
      <protection locked="false" hidden="false"/>
    </xf>
    <xf numFmtId="167" fontId="0" fillId="3" borderId="60" xfId="0" applyFont="false" applyBorder="true" applyAlignment="true" applyProtection="true">
      <alignment horizontal="center" vertical="top" textRotation="0" wrapText="false" indent="0" shrinkToFit="false"/>
      <protection locked="true" hidden="false"/>
    </xf>
    <xf numFmtId="164" fontId="7" fillId="25" borderId="1" xfId="0" applyFont="true" applyBorder="true" applyAlignment="true" applyProtection="true">
      <alignment horizontal="center" vertical="top" textRotation="0" wrapText="false" indent="0" shrinkToFit="false"/>
      <protection locked="true" hidden="false"/>
    </xf>
    <xf numFmtId="164" fontId="7" fillId="25" borderId="54" xfId="0" applyFont="true" applyBorder="true" applyAlignment="true" applyProtection="true">
      <alignment horizontal="general" vertical="top" textRotation="0" wrapText="false" indent="0" shrinkToFit="false"/>
      <protection locked="true" hidden="false"/>
    </xf>
    <xf numFmtId="164" fontId="7" fillId="3" borderId="54" xfId="0" applyFont="true" applyBorder="true" applyAlignment="true" applyProtection="true">
      <alignment horizontal="general" vertical="center" textRotation="0" wrapText="false" indent="0" shrinkToFit="false"/>
      <protection locked="true" hidden="false"/>
    </xf>
    <xf numFmtId="164" fontId="19" fillId="25" borderId="77" xfId="0" applyFont="true" applyBorder="true" applyAlignment="true" applyProtection="true">
      <alignment horizontal="left" vertical="top" textRotation="0" wrapText="true" indent="0" shrinkToFit="false"/>
      <protection locked="true" hidden="false"/>
    </xf>
    <xf numFmtId="164" fontId="12" fillId="25" borderId="52" xfId="0" applyFont="true" applyBorder="true" applyAlignment="true" applyProtection="true">
      <alignment horizontal="general" vertical="top" textRotation="0" wrapText="true" indent="0" shrinkToFit="false"/>
      <protection locked="false" hidden="false"/>
    </xf>
    <xf numFmtId="164" fontId="23" fillId="21" borderId="62" xfId="0" applyFont="true" applyBorder="true" applyAlignment="true" applyProtection="true">
      <alignment horizontal="general" vertical="top" textRotation="0" wrapText="true" indent="0" shrinkToFit="false"/>
      <protection locked="false" hidden="false"/>
    </xf>
    <xf numFmtId="164" fontId="19" fillId="25" borderId="63" xfId="0" applyFont="true" applyBorder="true" applyAlignment="true" applyProtection="true">
      <alignment horizontal="left" vertical="top" textRotation="0" wrapText="true" indent="0" shrinkToFit="false"/>
      <protection locked="true" hidden="false"/>
    </xf>
    <xf numFmtId="164" fontId="12" fillId="25" borderId="68" xfId="0" applyFont="true" applyBorder="true" applyAlignment="true" applyProtection="true">
      <alignment horizontal="general" vertical="top" textRotation="0" wrapText="true" indent="0" shrinkToFit="false"/>
      <protection locked="false" hidden="false"/>
    </xf>
    <xf numFmtId="164" fontId="19" fillId="25" borderId="62" xfId="0" applyFont="true" applyBorder="true" applyAlignment="true" applyProtection="true">
      <alignment horizontal="left" vertical="top" textRotation="0" wrapText="true" indent="0" shrinkToFit="false"/>
      <protection locked="true" hidden="false"/>
    </xf>
    <xf numFmtId="164" fontId="18" fillId="0" borderId="0" xfId="0" applyFont="true" applyBorder="false" applyAlignment="true" applyProtection="true">
      <alignment horizontal="general" vertical="top" textRotation="0" wrapText="false" indent="0" shrinkToFit="false"/>
      <protection locked="true" hidden="false"/>
    </xf>
    <xf numFmtId="164" fontId="19" fillId="25" borderId="52" xfId="0" applyFont="true" applyBorder="true" applyAlignment="true" applyProtection="true">
      <alignment horizontal="left" vertical="top" textRotation="0" wrapText="true" indent="0" shrinkToFit="false"/>
      <protection locked="true" hidden="false"/>
    </xf>
    <xf numFmtId="164" fontId="12" fillId="25" borderId="78" xfId="0" applyFont="true" applyBorder="true" applyAlignment="true" applyProtection="true">
      <alignment horizontal="general" vertical="top" textRotation="0" wrapText="true" indent="0" shrinkToFit="false"/>
      <protection locked="false" hidden="false"/>
    </xf>
    <xf numFmtId="164" fontId="0" fillId="0" borderId="78" xfId="0" applyFont="true" applyBorder="true" applyAlignment="true" applyProtection="true">
      <alignment horizontal="center" vertical="top" textRotation="0" wrapText="false" indent="0" shrinkToFit="false"/>
      <protection locked="false" hidden="false"/>
    </xf>
    <xf numFmtId="167" fontId="0" fillId="3" borderId="55" xfId="0" applyFont="false" applyBorder="true" applyAlignment="true" applyProtection="true">
      <alignment horizontal="center" vertical="top" textRotation="0" wrapText="false" indent="0" shrinkToFit="false"/>
      <protection locked="true" hidden="false"/>
    </xf>
    <xf numFmtId="164" fontId="23" fillId="0" borderId="62" xfId="0" applyFont="true" applyBorder="true" applyAlignment="true" applyProtection="true">
      <alignment horizontal="general" vertical="top" textRotation="0" wrapText="true" indent="0" shrinkToFit="false"/>
      <protection locked="false" hidden="false"/>
    </xf>
    <xf numFmtId="164" fontId="19" fillId="25" borderId="18" xfId="0" applyFont="true" applyBorder="true" applyAlignment="true" applyProtection="true">
      <alignment horizontal="general" vertical="top" textRotation="0" wrapText="true" indent="0" shrinkToFit="false"/>
      <protection locked="true" hidden="false"/>
    </xf>
    <xf numFmtId="164" fontId="7" fillId="12" borderId="15" xfId="0" applyFont="true" applyBorder="true" applyAlignment="true" applyProtection="true">
      <alignment horizontal="left" vertical="center" textRotation="0" wrapText="false" indent="0" shrinkToFit="false"/>
      <protection locked="true" hidden="false"/>
    </xf>
    <xf numFmtId="164" fontId="7" fillId="12" borderId="33" xfId="0" applyFont="true" applyBorder="true" applyAlignment="true" applyProtection="true">
      <alignment horizontal="left" vertical="center" textRotation="0" wrapText="true" indent="0" shrinkToFit="false"/>
      <protection locked="true" hidden="false"/>
    </xf>
    <xf numFmtId="164" fontId="7" fillId="19" borderId="16" xfId="0" applyFont="true" applyBorder="true" applyAlignment="true" applyProtection="true">
      <alignment horizontal="general" vertical="center" textRotation="0" wrapText="false" indent="0" shrinkToFit="false"/>
      <protection locked="true" hidden="false"/>
    </xf>
    <xf numFmtId="164" fontId="7" fillId="26" borderId="9" xfId="0" applyFont="true" applyBorder="true" applyAlignment="true" applyProtection="true">
      <alignment horizontal="general" vertical="top" textRotation="0" wrapText="true" indent="0" shrinkToFit="false"/>
      <protection locked="true" hidden="false"/>
    </xf>
    <xf numFmtId="164" fontId="7" fillId="26" borderId="61" xfId="0" applyFont="true" applyBorder="true" applyAlignment="true" applyProtection="true">
      <alignment horizontal="general" vertical="top" textRotation="0" wrapText="true" indent="0" shrinkToFit="false"/>
      <protection locked="true" hidden="false"/>
    </xf>
    <xf numFmtId="164" fontId="19" fillId="27" borderId="60" xfId="0" applyFont="true" applyBorder="true" applyAlignment="true" applyProtection="true">
      <alignment horizontal="general" vertical="top" textRotation="0" wrapText="true" indent="0" shrinkToFit="false"/>
      <protection locked="true" hidden="false"/>
    </xf>
    <xf numFmtId="164" fontId="12" fillId="27" borderId="73" xfId="0" applyFont="true" applyBorder="true" applyAlignment="true" applyProtection="true">
      <alignment horizontal="general" vertical="top" textRotation="0" wrapText="true" indent="0" shrinkToFit="false"/>
      <protection locked="false" hidden="false"/>
    </xf>
    <xf numFmtId="164" fontId="19" fillId="27" borderId="71" xfId="0" applyFont="true" applyBorder="true" applyAlignment="true" applyProtection="true">
      <alignment horizontal="left" vertical="top" textRotation="0" wrapText="true" indent="0" shrinkToFit="false"/>
      <protection locked="true" hidden="false"/>
    </xf>
    <xf numFmtId="164" fontId="12" fillId="27" borderId="51" xfId="0" applyFont="true" applyBorder="true" applyAlignment="true" applyProtection="true">
      <alignment horizontal="general" vertical="top" textRotation="0" wrapText="true" indent="0" shrinkToFit="false"/>
      <protection locked="false" hidden="false"/>
    </xf>
    <xf numFmtId="164" fontId="7" fillId="0" borderId="0" xfId="0" applyFont="true" applyBorder="false" applyAlignment="true" applyProtection="true">
      <alignment horizontal="general" vertical="top" textRotation="0" wrapText="false" indent="0" shrinkToFit="false"/>
      <protection locked="true" hidden="false"/>
    </xf>
    <xf numFmtId="164" fontId="19" fillId="27" borderId="52" xfId="0" applyFont="true" applyBorder="true" applyAlignment="true" applyProtection="true">
      <alignment horizontal="left" vertical="top" textRotation="0" wrapText="true" indent="0" shrinkToFit="false"/>
      <protection locked="true" hidden="false"/>
    </xf>
    <xf numFmtId="164" fontId="12" fillId="27" borderId="78" xfId="0" applyFont="true" applyBorder="true" applyAlignment="true" applyProtection="true">
      <alignment horizontal="general" vertical="top" textRotation="0" wrapText="true" indent="0" shrinkToFit="false"/>
      <protection locked="false" hidden="false"/>
    </xf>
    <xf numFmtId="164" fontId="7" fillId="27" borderId="1" xfId="0" applyFont="true" applyBorder="true" applyAlignment="true" applyProtection="true">
      <alignment horizontal="center" vertical="top" textRotation="0" wrapText="false" indent="0" shrinkToFit="false"/>
      <protection locked="true" hidden="false"/>
    </xf>
    <xf numFmtId="164" fontId="7" fillId="27" borderId="54" xfId="0" applyFont="true" applyBorder="true" applyAlignment="true" applyProtection="true">
      <alignment horizontal="general" vertical="top" textRotation="0" wrapText="false" indent="0" shrinkToFit="false"/>
      <protection locked="true" hidden="false"/>
    </xf>
    <xf numFmtId="164" fontId="7" fillId="26" borderId="16" xfId="0" applyFont="true" applyBorder="true" applyAlignment="true" applyProtection="true">
      <alignment horizontal="general" vertical="center" textRotation="0" wrapText="false" indent="0" shrinkToFit="false"/>
      <protection locked="true" hidden="false"/>
    </xf>
    <xf numFmtId="164" fontId="19" fillId="27" borderId="77" xfId="0" applyFont="true" applyBorder="true" applyAlignment="true" applyProtection="true">
      <alignment horizontal="left" vertical="top" textRotation="0" wrapText="true" indent="0" shrinkToFit="false"/>
      <protection locked="true" hidden="false"/>
    </xf>
    <xf numFmtId="164" fontId="12" fillId="27" borderId="52" xfId="0" applyFont="true" applyBorder="true" applyAlignment="true" applyProtection="true">
      <alignment horizontal="general" vertical="top" textRotation="0" wrapText="true" indent="0" shrinkToFit="false"/>
      <protection locked="false" hidden="false"/>
    </xf>
    <xf numFmtId="164" fontId="19" fillId="27" borderId="63" xfId="0" applyFont="true" applyBorder="true" applyAlignment="true" applyProtection="true">
      <alignment horizontal="left" vertical="top" textRotation="0" wrapText="true" indent="0" shrinkToFit="false"/>
      <protection locked="true" hidden="false"/>
    </xf>
    <xf numFmtId="164" fontId="27" fillId="0" borderId="0" xfId="0" applyFont="true" applyBorder="false" applyAlignment="false" applyProtection="true">
      <alignment horizontal="general" vertical="bottom" textRotation="0" wrapText="false" indent="0" shrinkToFit="false"/>
      <protection locked="true" hidden="false"/>
    </xf>
    <xf numFmtId="164" fontId="19" fillId="27" borderId="18" xfId="0" applyFont="true" applyBorder="true" applyAlignment="true" applyProtection="true">
      <alignment horizontal="general" vertical="top" textRotation="0" wrapText="true" indent="0" shrinkToFit="false"/>
      <protection locked="true" hidden="false"/>
    </xf>
    <xf numFmtId="164" fontId="19" fillId="27" borderId="60" xfId="0" applyFont="true" applyBorder="true" applyAlignment="true" applyProtection="true">
      <alignment horizontal="general" vertical="top" textRotation="0" wrapText="true" indent="0" shrinkToFit="false"/>
      <protection locked="false" hidden="false"/>
    </xf>
    <xf numFmtId="164" fontId="12" fillId="27" borderId="68" xfId="0" applyFont="true" applyBorder="true" applyAlignment="true" applyProtection="true">
      <alignment horizontal="general" vertical="top" textRotation="0" wrapText="true" indent="0" shrinkToFit="false"/>
      <protection locked="false" hidden="false"/>
    </xf>
    <xf numFmtId="164" fontId="19" fillId="27" borderId="62" xfId="0" applyFont="true" applyBorder="true" applyAlignment="true" applyProtection="true">
      <alignment horizontal="left" vertical="top" textRotation="0" wrapText="true" indent="0" shrinkToFit="false"/>
      <protection locked="false" hidden="false"/>
    </xf>
    <xf numFmtId="164" fontId="28" fillId="3" borderId="1" xfId="0" applyFont="true" applyBorder="true" applyAlignment="true" applyProtection="true">
      <alignment horizontal="center" vertical="center" textRotation="0" wrapText="false" indent="0" shrinkToFit="false"/>
      <protection locked="true" hidden="false"/>
    </xf>
    <xf numFmtId="164" fontId="29" fillId="28" borderId="32" xfId="0" applyFont="true" applyBorder="true" applyAlignment="true" applyProtection="true">
      <alignment horizontal="left" vertical="top" textRotation="0" wrapText="false" indent="0" shrinkToFit="false"/>
      <protection locked="true" hidden="false"/>
    </xf>
    <xf numFmtId="164" fontId="18" fillId="0" borderId="5" xfId="0" applyFont="true" applyBorder="true" applyAlignment="true" applyProtection="true">
      <alignment horizontal="center" vertical="top" textRotation="0" wrapText="false" indent="0" shrinkToFit="false"/>
      <protection locked="true" hidden="false"/>
    </xf>
    <xf numFmtId="164" fontId="30" fillId="0" borderId="79" xfId="0" applyFont="true" applyBorder="true" applyAlignment="true" applyProtection="true">
      <alignment horizontal="left" vertical="top" textRotation="0" wrapText="true" indent="2" shrinkToFit="false"/>
      <protection locked="true" hidden="false"/>
    </xf>
    <xf numFmtId="164" fontId="18" fillId="0" borderId="80" xfId="0" applyFont="true" applyBorder="true" applyAlignment="true" applyProtection="true">
      <alignment horizontal="center" vertical="top" textRotation="0" wrapText="false" indent="0" shrinkToFit="false"/>
      <protection locked="true" hidden="false"/>
    </xf>
    <xf numFmtId="164" fontId="31" fillId="0" borderId="6" xfId="0" applyFont="true" applyBorder="true" applyAlignment="true" applyProtection="true">
      <alignment horizontal="left" vertical="top" textRotation="0" wrapText="true" indent="2" shrinkToFit="false"/>
      <protection locked="true" hidden="false"/>
    </xf>
    <xf numFmtId="164" fontId="31" fillId="0" borderId="56" xfId="0" applyFont="true" applyBorder="true" applyAlignment="true" applyProtection="true">
      <alignment horizontal="left" vertical="top" textRotation="0" wrapText="true" indent="2" shrinkToFit="false"/>
      <protection locked="true" hidden="false"/>
    </xf>
    <xf numFmtId="164" fontId="30" fillId="28" borderId="32" xfId="0" applyFont="true" applyBorder="true" applyAlignment="true" applyProtection="true">
      <alignment horizontal="left" vertical="top" textRotation="0" wrapText="false" indent="0" shrinkToFit="false"/>
      <protection locked="true" hidden="false"/>
    </xf>
    <xf numFmtId="164" fontId="30" fillId="5" borderId="5" xfId="0" applyFont="true" applyBorder="true" applyAlignment="true" applyProtection="true">
      <alignment horizontal="left" vertical="top" textRotation="0" wrapText="false" indent="0" shrinkToFit="false"/>
      <protection locked="true" hidden="false"/>
    </xf>
    <xf numFmtId="164" fontId="31" fillId="5" borderId="6" xfId="0" applyFont="true" applyBorder="true" applyAlignment="true" applyProtection="true">
      <alignment horizontal="left" vertical="top" textRotation="0" wrapText="true" indent="2" shrinkToFit="false"/>
      <protection locked="true" hidden="false"/>
    </xf>
    <xf numFmtId="164" fontId="0" fillId="0" borderId="5" xfId="0" applyFont="false" applyBorder="true" applyAlignment="true" applyProtection="true">
      <alignment horizontal="center" vertical="top" textRotation="0" wrapText="false" indent="0" shrinkToFit="false"/>
      <protection locked="true" hidden="false"/>
    </xf>
    <xf numFmtId="164" fontId="30" fillId="5" borderId="6" xfId="0" applyFont="true" applyBorder="true" applyAlignment="true" applyProtection="true">
      <alignment horizontal="left" vertical="bottom" textRotation="0" wrapText="false" indent="0" shrinkToFit="false"/>
      <protection locked="true" hidden="false"/>
    </xf>
    <xf numFmtId="167" fontId="0" fillId="0" borderId="80" xfId="0" applyFont="false" applyBorder="true" applyAlignment="true" applyProtection="true">
      <alignment horizontal="center" vertical="top" textRotation="0" wrapText="false" indent="0" shrinkToFit="false"/>
      <protection locked="true" hidden="false"/>
    </xf>
    <xf numFmtId="164" fontId="30" fillId="0" borderId="6" xfId="0" applyFont="true" applyBorder="true" applyAlignment="true" applyProtection="true">
      <alignment horizontal="left" vertical="top" textRotation="0" wrapText="true" indent="2" shrinkToFit="false"/>
      <protection locked="true" hidden="false"/>
    </xf>
    <xf numFmtId="164" fontId="11" fillId="29" borderId="1" xfId="0" applyFont="true" applyBorder="true" applyAlignment="true" applyProtection="true">
      <alignment horizontal="center" vertical="center" textRotation="0" wrapText="false" indent="0" shrinkToFit="false"/>
      <protection locked="true" hidden="false"/>
    </xf>
    <xf numFmtId="164" fontId="11" fillId="29" borderId="4" xfId="0" applyFont="true" applyBorder="true" applyAlignment="true" applyProtection="true">
      <alignment horizontal="left" vertical="center" textRotation="0" wrapText="true" indent="0" shrinkToFit="false"/>
      <protection locked="true" hidden="false"/>
    </xf>
    <xf numFmtId="164" fontId="7" fillId="3" borderId="51" xfId="0" applyFont="true" applyBorder="true" applyAlignment="true" applyProtection="true">
      <alignment horizontal="center" vertical="center" textRotation="0" wrapText="false" indent="0" shrinkToFit="false"/>
      <protection locked="true" hidden="false"/>
    </xf>
    <xf numFmtId="164" fontId="12" fillId="20" borderId="51" xfId="0" applyFont="true" applyBorder="true" applyAlignment="true" applyProtection="true">
      <alignment horizontal="left" vertical="top" textRotation="0" wrapText="true" indent="0" shrinkToFit="false"/>
      <protection locked="true" hidden="false"/>
    </xf>
    <xf numFmtId="164" fontId="12" fillId="20" borderId="51" xfId="0" applyFont="true" applyBorder="true" applyAlignment="true" applyProtection="true">
      <alignment horizontal="left" vertical="center" textRotation="0" wrapText="true" indent="0" shrinkToFit="false"/>
      <protection locked="true" hidden="false"/>
    </xf>
    <xf numFmtId="164" fontId="12" fillId="16" borderId="51" xfId="0" applyFont="true" applyBorder="true" applyAlignment="true" applyProtection="true">
      <alignment horizontal="left" vertical="top" textRotation="0" wrapText="true" indent="0" shrinkToFit="false"/>
      <protection locked="true" hidden="false"/>
    </xf>
    <xf numFmtId="164" fontId="12" fillId="16" borderId="51" xfId="0" applyFont="true" applyBorder="true" applyAlignment="true" applyProtection="true">
      <alignment horizontal="general" vertical="bottom" textRotation="0" wrapText="true" indent="0" shrinkToFit="false"/>
      <protection locked="true" hidden="false"/>
    </xf>
    <xf numFmtId="164" fontId="12" fillId="30" borderId="51" xfId="0" applyFont="true" applyBorder="true" applyAlignment="true" applyProtection="true">
      <alignment horizontal="general" vertical="bottom" textRotation="0" wrapText="true" indent="0" shrinkToFit="false"/>
      <protection locked="true" hidden="false"/>
    </xf>
    <xf numFmtId="164" fontId="12" fillId="30" borderId="51" xfId="0" applyFont="true" applyBorder="true" applyAlignment="true" applyProtection="true">
      <alignment horizontal="general" vertical="top" textRotation="0" wrapText="true" indent="0" shrinkToFit="false"/>
      <protection locked="true" hidden="false"/>
    </xf>
    <xf numFmtId="164" fontId="12" fillId="23" borderId="51" xfId="0" applyFont="true" applyBorder="true" applyAlignment="true" applyProtection="true">
      <alignment horizontal="general" vertical="top" textRotation="0" wrapText="true" indent="0" shrinkToFit="false"/>
      <protection locked="true" hidden="false"/>
    </xf>
    <xf numFmtId="164" fontId="12" fillId="9" borderId="51" xfId="0" applyFont="true" applyBorder="true" applyAlignment="true" applyProtection="true">
      <alignment horizontal="left" vertical="top" textRotation="0" wrapText="true" indent="0" shrinkToFit="false"/>
      <protection locked="true" hidden="false"/>
    </xf>
    <xf numFmtId="164" fontId="12" fillId="24" borderId="51" xfId="0" applyFont="true" applyBorder="true" applyAlignment="true" applyProtection="true">
      <alignment horizontal="general" vertical="top" textRotation="0" wrapText="true" indent="0" shrinkToFit="false"/>
      <protection locked="true" hidden="false"/>
    </xf>
    <xf numFmtId="164" fontId="12" fillId="25" borderId="51" xfId="0" applyFont="true" applyBorder="true" applyAlignment="true" applyProtection="true">
      <alignment horizontal="general" vertical="top" textRotation="0" wrapText="true" indent="0" shrinkToFit="false"/>
      <protection locked="true" hidden="false"/>
    </xf>
    <xf numFmtId="164" fontId="12" fillId="25" borderId="51" xfId="0" applyFont="true" applyBorder="true" applyAlignment="false" applyProtection="true">
      <alignment horizontal="general" vertical="bottom" textRotation="0" wrapText="false" indent="0" shrinkToFit="false"/>
      <protection locked="true" hidden="false"/>
    </xf>
    <xf numFmtId="164" fontId="12" fillId="27" borderId="51" xfId="0" applyFont="true" applyBorder="true" applyAlignment="true" applyProtection="true">
      <alignment horizontal="general" vertical="top" textRotation="0" wrapText="true" indent="0" shrinkToFit="false"/>
      <protection locked="true" hidden="false"/>
    </xf>
    <xf numFmtId="164" fontId="12" fillId="27" borderId="51" xfId="0" applyFont="true" applyBorder="true" applyAlignment="false" applyProtection="true">
      <alignment horizontal="general" vertical="bottom" textRotation="0" wrapText="false" indent="0" shrinkToFit="false"/>
      <protection locked="true" hidden="false"/>
    </xf>
    <xf numFmtId="164" fontId="0" fillId="0" borderId="25" xfId="0" applyFont="false" applyBorder="true" applyAlignment="false" applyProtection="true">
      <alignment horizontal="general" vertical="bottom" textRotation="0" wrapText="false" indent="0" shrinkToFit="false"/>
      <protection locked="true" hidden="false"/>
    </xf>
    <xf numFmtId="164" fontId="11" fillId="0"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0" fillId="0" borderId="44" xfId="0" applyFont="false" applyBorder="true" applyAlignment="true" applyProtection="true">
      <alignment horizontal="center" vertical="bottom" textRotation="0" wrapText="true" indent="0" shrinkToFit="false"/>
      <protection locked="true" hidden="false"/>
    </xf>
    <xf numFmtId="164" fontId="7" fillId="2" borderId="74" xfId="0" applyFont="true" applyBorder="true" applyAlignment="true" applyProtection="true">
      <alignment horizontal="center" vertical="center" textRotation="0" wrapText="true" indent="0" shrinkToFit="false"/>
      <protection locked="true" hidden="false"/>
    </xf>
    <xf numFmtId="164" fontId="7" fillId="2" borderId="63" xfId="0" applyFont="true" applyBorder="true" applyAlignment="true" applyProtection="true">
      <alignment horizontal="center" vertical="bottom" textRotation="0" wrapText="true" indent="0" shrinkToFit="false"/>
      <protection locked="true" hidden="false"/>
    </xf>
    <xf numFmtId="164" fontId="10" fillId="5" borderId="1" xfId="0" applyFont="true" applyBorder="true" applyAlignment="true" applyProtection="true">
      <alignment horizontal="center" vertical="center" textRotation="0" wrapText="true" indent="0" shrinkToFit="false"/>
      <protection locked="true" hidden="false"/>
    </xf>
    <xf numFmtId="164" fontId="10" fillId="5" borderId="74" xfId="0" applyFont="true" applyBorder="true" applyAlignment="true" applyProtection="true">
      <alignment horizontal="center" vertical="center" textRotation="0" wrapText="true" indent="0" shrinkToFit="false"/>
      <protection locked="true" hidden="false"/>
    </xf>
    <xf numFmtId="164" fontId="10" fillId="5" borderId="63" xfId="0" applyFont="true" applyBorder="true" applyAlignment="true" applyProtection="true">
      <alignment horizontal="center" vertical="center" textRotation="0" wrapText="true" indent="0" shrinkToFit="false"/>
      <protection locked="true" hidden="false"/>
    </xf>
    <xf numFmtId="164" fontId="7" fillId="31" borderId="35" xfId="0" applyFont="true" applyBorder="true" applyAlignment="true" applyProtection="true">
      <alignment horizontal="center" vertical="center" textRotation="0" wrapText="true" indent="0" shrinkToFit="false"/>
      <protection locked="true" hidden="false"/>
    </xf>
    <xf numFmtId="164" fontId="0" fillId="0" borderId="73" xfId="0" applyFont="false" applyBorder="true" applyAlignment="true" applyProtection="true">
      <alignment horizontal="center" vertical="center" textRotation="0" wrapText="true" indent="0" shrinkToFit="false"/>
      <protection locked="true" hidden="false"/>
    </xf>
    <xf numFmtId="164" fontId="40" fillId="0" borderId="81" xfId="0" applyFont="true" applyBorder="true" applyAlignment="true" applyProtection="true">
      <alignment horizontal="center" vertical="center" textRotation="0" wrapText="true" indent="0" shrinkToFit="false"/>
      <protection locked="true" hidden="false"/>
    </xf>
    <xf numFmtId="164" fontId="7" fillId="32" borderId="22" xfId="0" applyFont="true" applyBorder="true" applyAlignment="true" applyProtection="true">
      <alignment horizontal="center" vertical="center" textRotation="0" wrapText="true" indent="0" shrinkToFit="false"/>
      <protection locked="true" hidden="false"/>
    </xf>
    <xf numFmtId="164" fontId="0" fillId="0" borderId="46" xfId="0" applyFont="false" applyBorder="true" applyAlignment="true" applyProtection="true">
      <alignment horizontal="center" vertical="center" textRotation="0" wrapText="true" indent="0" shrinkToFit="false"/>
      <protection locked="true" hidden="false"/>
    </xf>
    <xf numFmtId="164" fontId="18" fillId="0" borderId="21" xfId="0" applyFont="true" applyBorder="true" applyAlignment="true" applyProtection="true">
      <alignment horizontal="center" vertical="center" textRotation="0" wrapText="true" indent="0" shrinkToFit="false"/>
      <protection locked="true" hidden="false"/>
    </xf>
    <xf numFmtId="164" fontId="7" fillId="33" borderId="22" xfId="0" applyFont="true" applyBorder="true" applyAlignment="true" applyProtection="true">
      <alignment horizontal="center" vertical="center" textRotation="0" wrapText="true" indent="0" shrinkToFit="false"/>
      <protection locked="true" hidden="false"/>
    </xf>
    <xf numFmtId="164" fontId="7" fillId="11" borderId="22" xfId="0" applyFont="true" applyBorder="true" applyAlignment="true" applyProtection="true">
      <alignment horizontal="center" vertical="center" textRotation="0" wrapText="true" indent="0" shrinkToFit="false"/>
      <protection locked="true" hidden="false"/>
    </xf>
    <xf numFmtId="164" fontId="7" fillId="0" borderId="28" xfId="0" applyFont="true" applyBorder="true" applyAlignment="true" applyProtection="true">
      <alignment horizontal="center" vertical="center" textRotation="0" wrapText="true" indent="0" shrinkToFit="false"/>
      <protection locked="true" hidden="false"/>
    </xf>
    <xf numFmtId="164" fontId="18" fillId="0" borderId="66" xfId="0" applyFont="true" applyBorder="true" applyAlignment="true" applyProtection="true">
      <alignment horizontal="center" vertical="center" textRotation="0" wrapText="true" indent="0" shrinkToFit="false"/>
      <protection locked="true" hidden="false"/>
    </xf>
    <xf numFmtId="164" fontId="18" fillId="0" borderId="14" xfId="0" applyFont="true" applyBorder="true" applyAlignment="true" applyProtection="true">
      <alignment horizontal="center" vertical="center" textRotation="0" wrapText="true" indent="0" shrinkToFit="false"/>
      <protection locked="true" hidden="false"/>
    </xf>
    <xf numFmtId="164" fontId="40" fillId="0" borderId="0" xfId="0" applyFont="true" applyBorder="false" applyAlignment="true" applyProtection="true">
      <alignment horizontal="general" vertical="top" textRotation="0" wrapText="true" indent="0" shrinkToFit="false"/>
      <protection locked="true" hidden="false"/>
    </xf>
    <xf numFmtId="164" fontId="40" fillId="0" borderId="0" xfId="0" applyFont="true" applyBorder="false" applyAlignment="true" applyProtection="false">
      <alignment horizontal="general" vertical="top" textRotation="0" wrapText="true" indent="0" shrinkToFit="false"/>
      <protection locked="true" hidden="false"/>
    </xf>
    <xf numFmtId="164" fontId="41" fillId="2" borderId="2" xfId="0" applyFont="true" applyBorder="true" applyAlignment="true" applyProtection="true">
      <alignment horizontal="left" vertical="top" textRotation="0" wrapText="true" indent="0" shrinkToFit="false"/>
      <protection locked="true" hidden="false"/>
    </xf>
    <xf numFmtId="164" fontId="41" fillId="0" borderId="7" xfId="0" applyFont="true" applyBorder="true" applyAlignment="true" applyProtection="false">
      <alignment horizontal="center" vertical="top" textRotation="0" wrapText="true" indent="0" shrinkToFit="false"/>
      <protection locked="true" hidden="false"/>
    </xf>
    <xf numFmtId="164" fontId="41" fillId="2" borderId="15" xfId="0" applyFont="true" applyBorder="true" applyAlignment="true" applyProtection="true">
      <alignment horizontal="center" vertical="top" textRotation="0" wrapText="true" indent="0" shrinkToFit="false"/>
      <protection locked="true" hidden="false"/>
    </xf>
    <xf numFmtId="164" fontId="42" fillId="0" borderId="82" xfId="0" applyFont="true" applyBorder="true" applyAlignment="true" applyProtection="false">
      <alignment horizontal="left" vertical="top" textRotation="0" wrapText="true" indent="0" shrinkToFit="false"/>
      <protection locked="true" hidden="false"/>
    </xf>
    <xf numFmtId="164" fontId="42" fillId="0" borderId="62" xfId="0" applyFont="true" applyBorder="true" applyAlignment="true" applyProtection="false">
      <alignment horizontal="left" vertical="top" textRotation="0" wrapText="true" indent="0" shrinkToFit="false"/>
      <protection locked="true" hidden="false"/>
    </xf>
    <xf numFmtId="164" fontId="42" fillId="0" borderId="12" xfId="0" applyFont="true" applyBorder="true" applyAlignment="true" applyProtection="false">
      <alignment horizontal="left" vertical="top" textRotation="0" wrapText="true" indent="0" shrinkToFit="false"/>
      <protection locked="true" hidden="false"/>
    </xf>
    <xf numFmtId="164" fontId="41" fillId="0" borderId="82" xfId="0" applyFont="true" applyBorder="true" applyAlignment="true" applyProtection="false">
      <alignment horizontal="general" vertical="top" textRotation="0" wrapText="true" indent="0" shrinkToFit="false"/>
      <protection locked="true" hidden="false"/>
    </xf>
    <xf numFmtId="164" fontId="41" fillId="0" borderId="12" xfId="0" applyFont="true" applyBorder="true" applyAlignment="true" applyProtection="false">
      <alignment horizontal="general" vertical="top" textRotation="0" wrapText="true" indent="0" shrinkToFit="false"/>
      <protection locked="true" hidden="false"/>
    </xf>
    <xf numFmtId="164" fontId="42" fillId="0" borderId="82" xfId="0" applyFont="true" applyBorder="true" applyAlignment="true" applyProtection="false">
      <alignment horizontal="left" vertical="top" textRotation="0" wrapText="true" indent="0" shrinkToFit="false"/>
      <protection locked="true" hidden="false"/>
    </xf>
    <xf numFmtId="164" fontId="42" fillId="0" borderId="62" xfId="0" applyFont="true" applyBorder="true" applyAlignment="true" applyProtection="false">
      <alignment horizontal="left" vertical="top" textRotation="0" wrapText="true" indent="0" shrinkToFit="false"/>
      <protection locked="true" hidden="false"/>
    </xf>
    <xf numFmtId="164" fontId="42" fillId="0" borderId="12" xfId="0" applyFont="true" applyBorder="true" applyAlignment="true" applyProtection="false">
      <alignment horizontal="left" vertical="top" textRotation="0" wrapText="true" indent="0" shrinkToFit="false"/>
      <protection locked="true" hidden="false"/>
    </xf>
    <xf numFmtId="164" fontId="41" fillId="14" borderId="15" xfId="0" applyFont="true" applyBorder="true" applyAlignment="true" applyProtection="true">
      <alignment horizontal="left" vertical="top" textRotation="0" wrapText="true" indent="0" shrinkToFit="false"/>
      <protection locked="true" hidden="false"/>
    </xf>
    <xf numFmtId="164" fontId="40" fillId="0" borderId="71" xfId="0" applyFont="true" applyBorder="true" applyAlignment="true" applyProtection="true">
      <alignment horizontal="left" vertical="top" textRotation="0" wrapText="true" indent="0" shrinkToFit="false"/>
      <protection locked="true" hidden="false"/>
    </xf>
    <xf numFmtId="164" fontId="40" fillId="34" borderId="64" xfId="0" applyFont="true" applyBorder="true" applyAlignment="true" applyProtection="false">
      <alignment horizontal="general" vertical="top" textRotation="0" wrapText="true" indent="0" shrinkToFit="false"/>
      <protection locked="true" hidden="false"/>
    </xf>
    <xf numFmtId="164" fontId="40" fillId="34" borderId="65" xfId="0" applyFont="true" applyBorder="true" applyAlignment="true" applyProtection="false">
      <alignment horizontal="general" vertical="top" textRotation="0" wrapText="true" indent="0" shrinkToFit="false"/>
      <protection locked="true" hidden="false"/>
    </xf>
    <xf numFmtId="164" fontId="40" fillId="34" borderId="18" xfId="0" applyFont="true" applyBorder="true" applyAlignment="true" applyProtection="false">
      <alignment horizontal="general" vertical="top" textRotation="0" wrapText="true" indent="0" shrinkToFit="false"/>
      <protection locked="true" hidden="false"/>
    </xf>
    <xf numFmtId="164" fontId="41" fillId="15" borderId="15" xfId="0" applyFont="true" applyBorder="true" applyAlignment="true" applyProtection="true">
      <alignment horizontal="left" vertical="top" textRotation="0" wrapText="true" indent="0" shrinkToFit="false"/>
      <protection locked="true" hidden="false"/>
    </xf>
    <xf numFmtId="164" fontId="40" fillId="0" borderId="0" xfId="0" applyFont="true" applyBorder="true" applyAlignment="true" applyProtection="false">
      <alignment horizontal="general" vertical="top" textRotation="0" wrapText="true" indent="0" shrinkToFit="false"/>
      <protection locked="true" hidden="false"/>
    </xf>
    <xf numFmtId="164" fontId="40" fillId="34" borderId="20" xfId="0" applyFont="true" applyBorder="true" applyAlignment="true" applyProtection="false">
      <alignment horizontal="general" vertical="top" textRotation="0" wrapText="true" indent="0" shrinkToFit="false"/>
      <protection locked="true" hidden="false"/>
    </xf>
    <xf numFmtId="164" fontId="40" fillId="34" borderId="51" xfId="0" applyFont="true" applyBorder="true" applyAlignment="true" applyProtection="false">
      <alignment horizontal="general" vertical="top" textRotation="0" wrapText="true" indent="0" shrinkToFit="false"/>
      <protection locked="true" hidden="false"/>
    </xf>
    <xf numFmtId="164" fontId="40" fillId="34" borderId="21" xfId="0" applyFont="true" applyBorder="true" applyAlignment="true" applyProtection="false">
      <alignment horizontal="general" vertical="top" textRotation="0" wrapText="true" indent="0" shrinkToFit="false"/>
      <protection locked="true" hidden="false"/>
    </xf>
    <xf numFmtId="164" fontId="40" fillId="20" borderId="20" xfId="0" applyFont="true" applyBorder="true" applyAlignment="true" applyProtection="true">
      <alignment horizontal="left" vertical="top" textRotation="0" wrapText="true" indent="0" shrinkToFit="false"/>
      <protection locked="true" hidden="false"/>
    </xf>
    <xf numFmtId="164" fontId="40" fillId="0" borderId="24" xfId="0" applyFont="true" applyBorder="true" applyAlignment="true" applyProtection="false">
      <alignment horizontal="center" vertical="top" textRotation="0" wrapText="true" indent="0" shrinkToFit="false"/>
      <protection locked="true" hidden="false"/>
    </xf>
    <xf numFmtId="164" fontId="40" fillId="0" borderId="23" xfId="0" applyFont="true" applyBorder="true" applyAlignment="true" applyProtection="false">
      <alignment horizontal="general" vertical="top" textRotation="0" wrapText="true" indent="0" shrinkToFit="false"/>
      <protection locked="true" hidden="false"/>
    </xf>
    <xf numFmtId="164" fontId="40" fillId="0" borderId="22" xfId="0" applyFont="true" applyBorder="true" applyAlignment="true" applyProtection="false">
      <alignment horizontal="general" vertical="top" textRotation="0" wrapText="true" indent="0" shrinkToFit="false"/>
      <protection locked="true" hidden="false"/>
    </xf>
    <xf numFmtId="164" fontId="40" fillId="0" borderId="20" xfId="0" applyFont="true" applyBorder="true" applyAlignment="true" applyProtection="false">
      <alignment horizontal="general" vertical="top" textRotation="0" wrapText="true" indent="0" shrinkToFit="false"/>
      <protection locked="true" hidden="false"/>
    </xf>
    <xf numFmtId="164" fontId="40" fillId="0" borderId="51" xfId="0" applyFont="true" applyBorder="true" applyAlignment="true" applyProtection="false">
      <alignment horizontal="general" vertical="top" textRotation="0" wrapText="true" indent="0" shrinkToFit="false"/>
      <protection locked="true" hidden="false"/>
    </xf>
    <xf numFmtId="164" fontId="40" fillId="0" borderId="21" xfId="0" applyFont="true" applyBorder="true" applyAlignment="true" applyProtection="false">
      <alignment horizontal="general" vertical="top" textRotation="0" wrapText="true" indent="0" shrinkToFit="false"/>
      <protection locked="true" hidden="false"/>
    </xf>
    <xf numFmtId="164" fontId="40" fillId="0" borderId="11" xfId="0" applyFont="true" applyBorder="true" applyAlignment="true" applyProtection="false">
      <alignment horizontal="general" vertical="top" textRotation="0" wrapText="true" indent="0" shrinkToFit="false"/>
      <protection locked="true" hidden="false"/>
    </xf>
    <xf numFmtId="164" fontId="40" fillId="0" borderId="52" xfId="0" applyFont="true" applyBorder="true" applyAlignment="true" applyProtection="false">
      <alignment horizontal="general" vertical="top" textRotation="0" wrapText="true" indent="0" shrinkToFit="false"/>
      <protection locked="true" hidden="false"/>
    </xf>
    <xf numFmtId="164" fontId="40" fillId="0" borderId="14" xfId="0" applyFont="true" applyBorder="true" applyAlignment="true" applyProtection="false">
      <alignment horizontal="general" vertical="top" textRotation="0" wrapText="true" indent="0" shrinkToFit="false"/>
      <protection locked="true" hidden="false"/>
    </xf>
    <xf numFmtId="164" fontId="40" fillId="0" borderId="17" xfId="0" applyFont="true" applyBorder="true" applyAlignment="true" applyProtection="false">
      <alignment horizontal="general" vertical="top" textRotation="0" wrapText="true" indent="0" shrinkToFit="false"/>
      <protection locked="true" hidden="false"/>
    </xf>
    <xf numFmtId="164" fontId="40" fillId="0" borderId="18" xfId="0" applyFont="true" applyBorder="true" applyAlignment="true" applyProtection="false">
      <alignment horizontal="center" vertical="top" textRotation="0" wrapText="true" indent="0" shrinkToFit="false"/>
      <protection locked="true" hidden="false"/>
    </xf>
    <xf numFmtId="164" fontId="40" fillId="20" borderId="11" xfId="0" applyFont="true" applyBorder="true" applyAlignment="true" applyProtection="true">
      <alignment horizontal="left" vertical="top" textRotation="0" wrapText="true" indent="0" shrinkToFit="false"/>
      <protection locked="true" hidden="false"/>
    </xf>
    <xf numFmtId="164" fontId="41" fillId="15" borderId="5" xfId="0" applyFont="true" applyBorder="true" applyAlignment="true" applyProtection="true">
      <alignment horizontal="general" vertical="top" textRotation="0" wrapText="true" indent="0" shrinkToFit="false"/>
      <protection locked="true" hidden="false"/>
    </xf>
    <xf numFmtId="164" fontId="40" fillId="20" borderId="82" xfId="0" applyFont="true" applyBorder="true" applyAlignment="true" applyProtection="true">
      <alignment horizontal="left" vertical="top" textRotation="0" wrapText="true" indent="0" shrinkToFit="false"/>
      <protection locked="true" hidden="false"/>
    </xf>
    <xf numFmtId="164" fontId="41" fillId="15" borderId="5" xfId="0" applyFont="true" applyBorder="true" applyAlignment="true" applyProtection="true">
      <alignment horizontal="left" vertical="top" textRotation="0" wrapText="true" indent="0" shrinkToFit="false"/>
      <protection locked="true" hidden="false"/>
    </xf>
    <xf numFmtId="164" fontId="40" fillId="0" borderId="20" xfId="0" applyFont="true" applyBorder="true" applyAlignment="true" applyProtection="false">
      <alignment horizontal="center" vertical="top" textRotation="0" wrapText="true" indent="0" shrinkToFit="false"/>
      <protection locked="true" hidden="false"/>
    </xf>
    <xf numFmtId="164" fontId="40" fillId="0" borderId="51" xfId="0" applyFont="true" applyBorder="true" applyAlignment="true" applyProtection="false">
      <alignment horizontal="center" vertical="top" textRotation="0" wrapText="true" indent="0" shrinkToFit="false"/>
      <protection locked="true" hidden="false"/>
    </xf>
    <xf numFmtId="164" fontId="40" fillId="0" borderId="21" xfId="0" applyFont="true" applyBorder="true" applyAlignment="true" applyProtection="false">
      <alignment horizontal="center" vertical="top" textRotation="0" wrapText="true" indent="0" shrinkToFit="false"/>
      <protection locked="true" hidden="false"/>
    </xf>
    <xf numFmtId="164" fontId="40" fillId="20" borderId="47" xfId="0" applyFont="true" applyBorder="true" applyAlignment="true" applyProtection="true">
      <alignment horizontal="left" vertical="top" textRotation="0" wrapText="true" indent="0" shrinkToFit="false"/>
      <protection locked="true" hidden="false"/>
    </xf>
    <xf numFmtId="164" fontId="40" fillId="0" borderId="46" xfId="0" applyFont="true" applyBorder="true" applyAlignment="true" applyProtection="false">
      <alignment horizontal="general" vertical="top" textRotation="0" wrapText="true" indent="0" shrinkToFit="false"/>
      <protection locked="true" hidden="false"/>
    </xf>
    <xf numFmtId="164" fontId="40" fillId="0" borderId="83" xfId="0" applyFont="true" applyBorder="true" applyAlignment="true" applyProtection="true">
      <alignment horizontal="left" vertical="top" textRotation="0" wrapText="true" indent="0" shrinkToFit="false"/>
      <protection locked="true" hidden="false"/>
    </xf>
    <xf numFmtId="164" fontId="40" fillId="0" borderId="66" xfId="0" applyFont="true" applyBorder="true" applyAlignment="true" applyProtection="false">
      <alignment horizontal="general" vertical="top" textRotation="0" wrapText="true" indent="0" shrinkToFit="false"/>
      <protection locked="true" hidden="false"/>
    </xf>
    <xf numFmtId="164" fontId="40" fillId="0" borderId="11" xfId="0" applyFont="true" applyBorder="true" applyAlignment="true" applyProtection="false">
      <alignment horizontal="center" vertical="top" textRotation="0" wrapText="true" indent="0" shrinkToFit="false"/>
      <protection locked="true" hidden="false"/>
    </xf>
    <xf numFmtId="164" fontId="41" fillId="7" borderId="15" xfId="0" applyFont="true" applyBorder="true" applyAlignment="true" applyProtection="true">
      <alignment horizontal="left" vertical="top" textRotation="0" wrapText="true" indent="0" shrinkToFit="false"/>
      <protection locked="true" hidden="false"/>
    </xf>
    <xf numFmtId="164" fontId="40" fillId="0" borderId="76" xfId="0" applyFont="true" applyBorder="true" applyAlignment="true" applyProtection="true">
      <alignment horizontal="left" vertical="top" textRotation="0" wrapText="true" indent="0" shrinkToFit="false"/>
      <protection locked="true" hidden="false"/>
    </xf>
    <xf numFmtId="164" fontId="40" fillId="34" borderId="17" xfId="0" applyFont="true" applyBorder="true" applyAlignment="true" applyProtection="false">
      <alignment horizontal="general" vertical="top" textRotation="0" wrapText="true" indent="0" shrinkToFit="false"/>
      <protection locked="true" hidden="false"/>
    </xf>
    <xf numFmtId="164" fontId="40" fillId="34" borderId="60" xfId="0" applyFont="true" applyBorder="true" applyAlignment="true" applyProtection="false">
      <alignment horizontal="general" vertical="top" textRotation="0" wrapText="true" indent="0" shrinkToFit="false"/>
      <protection locked="true" hidden="false"/>
    </xf>
    <xf numFmtId="164" fontId="40" fillId="34" borderId="81" xfId="0" applyFont="true" applyBorder="true" applyAlignment="true" applyProtection="false">
      <alignment horizontal="general" vertical="top" textRotation="0" wrapText="true" indent="0" shrinkToFit="false"/>
      <protection locked="true" hidden="false"/>
    </xf>
    <xf numFmtId="164" fontId="41" fillId="16" borderId="2" xfId="0" applyFont="true" applyBorder="true" applyAlignment="true" applyProtection="true">
      <alignment horizontal="left" vertical="top" textRotation="0" wrapText="true" indent="0" shrinkToFit="false"/>
      <protection locked="true" hidden="false"/>
    </xf>
    <xf numFmtId="164" fontId="40" fillId="22" borderId="64" xfId="0" applyFont="true" applyBorder="true" applyAlignment="true" applyProtection="true">
      <alignment horizontal="left" vertical="top" textRotation="0" wrapText="true" indent="0" shrinkToFit="false"/>
      <protection locked="true" hidden="false"/>
    </xf>
    <xf numFmtId="164" fontId="40" fillId="22" borderId="11" xfId="0" applyFont="true" applyBorder="true" applyAlignment="true" applyProtection="true">
      <alignment horizontal="left" vertical="top" textRotation="0" wrapText="true" indent="0" shrinkToFit="false"/>
      <protection locked="true" hidden="false"/>
    </xf>
    <xf numFmtId="164" fontId="40" fillId="22" borderId="47" xfId="0" applyFont="true" applyBorder="true" applyAlignment="true" applyProtection="true">
      <alignment horizontal="left" vertical="top" textRotation="0" wrapText="true" indent="0" shrinkToFit="false"/>
      <protection locked="true" hidden="false"/>
    </xf>
    <xf numFmtId="164" fontId="41" fillId="16" borderId="15" xfId="0" applyFont="true" applyBorder="true" applyAlignment="true" applyProtection="true">
      <alignment horizontal="left" vertical="top" textRotation="0" wrapText="true" indent="0" shrinkToFit="false"/>
      <protection locked="true" hidden="false"/>
    </xf>
    <xf numFmtId="164" fontId="40" fillId="22" borderId="19" xfId="0" applyFont="true" applyBorder="true" applyAlignment="true" applyProtection="true">
      <alignment horizontal="left" vertical="top" textRotation="0" wrapText="true" indent="0" shrinkToFit="false"/>
      <protection locked="true" hidden="false"/>
    </xf>
    <xf numFmtId="164" fontId="40" fillId="22" borderId="26" xfId="0" applyFont="true" applyBorder="true" applyAlignment="true" applyProtection="true">
      <alignment horizontal="left" vertical="top" textRotation="0" wrapText="true" indent="0" shrinkToFit="false"/>
      <protection locked="true" hidden="false"/>
    </xf>
    <xf numFmtId="164" fontId="41" fillId="16" borderId="34" xfId="0" applyFont="true" applyBorder="true" applyAlignment="true" applyProtection="true">
      <alignment horizontal="left" vertical="top" textRotation="0" wrapText="true" indent="0" shrinkToFit="false"/>
      <protection locked="true" hidden="false"/>
    </xf>
    <xf numFmtId="164" fontId="40" fillId="22" borderId="17" xfId="0" applyFont="true" applyBorder="true" applyAlignment="true" applyProtection="true">
      <alignment horizontal="left" vertical="top" textRotation="0" wrapText="true" indent="0" shrinkToFit="false"/>
      <protection locked="true" hidden="false"/>
    </xf>
    <xf numFmtId="164" fontId="40" fillId="22" borderId="27" xfId="0" applyFont="true" applyBorder="true" applyAlignment="true" applyProtection="true">
      <alignment horizontal="left" vertical="top" textRotation="0" wrapText="true" indent="0" shrinkToFit="false"/>
      <protection locked="true" hidden="false"/>
    </xf>
    <xf numFmtId="164" fontId="41" fillId="22" borderId="47" xfId="0" applyFont="true" applyBorder="true" applyAlignment="true" applyProtection="true">
      <alignment horizontal="general" vertical="top" textRotation="0" wrapText="true" indent="0" shrinkToFit="false"/>
      <protection locked="true" hidden="false"/>
    </xf>
    <xf numFmtId="164" fontId="40" fillId="0" borderId="30" xfId="0" applyFont="true" applyBorder="true" applyAlignment="true" applyProtection="false">
      <alignment horizontal="center" vertical="top" textRotation="0" wrapText="true" indent="0" shrinkToFit="false"/>
      <protection locked="true" hidden="false"/>
    </xf>
    <xf numFmtId="164" fontId="41" fillId="8" borderId="15" xfId="0" applyFont="true" applyBorder="true" applyAlignment="true" applyProtection="true">
      <alignment horizontal="general" vertical="top" textRotation="0" wrapText="true" indent="0" shrinkToFit="false"/>
      <protection locked="true" hidden="false"/>
    </xf>
    <xf numFmtId="164" fontId="41" fillId="17" borderId="15" xfId="0" applyFont="true" applyBorder="true" applyAlignment="true" applyProtection="true">
      <alignment horizontal="left" vertical="top" textRotation="0" wrapText="true" indent="0" shrinkToFit="false"/>
      <protection locked="true" hidden="false"/>
    </xf>
    <xf numFmtId="164" fontId="40" fillId="23" borderId="20" xfId="0" applyFont="true" applyBorder="true" applyAlignment="true" applyProtection="true">
      <alignment horizontal="left" vertical="top" textRotation="0" wrapText="true" indent="0" shrinkToFit="false"/>
      <protection locked="true" hidden="false"/>
    </xf>
    <xf numFmtId="164" fontId="40" fillId="23" borderId="26" xfId="0" applyFont="true" applyBorder="true" applyAlignment="true" applyProtection="true">
      <alignment horizontal="left" vertical="top" textRotation="0" wrapText="true" indent="0" shrinkToFit="false"/>
      <protection locked="true" hidden="false"/>
    </xf>
    <xf numFmtId="164" fontId="41" fillId="17" borderId="5" xfId="0" applyFont="true" applyBorder="true" applyAlignment="true" applyProtection="true">
      <alignment horizontal="left" vertical="top" textRotation="0" wrapText="true" indent="0" shrinkToFit="false"/>
      <protection locked="true" hidden="false"/>
    </xf>
    <xf numFmtId="164" fontId="40" fillId="23" borderId="19" xfId="0" applyFont="true" applyBorder="true" applyAlignment="true" applyProtection="true">
      <alignment horizontal="left" vertical="top" textRotation="0" wrapText="true" indent="0" shrinkToFit="false"/>
      <protection locked="true" hidden="false"/>
    </xf>
    <xf numFmtId="164" fontId="41" fillId="17" borderId="5" xfId="0" applyFont="true" applyBorder="true" applyAlignment="true" applyProtection="true">
      <alignment horizontal="general" vertical="top" textRotation="0" wrapText="true" indent="0" shrinkToFit="false"/>
      <protection locked="true" hidden="false"/>
    </xf>
    <xf numFmtId="164" fontId="40" fillId="23" borderId="82" xfId="0" applyFont="true" applyBorder="true" applyAlignment="true" applyProtection="true">
      <alignment horizontal="left" vertical="top" textRotation="0" wrapText="true" indent="0" shrinkToFit="false"/>
      <protection locked="true" hidden="false"/>
    </xf>
    <xf numFmtId="164" fontId="41" fillId="17" borderId="16" xfId="0" applyFont="true" applyBorder="true" applyAlignment="true" applyProtection="true">
      <alignment horizontal="left" vertical="top" textRotation="0" wrapText="true" indent="0" shrinkToFit="false"/>
      <protection locked="true" hidden="false"/>
    </xf>
    <xf numFmtId="164" fontId="40" fillId="23" borderId="27" xfId="0" applyFont="true" applyBorder="true" applyAlignment="true" applyProtection="true">
      <alignment horizontal="left" vertical="top" textRotation="0" wrapText="true" indent="0" shrinkToFit="false"/>
      <protection locked="true" hidden="false"/>
    </xf>
    <xf numFmtId="164" fontId="41" fillId="9" borderId="15" xfId="0" applyFont="true" applyBorder="true" applyAlignment="true" applyProtection="true">
      <alignment horizontal="left" vertical="top" textRotation="0" wrapText="true" indent="0" shrinkToFit="false"/>
      <protection locked="true" hidden="false"/>
    </xf>
    <xf numFmtId="164" fontId="41" fillId="18" borderId="15" xfId="0" applyFont="true" applyBorder="true" applyAlignment="true" applyProtection="true">
      <alignment horizontal="left" vertical="top" textRotation="0" wrapText="true" indent="0" shrinkToFit="false"/>
      <protection locked="true" hidden="false"/>
    </xf>
    <xf numFmtId="164" fontId="40" fillId="24" borderId="19" xfId="0" applyFont="true" applyBorder="true" applyAlignment="true" applyProtection="true">
      <alignment horizontal="general" vertical="top" textRotation="0" wrapText="true" indent="0" shrinkToFit="false"/>
      <protection locked="true" hidden="false"/>
    </xf>
    <xf numFmtId="164" fontId="40" fillId="24" borderId="27" xfId="0" applyFont="true" applyBorder="true" applyAlignment="true" applyProtection="true">
      <alignment horizontal="general" vertical="top" textRotation="0" wrapText="true" indent="0" shrinkToFit="false"/>
      <protection locked="true" hidden="false"/>
    </xf>
    <xf numFmtId="164" fontId="41" fillId="18" borderId="17" xfId="0" applyFont="true" applyBorder="true" applyAlignment="true" applyProtection="true">
      <alignment horizontal="left" vertical="top" textRotation="0" wrapText="true" indent="0" shrinkToFit="false"/>
      <protection locked="true" hidden="false"/>
    </xf>
    <xf numFmtId="164" fontId="40" fillId="24" borderId="34" xfId="0" applyFont="true" applyBorder="true" applyAlignment="true" applyProtection="true">
      <alignment horizontal="general" vertical="top" textRotation="0" wrapText="true" indent="0" shrinkToFit="false"/>
      <protection locked="true" hidden="false"/>
    </xf>
    <xf numFmtId="164" fontId="41" fillId="18" borderId="16" xfId="0" applyFont="true" applyBorder="true" applyAlignment="true" applyProtection="true">
      <alignment horizontal="left" vertical="top" textRotation="0" wrapText="true" indent="0" shrinkToFit="false"/>
      <protection locked="true" hidden="false"/>
    </xf>
    <xf numFmtId="164" fontId="40" fillId="34" borderId="11" xfId="0" applyFont="true" applyBorder="true" applyAlignment="true" applyProtection="false">
      <alignment horizontal="general" vertical="top" textRotation="0" wrapText="true" indent="0" shrinkToFit="false"/>
      <protection locked="true" hidden="false"/>
    </xf>
    <xf numFmtId="164" fontId="40" fillId="34" borderId="14" xfId="0" applyFont="true" applyBorder="true" applyAlignment="true" applyProtection="false">
      <alignment horizontal="general" vertical="top" textRotation="0" wrapText="true" indent="0" shrinkToFit="false"/>
      <protection locked="true" hidden="false"/>
    </xf>
    <xf numFmtId="164" fontId="41" fillId="10" borderId="15" xfId="0" applyFont="true" applyBorder="true" applyAlignment="true" applyProtection="true">
      <alignment horizontal="left" vertical="top" textRotation="0" wrapText="true" indent="0" shrinkToFit="false"/>
      <protection locked="true" hidden="false"/>
    </xf>
    <xf numFmtId="164" fontId="41" fillId="13" borderId="16" xfId="0" applyFont="true" applyBorder="true" applyAlignment="true" applyProtection="true">
      <alignment horizontal="general" vertical="top" textRotation="0" wrapText="true" indent="0" shrinkToFit="false"/>
      <protection locked="true" hidden="false"/>
    </xf>
    <xf numFmtId="164" fontId="40" fillId="25" borderId="34" xfId="0" applyFont="true" applyBorder="true" applyAlignment="true" applyProtection="true">
      <alignment horizontal="general" vertical="top" textRotation="0" wrapText="true" indent="0" shrinkToFit="false"/>
      <protection locked="true" hidden="false"/>
    </xf>
    <xf numFmtId="164" fontId="40" fillId="25" borderId="26" xfId="0" applyFont="true" applyBorder="true" applyAlignment="true" applyProtection="true">
      <alignment horizontal="left" vertical="top" textRotation="0" wrapText="true" indent="0" shrinkToFit="false"/>
      <protection locked="true" hidden="false"/>
    </xf>
    <xf numFmtId="164" fontId="40" fillId="25" borderId="27" xfId="0" applyFont="true" applyBorder="true" applyAlignment="true" applyProtection="true">
      <alignment horizontal="left" vertical="top" textRotation="0" wrapText="true" indent="0" shrinkToFit="false"/>
      <protection locked="true" hidden="false"/>
    </xf>
    <xf numFmtId="164" fontId="40" fillId="34" borderId="52" xfId="0" applyFont="true" applyBorder="true" applyAlignment="true" applyProtection="false">
      <alignment horizontal="general" vertical="top" textRotation="0" wrapText="true" indent="0" shrinkToFit="false"/>
      <protection locked="true" hidden="false"/>
    </xf>
    <xf numFmtId="164" fontId="41" fillId="12" borderId="15" xfId="0" applyFont="true" applyBorder="true" applyAlignment="true" applyProtection="true">
      <alignment horizontal="left" vertical="top" textRotation="0" wrapText="true" indent="0" shrinkToFit="false"/>
      <protection locked="true" hidden="false"/>
    </xf>
    <xf numFmtId="164" fontId="41" fillId="19" borderId="16" xfId="0" applyFont="true" applyBorder="true" applyAlignment="true" applyProtection="true">
      <alignment horizontal="general" vertical="top" textRotation="0" wrapText="true" indent="0" shrinkToFit="false"/>
      <protection locked="true" hidden="false"/>
    </xf>
    <xf numFmtId="164" fontId="40" fillId="27" borderId="34" xfId="0" applyFont="true" applyBorder="true" applyAlignment="true" applyProtection="true">
      <alignment horizontal="general" vertical="top" textRotation="0" wrapText="true" indent="0" shrinkToFit="false"/>
      <protection locked="true" hidden="false"/>
    </xf>
    <xf numFmtId="164" fontId="40" fillId="27" borderId="19" xfId="0" applyFont="true" applyBorder="true" applyAlignment="true" applyProtection="true">
      <alignment horizontal="left" vertical="top" textRotation="0" wrapText="true" indent="0" shrinkToFit="false"/>
      <protection locked="true" hidden="false"/>
    </xf>
    <xf numFmtId="164" fontId="40" fillId="0" borderId="24" xfId="0" applyFont="true" applyBorder="true" applyAlignment="true" applyProtection="false">
      <alignment horizontal="center" vertical="top" textRotation="0" wrapText="true" indent="0" shrinkToFit="false"/>
      <protection locked="true" hidden="false"/>
    </xf>
    <xf numFmtId="164" fontId="40" fillId="27" borderId="27" xfId="0" applyFont="true" applyBorder="true" applyAlignment="true" applyProtection="true">
      <alignment horizontal="left" vertical="top" textRotation="0" wrapText="true" indent="0" shrinkToFit="false"/>
      <protection locked="true" hidden="false"/>
    </xf>
    <xf numFmtId="164" fontId="41" fillId="26" borderId="16" xfId="0" applyFont="true" applyBorder="true" applyAlignment="true" applyProtection="true">
      <alignment horizontal="general" vertical="top" textRotation="0" wrapText="true" indent="0" shrinkToFit="false"/>
      <protection locked="true" hidden="false"/>
    </xf>
    <xf numFmtId="164" fontId="40" fillId="27" borderId="26" xfId="0" applyFont="true" applyBorder="true" applyAlignment="true" applyProtection="true">
      <alignment horizontal="left" vertical="top" textRotation="0" wrapText="true" indent="0" shrinkToFit="false"/>
      <protection locked="true" hidden="false"/>
    </xf>
    <xf numFmtId="164" fontId="40" fillId="27" borderId="34" xfId="0" applyFont="true" applyBorder="true" applyAlignment="true" applyProtection="true">
      <alignment horizontal="general" vertical="top" textRotation="0" wrapText="true" indent="0" shrinkToFit="false"/>
      <protection locked="false" hidden="false"/>
    </xf>
    <xf numFmtId="164" fontId="40" fillId="0" borderId="0" xfId="0" applyFont="true" applyBorder="true" applyAlignment="true" applyProtection="tru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76">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patternType="solid">
          <fgColor rgb="FF31859C"/>
        </patternFill>
      </fill>
    </dxf>
    <dxf>
      <fill>
        <patternFill patternType="solid">
          <fgColor rgb="FF77933C"/>
        </patternFill>
      </fill>
    </dxf>
    <dxf>
      <fill>
        <patternFill patternType="solid">
          <fgColor rgb="FF785B97"/>
        </patternFill>
      </fill>
    </dxf>
    <dxf>
      <fill>
        <patternFill patternType="solid">
          <fgColor rgb="FF93CDDD"/>
        </patternFill>
      </fill>
    </dxf>
    <dxf>
      <fill>
        <patternFill patternType="solid">
          <fgColor rgb="FF948A54"/>
        </patternFill>
      </fill>
    </dxf>
    <dxf>
      <fill>
        <patternFill patternType="solid">
          <fgColor rgb="FFB1A0C7"/>
        </patternFill>
      </fill>
    </dxf>
    <dxf>
      <fill>
        <patternFill patternType="solid">
          <fgColor rgb="FFB3A2C7"/>
        </patternFill>
      </fill>
    </dxf>
    <dxf>
      <fill>
        <patternFill patternType="solid">
          <fgColor rgb="FFBFBFBF"/>
        </patternFill>
      </fill>
    </dxf>
    <dxf>
      <fill>
        <patternFill patternType="solid">
          <fgColor rgb="FFC3D69B"/>
        </patternFill>
      </fill>
    </dxf>
    <dxf>
      <fill>
        <patternFill patternType="solid">
          <fgColor rgb="FFC4BD97"/>
        </patternFill>
      </fill>
    </dxf>
    <dxf>
      <fill>
        <patternFill patternType="solid">
          <fgColor rgb="FFD99694"/>
        </patternFill>
      </fill>
    </dxf>
    <dxf>
      <fill>
        <patternFill patternType="solid">
          <fgColor rgb="FFDBEEF4"/>
        </patternFill>
      </fill>
    </dxf>
    <dxf>
      <fill>
        <patternFill patternType="solid">
          <fgColor rgb="FFDDD9C3"/>
        </patternFill>
      </fill>
    </dxf>
    <dxf>
      <fill>
        <patternFill patternType="solid">
          <fgColor rgb="FFE46C0A"/>
        </patternFill>
      </fill>
    </dxf>
    <dxf>
      <fill>
        <patternFill patternType="solid">
          <fgColor rgb="FFE6B9B8"/>
        </patternFill>
      </fill>
    </dxf>
    <dxf>
      <fill>
        <patternFill patternType="solid">
          <fgColor rgb="FFE6E0EC"/>
        </patternFill>
      </fill>
    </dxf>
    <dxf>
      <fill>
        <patternFill patternType="solid">
          <fgColor rgb="FFEBF1DE"/>
        </patternFill>
      </fill>
    </dxf>
    <dxf>
      <fill>
        <patternFill patternType="solid">
          <fgColor rgb="FFF2DCDB"/>
        </patternFill>
      </fill>
    </dxf>
    <dxf>
      <fill>
        <patternFill patternType="solid">
          <fgColor rgb="FFFAC090"/>
        </patternFill>
      </fill>
    </dxf>
    <dxf>
      <fill>
        <patternFill patternType="solid">
          <fgColor rgb="FFFDEADA"/>
        </patternFill>
      </fill>
    </dxf>
    <dxf>
      <fill>
        <patternFill patternType="solid">
          <fgColor rgb="00FFFFFF"/>
        </patternFill>
      </fill>
    </dxf>
    <dxf>
      <fill>
        <patternFill patternType="solid">
          <fgColor rgb="FF00B050"/>
        </patternFill>
      </fill>
    </dxf>
    <dxf>
      <fill>
        <patternFill patternType="solid">
          <fgColor rgb="FF92D050"/>
        </patternFill>
      </fill>
    </dxf>
    <dxf>
      <fill>
        <patternFill patternType="solid">
          <fgColor rgb="FFC0C0C0"/>
        </patternFill>
      </fill>
    </dxf>
    <dxf>
      <fill>
        <patternFill patternType="solid">
          <fgColor rgb="FFFF0000"/>
        </patternFill>
      </fill>
    </dxf>
    <dxf>
      <fill>
        <patternFill patternType="solid">
          <fgColor rgb="FFFFC000"/>
        </patternFill>
      </fill>
    </dxf>
    <dxf>
      <fill>
        <patternFill patternType="solid">
          <fgColor rgb="FFFFFFFF"/>
        </patternFill>
      </fill>
    </dxf>
    <dxf>
      <fill>
        <patternFill patternType="solid">
          <fgColor rgb="FFD9D9D9"/>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00B050"/>
        </patternFill>
      </fill>
    </dxf>
  </dxfs>
  <colors>
    <indexedColors>
      <rgbColor rgb="FF000000"/>
      <rgbColor rgb="FFFFFFFF"/>
      <rgbColor rgb="FFFF0000"/>
      <rgbColor rgb="FF00FF00"/>
      <rgbColor rgb="FF0000FF"/>
      <rgbColor rgb="FFFFFF00"/>
      <rgbColor rgb="FFFF00FF"/>
      <rgbColor rgb="FFF2DCDB"/>
      <rgbColor rgb="FFC00000"/>
      <rgbColor rgb="FF008000"/>
      <rgbColor rgb="FF000080"/>
      <rgbColor rgb="FF77933C"/>
      <rgbColor rgb="FF800080"/>
      <rgbColor rgb="FF00B050"/>
      <rgbColor rgb="FFC0C0C0"/>
      <rgbColor rgb="FF878787"/>
      <rgbColor rgb="FFB1A0C7"/>
      <rgbColor rgb="FF948A54"/>
      <rgbColor rgb="FFEBF1DE"/>
      <rgbColor rgb="FFDBEEF4"/>
      <rgbColor rgb="FF660066"/>
      <rgbColor rgb="FFD99694"/>
      <rgbColor rgb="FF0066CC"/>
      <rgbColor rgb="FFD9D9D9"/>
      <rgbColor rgb="FF000080"/>
      <rgbColor rgb="FFFF00FF"/>
      <rgbColor rgb="FFC3D69B"/>
      <rgbColor rgb="FF00FFFF"/>
      <rgbColor rgb="FF800080"/>
      <rgbColor rgb="FF800000"/>
      <rgbColor rgb="FF98B855"/>
      <rgbColor rgb="FF0000FF"/>
      <rgbColor rgb="FFDDD9C3"/>
      <rgbColor rgb="FFE6E0EC"/>
      <rgbColor rgb="FFD7E4BD"/>
      <rgbColor rgb="FFFDEADA"/>
      <rgbColor rgb="FF99CCFF"/>
      <rgbColor rgb="FFE6B9B8"/>
      <rgbColor rgb="FFB3A2C7"/>
      <rgbColor rgb="FFFAC090"/>
      <rgbColor rgb="FFBFBFBF"/>
      <rgbColor rgb="FF93CDDD"/>
      <rgbColor rgb="FF92D050"/>
      <rgbColor rgb="FFFFC000"/>
      <rgbColor rgb="FFF79646"/>
      <rgbColor rgb="FFE46C0A"/>
      <rgbColor rgb="FF785B97"/>
      <rgbColor rgb="FFA6A6A6"/>
      <rgbColor rgb="FF003366"/>
      <rgbColor rgb="FF31859C"/>
      <rgbColor rgb="FF003300"/>
      <rgbColor rgb="FF333300"/>
      <rgbColor rgb="FF993300"/>
      <rgbColor rgb="FFC4BD97"/>
      <rgbColor rgb="FF333399"/>
      <rgbColor rgb="FF555555"/>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247977795400476"/>
          <c:y val="0.192106790481718"/>
          <c:w val="0.509833465503569"/>
          <c:h val="0.509825055965509"/>
        </c:manualLayout>
      </c:layout>
      <c:radarChart>
        <c:radarStyle val="marker"/>
        <c:varyColors val="0"/>
        <c:ser>
          <c:idx val="0"/>
          <c:order val="0"/>
          <c:tx>
            <c:strRef>
              <c:f>"Present profile"</c:f>
              <c:strCache>
                <c:ptCount val="1"/>
                <c:pt idx="0">
                  <c:v>Present profile</c:v>
                </c:pt>
              </c:strCache>
            </c:strRef>
          </c:tx>
          <c:spPr>
            <a:solidFill>
              <a:srgbClr val="c00000"/>
            </a:solidFill>
            <a:ln w="28440">
              <a:solidFill>
                <a:srgbClr val="c00000"/>
              </a:solidFill>
              <a:round/>
            </a:ln>
          </c:spPr>
          <c:marker>
            <c:symbol val="diamond"/>
            <c:size val="7"/>
            <c:spPr>
              <a:solidFill>
                <a:srgbClr val="c00000"/>
              </a:solidFill>
            </c:spPr>
          </c:marke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multiLvlStrRef>
              <c:f>Profile!$A$14:$B$19</c:f>
              <c:multiLvlStrCache>
                <c:ptCount val="6"/>
                <c:lvl/>
                <c:lvl>
                  <c:pt idx="0">
                    <c:v>1. WORKING CONDITIONS</c:v>
                  </c:pt>
                  <c:pt idx="1">
                    <c:v>2. LAND &amp; WATER RIGHTS</c:v>
                  </c:pt>
                  <c:pt idx="2">
                    <c:v>3. GENDER EQUALITY</c:v>
                  </c:pt>
                  <c:pt idx="3">
                    <c:v>4. FOOD AND NUTRITION SECURITY</c:v>
                  </c:pt>
                  <c:pt idx="4">
                    <c:v>5. SOCIAL CAPITAL</c:v>
                  </c:pt>
                  <c:pt idx="5">
                    <c:v>6. LIVING CONDITIONS</c:v>
                  </c:pt>
                </c:lvl>
              </c:multiLvlStrCache>
            </c:multiLvlStrRef>
          </c:cat>
          <c:val>
            <c:numRef>
              <c:f>Profile!$D$14:$D$19</c:f>
              <c:numCache>
                <c:formatCode>General</c:formatCode>
                <c:ptCount val="6"/>
                <c:pt idx="0">
                  <c:v>2.6</c:v>
                </c:pt>
                <c:pt idx="1">
                  <c:v>1.55555555555556</c:v>
                </c:pt>
                <c:pt idx="2">
                  <c:v>1.78</c:v>
                </c:pt>
                <c:pt idx="3">
                  <c:v>3</c:v>
                </c:pt>
                <c:pt idx="4">
                  <c:v>2.41666666666667</c:v>
                </c:pt>
                <c:pt idx="5">
                  <c:v>2.66666666666667</c:v>
                </c:pt>
              </c:numCache>
            </c:numRef>
          </c:val>
        </c:ser>
        <c:ser>
          <c:idx val="1"/>
          <c:order val="1"/>
          <c:tx>
            <c:strRef>
              <c:f>Profile!$F$12</c:f>
              <c:strCache>
                <c:ptCount val="1"/>
                <c:pt idx="0">
                  <c:v>Previous profile</c:v>
                </c:pt>
              </c:strCache>
            </c:strRef>
          </c:tx>
          <c:spPr>
            <a:solidFill>
              <a:srgbClr val="98b855"/>
            </a:solidFill>
            <a:ln w="28440">
              <a:solidFill>
                <a:srgbClr val="98b855"/>
              </a:solidFill>
              <a:round/>
            </a:ln>
          </c:spPr>
          <c:marker>
            <c:symbol val="none"/>
          </c:marke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multiLvlStrRef>
              <c:f>Profile!$A$14:$B$19</c:f>
              <c:multiLvlStrCache>
                <c:ptCount val="6"/>
                <c:lvl/>
                <c:lvl>
                  <c:pt idx="0">
                    <c:v>1. WORKING CONDITIONS</c:v>
                  </c:pt>
                  <c:pt idx="1">
                    <c:v>2. LAND &amp; WATER RIGHTS</c:v>
                  </c:pt>
                  <c:pt idx="2">
                    <c:v>3. GENDER EQUALITY</c:v>
                  </c:pt>
                  <c:pt idx="3">
                    <c:v>4. FOOD AND NUTRITION SECURITY</c:v>
                  </c:pt>
                  <c:pt idx="4">
                    <c:v>5. SOCIAL CAPITAL</c:v>
                  </c:pt>
                  <c:pt idx="5">
                    <c:v>6. LIVING CONDITIONS</c:v>
                  </c:pt>
                </c:lvl>
              </c:multiLvlStrCache>
            </c:multiLvlStrRef>
          </c:cat>
          <c:val>
            <c:numRef>
              <c:f>Profile!$G$14:$G$19</c:f>
              <c:numCache>
                <c:formatCode>General</c:formatCode>
                <c:ptCount val="6"/>
                <c:pt idx="0">
                  <c:v>0</c:v>
                </c:pt>
                <c:pt idx="1">
                  <c:v>0</c:v>
                </c:pt>
                <c:pt idx="2">
                  <c:v>0</c:v>
                </c:pt>
                <c:pt idx="3">
                  <c:v>0</c:v>
                </c:pt>
                <c:pt idx="4">
                  <c:v>0</c:v>
                </c:pt>
                <c:pt idx="5">
                  <c:v>0</c:v>
                </c:pt>
              </c:numCache>
            </c:numRef>
          </c:val>
        </c:ser>
        <c:axId val="38777085"/>
        <c:axId val="16135064"/>
      </c:radarChart>
      <c:catAx>
        <c:axId val="38777085"/>
        <c:scaling>
          <c:orientation val="maxMin"/>
        </c:scaling>
        <c:delete val="0"/>
        <c:axPos val="b"/>
        <c:majorGridlines>
          <c:spPr>
            <a:ln w="9360">
              <a:solidFill>
                <a:srgbClr val="878787"/>
              </a:solidFill>
              <a:round/>
            </a:ln>
          </c:spPr>
        </c:majorGridlines>
        <c:numFmt formatCode="@" sourceLinked="0"/>
        <c:majorTickMark val="none"/>
        <c:minorTickMark val="none"/>
        <c:tickLblPos val="nextTo"/>
        <c:spPr>
          <a:ln w="9360">
            <a:noFill/>
          </a:ln>
        </c:spPr>
        <c:txPr>
          <a:bodyPr/>
          <a:lstStyle/>
          <a:p>
            <a:pPr>
              <a:defRPr b="1" sz="1000" spc="-1" strike="noStrike">
                <a:solidFill>
                  <a:srgbClr val="000000"/>
                </a:solidFill>
                <a:latin typeface="Calibri"/>
              </a:defRPr>
            </a:pPr>
          </a:p>
        </c:txPr>
        <c:crossAx val="16135064"/>
        <c:crosses val="autoZero"/>
        <c:auto val="1"/>
        <c:lblAlgn val="ctr"/>
        <c:lblOffset val="100"/>
        <c:noMultiLvlLbl val="0"/>
      </c:catAx>
      <c:valAx>
        <c:axId val="16135064"/>
        <c:scaling>
          <c:orientation val="minMax"/>
          <c:max val="4"/>
          <c:min val="0"/>
        </c:scaling>
        <c:delete val="0"/>
        <c:axPos val="l"/>
        <c:majorGridlines>
          <c:spPr>
            <a:ln w="9360">
              <a:solidFill>
                <a:srgbClr val="878787"/>
              </a:solidFill>
              <a:round/>
            </a:ln>
          </c:spPr>
        </c:majorGridlines>
        <c:numFmt formatCode="@"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38777085"/>
        <c:crosses val="autoZero"/>
        <c:crossBetween val="midCat"/>
      </c:valAx>
      <c:spPr>
        <a:noFill/>
        <a:ln w="0">
          <a:noFill/>
        </a:ln>
      </c:spPr>
    </c:plotArea>
    <c:legend>
      <c:legendPos val="b"/>
      <c:overlay val="1"/>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135000</xdr:colOff>
      <xdr:row>3</xdr:row>
      <xdr:rowOff>99360</xdr:rowOff>
    </xdr:from>
    <xdr:to>
      <xdr:col>15</xdr:col>
      <xdr:colOff>300240</xdr:colOff>
      <xdr:row>21</xdr:row>
      <xdr:rowOff>1240560</xdr:rowOff>
    </xdr:to>
    <xdr:graphicFrame>
      <xdr:nvGraphicFramePr>
        <xdr:cNvPr id="0" name="Chart 1"/>
        <xdr:cNvGraphicFramePr/>
      </xdr:nvGraphicFramePr>
      <xdr:xfrm>
        <a:off x="6564240" y="823320"/>
        <a:ext cx="4539240" cy="4341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9"/>
  <sheetViews>
    <sheetView showFormulas="false" showGridLines="true" showRowColHeaders="true" showZeros="true" rightToLeft="false" tabSelected="true" showOutlineSymbols="true" defaultGridColor="true" view="pageBreakPreview" topLeftCell="A1" colorId="64" zoomScale="100" zoomScaleNormal="100" zoomScalePageLayoutView="100" workbookViewId="0">
      <pane xSplit="0" ySplit="3" topLeftCell="A4" activePane="bottomLeft" state="frozen"/>
      <selection pane="topLeft" activeCell="A1" activeCellId="0" sqref="A1"/>
      <selection pane="bottomLeft" activeCell="F5" activeCellId="0" sqref="F5"/>
    </sheetView>
  </sheetViews>
  <sheetFormatPr defaultColWidth="8.8671875" defaultRowHeight="12.75" zeroHeight="false" outlineLevelRow="0" outlineLevelCol="0"/>
  <cols>
    <col collapsed="false" customWidth="true" hidden="false" outlineLevel="0" max="1" min="1" style="1" width="19.99"/>
    <col collapsed="false" customWidth="true" hidden="false" outlineLevel="0" max="2" min="2" style="1" width="13.29"/>
    <col collapsed="false" customWidth="true" hidden="false" outlineLevel="0" max="3" min="3" style="1" width="14.28"/>
    <col collapsed="false" customWidth="true" hidden="false" outlineLevel="0" max="4" min="4" style="1" width="10.42"/>
    <col collapsed="false" customWidth="true" hidden="false" outlineLevel="0" max="5" min="5" style="1" width="8.42"/>
    <col collapsed="false" customWidth="true" hidden="false" outlineLevel="0" max="6" min="6" style="1" width="13.43"/>
    <col collapsed="false" customWidth="true" hidden="false" outlineLevel="0" max="7" min="7" style="1" width="11.29"/>
    <col collapsed="false" customWidth="false" hidden="false" outlineLevel="0" max="8" min="8" style="1" width="8.86"/>
    <col collapsed="false" customWidth="true" hidden="true" outlineLevel="0" max="9" min="9" style="1" width="10.85"/>
    <col collapsed="false" customWidth="false" hidden="false" outlineLevel="0" max="1024" min="10" style="1" width="8.86"/>
  </cols>
  <sheetData>
    <row r="1" customFormat="false" ht="22.5" hidden="false" customHeight="true" outlineLevel="0" collapsed="false">
      <c r="A1" s="2" t="s">
        <v>0</v>
      </c>
      <c r="B1" s="2"/>
      <c r="C1" s="2"/>
      <c r="D1" s="3" t="s">
        <v>1</v>
      </c>
      <c r="E1" s="4"/>
      <c r="F1" s="5" t="s">
        <v>2</v>
      </c>
      <c r="G1" s="5"/>
      <c r="I1" s="6"/>
    </row>
    <row r="2" customFormat="false" ht="16.5" hidden="false" customHeight="true" outlineLevel="0" collapsed="false">
      <c r="A2" s="7"/>
      <c r="B2" s="8"/>
      <c r="C2" s="8"/>
      <c r="D2" s="9" t="s">
        <v>3</v>
      </c>
      <c r="E2" s="10" t="s">
        <v>4</v>
      </c>
      <c r="F2" s="11"/>
      <c r="G2" s="12"/>
    </row>
    <row r="3" customFormat="false" ht="18" hidden="false" customHeight="true" outlineLevel="0" collapsed="false">
      <c r="A3" s="13" t="s">
        <v>5</v>
      </c>
      <c r="B3" s="14" t="s">
        <v>6</v>
      </c>
      <c r="C3" s="14"/>
      <c r="D3" s="15"/>
      <c r="E3" s="16"/>
      <c r="F3" s="16"/>
      <c r="G3" s="17"/>
      <c r="J3" s="18"/>
    </row>
    <row r="4" customFormat="false" ht="13.5" hidden="false" customHeight="true" outlineLevel="0" collapsed="false">
      <c r="A4" s="19"/>
      <c r="B4" s="16"/>
      <c r="C4" s="16"/>
      <c r="D4" s="16"/>
      <c r="E4" s="16"/>
      <c r="F4" s="16"/>
      <c r="G4" s="17"/>
      <c r="J4" s="20"/>
    </row>
    <row r="5" customFormat="false" ht="20.25" hidden="false" customHeight="true" outlineLevel="0" collapsed="false">
      <c r="A5" s="16"/>
      <c r="B5" s="16"/>
      <c r="C5" s="16"/>
      <c r="D5" s="16"/>
      <c r="E5" s="16"/>
      <c r="F5" s="16"/>
      <c r="G5" s="17"/>
      <c r="J5" s="20"/>
    </row>
    <row r="6" customFormat="false" ht="18" hidden="false" customHeight="true" outlineLevel="0" collapsed="false">
      <c r="A6" s="16"/>
      <c r="B6" s="16"/>
      <c r="C6" s="16"/>
      <c r="D6" s="16"/>
      <c r="E6" s="16"/>
      <c r="F6" s="16"/>
      <c r="G6" s="17"/>
      <c r="J6" s="20"/>
    </row>
    <row r="7" customFormat="false" ht="18" hidden="false" customHeight="true" outlineLevel="0" collapsed="false">
      <c r="A7" s="16"/>
      <c r="B7" s="16"/>
      <c r="C7" s="16"/>
      <c r="D7" s="16"/>
      <c r="E7" s="16"/>
      <c r="F7" s="16"/>
      <c r="G7" s="17"/>
    </row>
    <row r="8" customFormat="false" ht="18" hidden="false" customHeight="true" outlineLevel="0" collapsed="false">
      <c r="A8" s="16"/>
      <c r="B8" s="16"/>
      <c r="C8" s="16"/>
      <c r="D8" s="16"/>
      <c r="E8" s="16"/>
      <c r="F8" s="16"/>
      <c r="G8" s="17"/>
    </row>
    <row r="9" customFormat="false" ht="18" hidden="false" customHeight="true" outlineLevel="0" collapsed="false">
      <c r="A9" s="16"/>
      <c r="B9" s="16"/>
      <c r="C9" s="16"/>
      <c r="D9" s="16"/>
      <c r="E9" s="16"/>
      <c r="F9" s="16"/>
      <c r="G9" s="17"/>
    </row>
    <row r="10" customFormat="false" ht="6" hidden="false" customHeight="true" outlineLevel="0" collapsed="false">
      <c r="A10" s="19"/>
      <c r="B10" s="16"/>
      <c r="C10" s="16"/>
      <c r="D10" s="16"/>
      <c r="E10" s="16"/>
      <c r="F10" s="16"/>
      <c r="G10" s="17"/>
    </row>
    <row r="11" customFormat="false" ht="13.5" hidden="true" customHeight="false" outlineLevel="0" collapsed="false">
      <c r="A11" s="19"/>
      <c r="B11" s="16"/>
      <c r="C11" s="16"/>
      <c r="D11" s="16"/>
      <c r="E11" s="16"/>
      <c r="F11" s="16"/>
      <c r="G11" s="17"/>
    </row>
    <row r="12" customFormat="false" ht="13.5" hidden="false" customHeight="false" outlineLevel="0" collapsed="false">
      <c r="A12" s="21" t="s">
        <v>7</v>
      </c>
      <c r="B12" s="21"/>
      <c r="C12" s="22" t="s">
        <v>8</v>
      </c>
      <c r="D12" s="22"/>
      <c r="E12" s="23" t="s">
        <v>9</v>
      </c>
      <c r="F12" s="24" t="s">
        <v>10</v>
      </c>
      <c r="G12" s="25" t="str">
        <f aca="false">Register!H3</f>
        <v>../../20..</v>
      </c>
    </row>
    <row r="13" customFormat="false" ht="13.5" hidden="false" customHeight="false" outlineLevel="0" collapsed="false">
      <c r="A13" s="21"/>
      <c r="B13" s="21"/>
      <c r="C13" s="26" t="s">
        <v>11</v>
      </c>
      <c r="D13" s="27" t="s">
        <v>12</v>
      </c>
      <c r="E13" s="23"/>
      <c r="F13" s="28" t="s">
        <v>11</v>
      </c>
      <c r="G13" s="29" t="s">
        <v>12</v>
      </c>
      <c r="I13" s="30" t="s">
        <v>13</v>
      </c>
    </row>
    <row r="14" customFormat="false" ht="15" hidden="false" customHeight="false" outlineLevel="0" collapsed="false">
      <c r="A14" s="31" t="str">
        <f aca="false">Register!A5</f>
        <v>1. WORKING CONDITIONS</v>
      </c>
      <c r="B14" s="31"/>
      <c r="C14" s="32" t="str">
        <f aca="false">Register!C10</f>
        <v>Substantial</v>
      </c>
      <c r="D14" s="33" t="n">
        <f aca="false">Register!B10</f>
        <v>2.6</v>
      </c>
      <c r="E14" s="34" t="str">
        <f aca="false">Register!D10</f>
        <v>↑</v>
      </c>
      <c r="F14" s="35" t="str">
        <f aca="false">Register!I10</f>
        <v>Not at all</v>
      </c>
      <c r="G14" s="36" t="n">
        <f aca="false">Register!H10</f>
        <v>0</v>
      </c>
      <c r="I14" s="37" t="e">
        <f aca="false">register!#ref!</f>
        <v>#NAME?</v>
      </c>
    </row>
    <row r="15" customFormat="false" ht="15" hidden="false" customHeight="false" outlineLevel="0" collapsed="false">
      <c r="A15" s="38" t="str">
        <f aca="false">Register!A11</f>
        <v>2. LAND &amp; WATER RIGHTS</v>
      </c>
      <c r="B15" s="38"/>
      <c r="C15" s="39" t="str">
        <f aca="false">Register!C15</f>
        <v>Moderate/Low</v>
      </c>
      <c r="D15" s="40" t="n">
        <f aca="false">Register!B15</f>
        <v>1.55555555555556</v>
      </c>
      <c r="E15" s="41" t="str">
        <f aca="false">Register!D15</f>
        <v>↑</v>
      </c>
      <c r="F15" s="42" t="str">
        <f aca="false">Register!I15</f>
        <v>Not at all</v>
      </c>
      <c r="G15" s="43" t="n">
        <f aca="false">Register!H15</f>
        <v>0</v>
      </c>
      <c r="I15" s="44" t="e">
        <f aca="false">register!#ref!</f>
        <v>#NAME?</v>
      </c>
    </row>
    <row r="16" customFormat="false" ht="15" hidden="false" customHeight="false" outlineLevel="0" collapsed="false">
      <c r="A16" s="45" t="str">
        <f aca="false">Register!A16</f>
        <v>3. GENDER EQUALITY</v>
      </c>
      <c r="B16" s="45"/>
      <c r="C16" s="39" t="str">
        <f aca="false">Register!C22</f>
        <v>Moderate/Low</v>
      </c>
      <c r="D16" s="40" t="n">
        <f aca="false">Register!B22</f>
        <v>1.78</v>
      </c>
      <c r="E16" s="41" t="str">
        <f aca="false">Register!D22</f>
        <v>↑</v>
      </c>
      <c r="F16" s="42" t="str">
        <f aca="false">Register!I22</f>
        <v>Not at all</v>
      </c>
      <c r="G16" s="43" t="n">
        <f aca="false">Register!H22</f>
        <v>0</v>
      </c>
      <c r="I16" s="44" t="e">
        <f aca="false">register!#ref!</f>
        <v>#NAME?</v>
      </c>
    </row>
    <row r="17" customFormat="false" ht="15" hidden="false" customHeight="false" outlineLevel="0" collapsed="false">
      <c r="A17" s="46" t="str">
        <f aca="false">Register!A23</f>
        <v>4. FOOD AND NUTRITION SECURITY</v>
      </c>
      <c r="B17" s="46"/>
      <c r="C17" s="39" t="str">
        <f aca="false">Register!C28</f>
        <v>Substantial</v>
      </c>
      <c r="D17" s="40" t="n">
        <f aca="false">Register!B28</f>
        <v>3</v>
      </c>
      <c r="E17" s="41" t="str">
        <f aca="false">Register!D28</f>
        <v>↑</v>
      </c>
      <c r="F17" s="42" t="str">
        <f aca="false">Register!I28</f>
        <v>Not at all</v>
      </c>
      <c r="G17" s="43" t="n">
        <f aca="false">Register!H28</f>
        <v>0</v>
      </c>
      <c r="I17" s="44" t="e">
        <f aca="false">register!#ref!</f>
        <v>#NAME?</v>
      </c>
    </row>
    <row r="18" customFormat="false" ht="15" hidden="false" customHeight="false" outlineLevel="0" collapsed="false">
      <c r="A18" s="47" t="str">
        <f aca="false">Register!A29</f>
        <v>5. SOCIAL CAPITAL</v>
      </c>
      <c r="B18" s="47"/>
      <c r="C18" s="39" t="str">
        <f aca="false">Register!C33</f>
        <v>Moderate/Low</v>
      </c>
      <c r="D18" s="48" t="n">
        <f aca="false">Register!B33</f>
        <v>2.41666666666667</v>
      </c>
      <c r="E18" s="41" t="str">
        <f aca="false">Register!D33</f>
        <v>↑</v>
      </c>
      <c r="F18" s="49" t="str">
        <f aca="false">Register!I33</f>
        <v>Not at all</v>
      </c>
      <c r="G18" s="43" t="n">
        <f aca="false">Register!H33</f>
        <v>0</v>
      </c>
      <c r="I18" s="50"/>
    </row>
    <row r="19" customFormat="false" ht="15.75" hidden="false" customHeight="false" outlineLevel="0" collapsed="false">
      <c r="A19" s="51" t="str">
        <f aca="false">Register!A34</f>
        <v>6. LIVING CONDITIONS</v>
      </c>
      <c r="B19" s="51"/>
      <c r="C19" s="52" t="str">
        <f aca="false">Register!C39</f>
        <v>Substantial</v>
      </c>
      <c r="D19" s="53" t="n">
        <f aca="false">Register!B39</f>
        <v>2.66666666666667</v>
      </c>
      <c r="E19" s="54" t="str">
        <f aca="false">Register!D39</f>
        <v>↑</v>
      </c>
      <c r="F19" s="55" t="str">
        <f aca="false">Register!I39</f>
        <v>Not at all</v>
      </c>
      <c r="G19" s="56" t="n">
        <f aca="false">Register!H39</f>
        <v>0</v>
      </c>
      <c r="I19" s="57" t="e">
        <f aca="false">register!#ref!</f>
        <v>#NAME?</v>
      </c>
    </row>
    <row r="20" s="61" customFormat="true" ht="9" hidden="false" customHeight="true" outlineLevel="0" collapsed="false">
      <c r="A20" s="58"/>
      <c r="B20" s="59"/>
      <c r="C20" s="59"/>
      <c r="D20" s="59"/>
      <c r="E20" s="16"/>
      <c r="F20" s="60"/>
      <c r="G20" s="17"/>
      <c r="I20" s="62" t="e">
        <f aca="false">AVERAGE(I14:I19)</f>
        <v>#NAME?</v>
      </c>
    </row>
    <row r="21" customFormat="false" ht="13.5" hidden="false" customHeight="false" outlineLevel="0" collapsed="false">
      <c r="A21" s="63" t="s">
        <v>14</v>
      </c>
      <c r="B21" s="63"/>
      <c r="C21" s="63"/>
      <c r="D21" s="63"/>
      <c r="E21" s="63"/>
      <c r="F21" s="63"/>
      <c r="G21" s="63"/>
    </row>
    <row r="22" customFormat="false" ht="107.25" hidden="false" customHeight="true" outlineLevel="0" collapsed="false">
      <c r="A22" s="64"/>
      <c r="B22" s="64"/>
      <c r="C22" s="64"/>
      <c r="D22" s="64"/>
      <c r="E22" s="64"/>
      <c r="F22" s="64"/>
      <c r="G22" s="64"/>
    </row>
    <row r="23" customFormat="false" ht="7.5" hidden="false" customHeight="true" outlineLevel="0" collapsed="false">
      <c r="A23" s="19"/>
      <c r="B23" s="16"/>
      <c r="C23" s="16"/>
      <c r="D23" s="16"/>
      <c r="E23" s="16"/>
      <c r="F23" s="16"/>
      <c r="G23" s="17"/>
    </row>
    <row r="24" customFormat="false" ht="13.5" hidden="false" customHeight="false" outlineLevel="0" collapsed="false">
      <c r="A24" s="65" t="s">
        <v>15</v>
      </c>
      <c r="B24" s="65"/>
      <c r="C24" s="65"/>
      <c r="D24" s="65"/>
      <c r="E24" s="65"/>
      <c r="F24" s="65"/>
      <c r="G24" s="65"/>
    </row>
    <row r="25" customFormat="false" ht="105.75" hidden="false" customHeight="true" outlineLevel="0" collapsed="false">
      <c r="A25" s="64" t="s">
        <v>16</v>
      </c>
      <c r="B25" s="64"/>
      <c r="C25" s="64"/>
      <c r="D25" s="64"/>
      <c r="E25" s="64"/>
      <c r="F25" s="64"/>
      <c r="G25" s="64"/>
    </row>
    <row r="26" customFormat="false" ht="13.5" hidden="false" customHeight="false" outlineLevel="0" collapsed="false">
      <c r="A26" s="65" t="s">
        <v>17</v>
      </c>
      <c r="B26" s="65"/>
      <c r="C26" s="65"/>
      <c r="D26" s="65"/>
      <c r="E26" s="65"/>
      <c r="F26" s="65"/>
      <c r="G26" s="65"/>
    </row>
    <row r="27" customFormat="false" ht="83.25" hidden="false" customHeight="true" outlineLevel="0" collapsed="false">
      <c r="A27" s="66"/>
      <c r="B27" s="66"/>
      <c r="C27" s="66"/>
      <c r="D27" s="66"/>
      <c r="E27" s="66"/>
      <c r="F27" s="66"/>
      <c r="G27" s="66"/>
    </row>
    <row r="28" customFormat="false" ht="13.5" hidden="false" customHeight="false" outlineLevel="0" collapsed="false">
      <c r="A28" s="65" t="s">
        <v>18</v>
      </c>
      <c r="B28" s="65"/>
      <c r="C28" s="65"/>
      <c r="D28" s="65"/>
      <c r="E28" s="65"/>
      <c r="F28" s="65"/>
      <c r="G28" s="65"/>
    </row>
    <row r="29" customFormat="false" ht="83.25" hidden="false" customHeight="true" outlineLevel="0" collapsed="false">
      <c r="A29" s="64" t="s">
        <v>19</v>
      </c>
      <c r="B29" s="64"/>
      <c r="C29" s="64"/>
      <c r="D29" s="64"/>
      <c r="E29" s="64"/>
      <c r="F29" s="64"/>
      <c r="G29" s="64"/>
    </row>
  </sheetData>
  <sheetProtection sheet="true" password="cc15" objects="true" scenarios="true" formatRows="false"/>
  <mergeCells count="20">
    <mergeCell ref="A1:C1"/>
    <mergeCell ref="F1:G1"/>
    <mergeCell ref="B3:C3"/>
    <mergeCell ref="A12:B13"/>
    <mergeCell ref="C12:D12"/>
    <mergeCell ref="E12:E13"/>
    <mergeCell ref="A14:B14"/>
    <mergeCell ref="A15:B15"/>
    <mergeCell ref="A16:B16"/>
    <mergeCell ref="A17:B17"/>
    <mergeCell ref="A18:B18"/>
    <mergeCell ref="A19:B19"/>
    <mergeCell ref="A21:G21"/>
    <mergeCell ref="A22:G22"/>
    <mergeCell ref="A24:G24"/>
    <mergeCell ref="A25:G25"/>
    <mergeCell ref="A26:G26"/>
    <mergeCell ref="A27:G27"/>
    <mergeCell ref="A28:G28"/>
    <mergeCell ref="A29:G29"/>
  </mergeCells>
  <conditionalFormatting sqref="A8:G9">
    <cfRule type="cellIs" priority="2" operator="equal" aboveAverage="0" equalAverage="0" bottom="0" percent="0" rank="0" text="" dxfId="0">
      <formula>"High"</formula>
    </cfRule>
    <cfRule type="cellIs" priority="3" operator="equal" aboveAverage="0" equalAverage="0" bottom="0" percent="0" rank="0" text="" dxfId="1">
      <formula>"Substantial"</formula>
    </cfRule>
    <cfRule type="cellIs" priority="4" operator="equal" aboveAverage="0" equalAverage="0" bottom="0" percent="0" rank="0" text="" dxfId="2">
      <formula>"Moderate"</formula>
    </cfRule>
    <cfRule type="cellIs" priority="5" operator="equal" aboveAverage="0" equalAverage="0" bottom="0" percent="0" rank="0" text="" dxfId="3">
      <formula>"Low"</formula>
    </cfRule>
  </conditionalFormatting>
  <printOptions headings="false" gridLines="false" gridLinesSet="true" horizontalCentered="false" verticalCentered="false"/>
  <pageMargins left="0.708333333333333" right="0.708333333333333" top="0.747916666666667" bottom="0.747916666666667" header="0.511811023622047" footer="0.511811023622047"/>
  <pageSetup paperSize="9" scale="97" fitToWidth="1" fitToHeight="1" pageOrder="downThenOver" orientation="portrait" blackAndWhite="false" draft="false" cellComments="none" horizontalDpi="300" verticalDpi="300" copies="1"/>
  <headerFooter differentFirst="false" differentOddEven="false">
    <oddHeader/>
    <oddFooter/>
  </headerFooter>
  <colBreaks count="1" manualBreakCount="1">
    <brk id="7" man="true" max="65535" min="0"/>
  </colBreaks>
  <drawing r:id="rId1"/>
  <extLst>
    <ext xmlns:x14="http://schemas.microsoft.com/office/spreadsheetml/2009/9/main" uri="{78C0D931-6437-407d-A8EE-F0AAD7539E65}">
      <x14:conditionalFormattings>
        <x14:conditionalFormatting xmlns:xm="http://schemas.microsoft.com/office/excel/2006/main">
          <x14:cfRule type="cellIs" priority="6" operator="equal" id="{45D3E058-675A-45B0-81AE-189416DD3E10}">
            <xm:f>Register!$L$6</xm:f>
            <x14:dxf>
              <fill>
                <patternFill>
                  <bgColor rgb="FFFF0000"/>
                </patternFill>
              </fill>
            </x14:dxf>
          </x14:cfRule>
          <x14:cfRule type="cellIs" priority="7" operator="equal" id="{A033CCF8-B83C-4BB8-87E5-47DC66AC22F9}">
            <xm:f>Register!$L$5</xm:f>
            <x14:dxf>
              <fill>
                <patternFill>
                  <bgColor rgb="FFFFC000"/>
                </patternFill>
              </fill>
            </x14:dxf>
          </x14:cfRule>
          <x14:cfRule type="cellIs" priority="8" operator="equal" id="{A75E9715-D7A9-4DD4-B410-5220C8BD49E6}">
            <xm:f>Register!$L$4</xm:f>
            <x14:dxf>
              <fill>
                <patternFill>
                  <bgColor rgb="FF92D050"/>
                </patternFill>
              </fill>
            </x14:dxf>
          </x14:cfRule>
          <x14:cfRule type="cellIs" priority="9" operator="equal" id="{D67D6AD2-E586-4E6C-9C6B-9B332875BB35}">
            <xm:f>Register!$L$3</xm:f>
            <x14:dxf>
              <fill>
                <patternFill>
                  <bgColor rgb="FF00B050"/>
                </patternFill>
              </fill>
            </x14:dxf>
          </x14:cfRule>
          <xm:sqref>A5:G17 A19:G19 A18 C18:G18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52"/>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pane xSplit="0" ySplit="4" topLeftCell="A5" activePane="bottomLeft" state="frozen"/>
      <selection pane="topLeft" activeCell="A1" activeCellId="0" sqref="A1"/>
      <selection pane="bottomLeft" activeCell="A5" activeCellId="0" sqref="A5"/>
    </sheetView>
  </sheetViews>
  <sheetFormatPr defaultColWidth="8.8671875" defaultRowHeight="12.75" zeroHeight="false" outlineLevelRow="0" outlineLevelCol="0"/>
  <cols>
    <col collapsed="false" customWidth="true" hidden="false" outlineLevel="0" max="1" min="1" style="16" width="36.71"/>
    <col collapsed="false" customWidth="true" hidden="false" outlineLevel="0" max="2" min="2" style="67" width="10.29"/>
    <col collapsed="false" customWidth="true" hidden="false" outlineLevel="0" max="3" min="3" style="61" width="15.15"/>
    <col collapsed="false" customWidth="true" hidden="false" outlineLevel="0" max="4" min="4" style="61" width="6.28"/>
    <col collapsed="false" customWidth="true" hidden="false" outlineLevel="0" max="5" min="5" style="1" width="66.42"/>
    <col collapsed="false" customWidth="true" hidden="false" outlineLevel="0" max="7" min="6" style="1" width="39.28"/>
    <col collapsed="false" customWidth="true" hidden="false" outlineLevel="0" max="8" min="8" style="67" width="6.01"/>
    <col collapsed="false" customWidth="true" hidden="false" outlineLevel="0" max="9" min="9" style="61" width="14.15"/>
    <col collapsed="false" customWidth="false" hidden="true" outlineLevel="0" max="10" min="10" style="1" width="8.86"/>
    <col collapsed="false" customWidth="true" hidden="true" outlineLevel="0" max="11" min="11" style="1" width="9.14"/>
    <col collapsed="false" customWidth="true" hidden="true" outlineLevel="0" max="12" min="12" style="1" width="14.86"/>
    <col collapsed="false" customWidth="true" hidden="true" outlineLevel="0" max="13" min="13" style="1" width="9.14"/>
    <col collapsed="false" customWidth="true" hidden="false" outlineLevel="0" max="14" min="14" style="1" width="9.14"/>
    <col collapsed="false" customWidth="false" hidden="false" outlineLevel="0" max="1024" min="15" style="1" width="8.86"/>
  </cols>
  <sheetData>
    <row r="1" s="74" customFormat="true" ht="27.75" hidden="false" customHeight="true" outlineLevel="0" collapsed="false">
      <c r="A1" s="68" t="str">
        <f aca="false">Profile!F1</f>
        <v>Mango y Piña</v>
      </c>
      <c r="B1" s="68"/>
      <c r="C1" s="69" t="s">
        <v>20</v>
      </c>
      <c r="D1" s="70" t="str">
        <f aca="false">Profile!E2</f>
        <v>Dominican Republic</v>
      </c>
      <c r="E1" s="70"/>
      <c r="F1" s="71" t="s">
        <v>21</v>
      </c>
      <c r="G1" s="72" t="str">
        <f aca="false">Profile!B3</f>
        <v>28/02/2019</v>
      </c>
      <c r="H1" s="73" t="s">
        <v>22</v>
      </c>
      <c r="I1" s="73"/>
      <c r="M1" s="75"/>
    </row>
    <row r="2" s="74" customFormat="true" ht="10.5" hidden="false" customHeight="true" outlineLevel="0" collapsed="false">
      <c r="A2" s="76" t="s">
        <v>23</v>
      </c>
      <c r="B2" s="77" t="s">
        <v>12</v>
      </c>
      <c r="C2" s="78" t="s">
        <v>11</v>
      </c>
      <c r="D2" s="79" t="s">
        <v>9</v>
      </c>
      <c r="E2" s="80" t="s">
        <v>24</v>
      </c>
      <c r="F2" s="79" t="s">
        <v>25</v>
      </c>
      <c r="G2" s="81" t="s">
        <v>26</v>
      </c>
      <c r="H2" s="73" t="s">
        <v>27</v>
      </c>
      <c r="I2" s="73"/>
      <c r="M2" s="75"/>
    </row>
    <row r="3" s="75" customFormat="true" ht="13.5" hidden="false" customHeight="true" outlineLevel="0" collapsed="false">
      <c r="A3" s="76"/>
      <c r="B3" s="77"/>
      <c r="C3" s="78"/>
      <c r="D3" s="79"/>
      <c r="E3" s="80"/>
      <c r="F3" s="79"/>
      <c r="G3" s="81"/>
      <c r="H3" s="82" t="s">
        <v>28</v>
      </c>
      <c r="I3" s="82"/>
      <c r="L3" s="83" t="str">
        <f aca="false">Questionnaire!$N$3</f>
        <v>High</v>
      </c>
      <c r="M3" s="75" t="s">
        <v>29</v>
      </c>
    </row>
    <row r="4" s="86" customFormat="true" ht="13.5" hidden="false" customHeight="false" outlineLevel="0" collapsed="false">
      <c r="A4" s="76"/>
      <c r="B4" s="77"/>
      <c r="C4" s="78"/>
      <c r="D4" s="79"/>
      <c r="E4" s="80"/>
      <c r="F4" s="79"/>
      <c r="G4" s="81"/>
      <c r="H4" s="84" t="s">
        <v>30</v>
      </c>
      <c r="I4" s="85" t="s">
        <v>31</v>
      </c>
      <c r="L4" s="83" t="str">
        <f aca="false">Questionnaire!$N$4</f>
        <v>Substantial</v>
      </c>
      <c r="M4" s="75" t="s">
        <v>32</v>
      </c>
    </row>
    <row r="5" s="75" customFormat="true" ht="15" hidden="false" customHeight="true" outlineLevel="0" collapsed="false">
      <c r="A5" s="87" t="str">
        <f aca="false">Questionnaire!$A$3</f>
        <v>1. WORKING CONDITIONS</v>
      </c>
      <c r="B5" s="88"/>
      <c r="C5" s="88"/>
      <c r="D5" s="88"/>
      <c r="E5" s="89"/>
      <c r="F5" s="89"/>
      <c r="G5" s="89"/>
      <c r="H5" s="89"/>
      <c r="I5" s="90"/>
      <c r="L5" s="83" t="str">
        <f aca="false">Questionnaire!$N$5</f>
        <v>Moderate/Low</v>
      </c>
      <c r="M5" s="75" t="s">
        <v>33</v>
      </c>
    </row>
    <row r="6" s="99" customFormat="true" ht="14.25" hidden="false" customHeight="false" outlineLevel="0" collapsed="false">
      <c r="A6" s="91" t="str">
        <f aca="false">Questionnaire!$A$4</f>
        <v>1.1 Respect of labour rights</v>
      </c>
      <c r="B6" s="92" t="n">
        <f aca="false">Questionnaire!J10</f>
        <v>1.8</v>
      </c>
      <c r="C6" s="93" t="str">
        <f aca="false">IF(B6&lt;1.5,$L$6,IF(B6&lt;2.5,$L$5,IF(B6&lt;3.5,$L$4,IF(B6&lt;4.5,$L$3,"n/a"))))</f>
        <v>Moderate/Low</v>
      </c>
      <c r="D6" s="94" t="str">
        <f aca="false">IF(H6&lt;B6,"↑",IF(H6&gt;B6,"↓","↔"))</f>
        <v>↑</v>
      </c>
      <c r="E6" s="95"/>
      <c r="F6" s="96"/>
      <c r="G6" s="96"/>
      <c r="H6" s="97" t="n">
        <v>0</v>
      </c>
      <c r="I6" s="98" t="str">
        <f aca="false">IF(H6&lt;1.5,$L$6,IF(H6&lt;2.5,$L$5,IF(H6&lt;3.5,$L$4,IF(H6&lt;4.5,$L$3,"n/a"))))</f>
        <v>Not at all</v>
      </c>
      <c r="K6" s="99" t="s">
        <v>34</v>
      </c>
      <c r="L6" s="83" t="str">
        <f aca="false">Questionnaire!$N$6</f>
        <v>Not at all</v>
      </c>
      <c r="M6" s="99" t="s">
        <v>35</v>
      </c>
    </row>
    <row r="7" s="99" customFormat="true" ht="14.25" hidden="false" customHeight="false" outlineLevel="0" collapsed="false">
      <c r="A7" s="100" t="str">
        <f aca="false">Questionnaire!$A$11</f>
        <v>1.2 Child Labour</v>
      </c>
      <c r="B7" s="101" t="str">
        <f aca="false">Questionnaire!J14</f>
        <v>n/a</v>
      </c>
      <c r="C7" s="102" t="str">
        <f aca="false">IF(B7&lt;1.5,$L$6,IF(B7&lt;2.5,$L$5,IF(B7&lt;3.5,$L$4,IF(B7&lt;4.5,$L$3,"n/a"))))</f>
        <v>n/a</v>
      </c>
      <c r="D7" s="103" t="str">
        <f aca="false">IF(H7&lt;B7,"↑",IF(H7&gt;B7,"↓","↔"))</f>
        <v>↑</v>
      </c>
      <c r="E7" s="104"/>
      <c r="F7" s="104"/>
      <c r="G7" s="104"/>
      <c r="H7" s="105" t="n">
        <v>0</v>
      </c>
      <c r="I7" s="98" t="str">
        <f aca="false">IF(H7&lt;1.5,$L$6,IF(H7&lt;2.5,$L$5,IF(H7&lt;3.5,$L$4,IF(H7&lt;4.5,$L$3,"n/a"))))</f>
        <v>Not at all</v>
      </c>
      <c r="K7" s="99" t="s">
        <v>36</v>
      </c>
      <c r="L7" s="83" t="str">
        <f aca="false">Questionnaire!$N$7</f>
        <v>n/a</v>
      </c>
    </row>
    <row r="8" s="99" customFormat="true" ht="14.25" hidden="false" customHeight="false" outlineLevel="0" collapsed="false">
      <c r="A8" s="100" t="str">
        <f aca="false">Questionnaire!$A$15</f>
        <v>1.3 Job safety</v>
      </c>
      <c r="B8" s="101" t="n">
        <f aca="false">Questionnaire!J17</f>
        <v>3</v>
      </c>
      <c r="C8" s="106" t="str">
        <f aca="false">IF(B8&lt;1.5,$L$6,IF(B8&lt;2.5,$L$5,IF(B8&lt;3.5,$L$4,IF(B8&lt;4.5,$L$3,"n/a"))))</f>
        <v>Substantial</v>
      </c>
      <c r="D8" s="103" t="str">
        <f aca="false">IF(H8&lt;B8,"↑",IF(H8&gt;B8,"↓","↔"))</f>
        <v>↑</v>
      </c>
      <c r="E8" s="104"/>
      <c r="F8" s="104"/>
      <c r="G8" s="104"/>
      <c r="H8" s="105" t="n">
        <v>0</v>
      </c>
      <c r="I8" s="98" t="str">
        <f aca="false">IF(H8&lt;1.5,$L$6,IF(H8&lt;2.5,$L$5,IF(H8&lt;3.5,$L$4,IF(H8&lt;4.5,$L$3,"n/a"))))</f>
        <v>Not at all</v>
      </c>
      <c r="K8" s="99" t="s">
        <v>37</v>
      </c>
      <c r="L8" s="107"/>
    </row>
    <row r="9" s="99" customFormat="true" ht="15" hidden="false" customHeight="false" outlineLevel="0" collapsed="false">
      <c r="A9" s="108" t="str">
        <f aca="false">Questionnaire!$A$18</f>
        <v>1.4 Attractiveness</v>
      </c>
      <c r="B9" s="109" t="n">
        <f aca="false">Questionnaire!J21</f>
        <v>3</v>
      </c>
      <c r="C9" s="102" t="str">
        <f aca="false">IF(B9&lt;1.5,$L$6,IF(B9&lt;2.5,$L$5,IF(B9&lt;3.5,$L$4,IF(B9&lt;4.5,$L$3,"n/a"))))</f>
        <v>Substantial</v>
      </c>
      <c r="D9" s="110" t="str">
        <f aca="false">IF(H9&lt;B9,"↑",IF(H9&gt;B9,"↓","↔"))</f>
        <v>↑</v>
      </c>
      <c r="E9" s="111"/>
      <c r="F9" s="111"/>
      <c r="G9" s="111"/>
      <c r="H9" s="112" t="n">
        <v>0</v>
      </c>
      <c r="I9" s="113" t="str">
        <f aca="false">IF(H9&lt;1.5,$L$6,IF(H9&lt;2.5,$L$5,IF(H9&lt;3.5,$L$4,IF(H9&lt;4.5,$L$3,"n/a"))))</f>
        <v>Not at all</v>
      </c>
      <c r="L9" s="107"/>
    </row>
    <row r="10" s="122" customFormat="true" ht="18" hidden="false" customHeight="true" outlineLevel="0" collapsed="false">
      <c r="A10" s="114" t="s">
        <v>38</v>
      </c>
      <c r="B10" s="115" t="n">
        <f aca="false">IF(COUNT(B6:B9)=0,"n/a",(AVERAGE(B6:B9)))</f>
        <v>2.6</v>
      </c>
      <c r="C10" s="116" t="str">
        <f aca="false">IF(B10&lt;1.5,$L$6,IF(B10&lt;2.5,$L$5,IF(B10&lt;3.5,$L$4,IF(B10&lt;4.5,$L$3,"n/a"))))</f>
        <v>Substantial</v>
      </c>
      <c r="D10" s="117" t="str">
        <f aca="false">IF(H10&lt;B10,"↑",IF(H10&gt;B10,"↓","↔"))</f>
        <v>↑</v>
      </c>
      <c r="E10" s="118"/>
      <c r="F10" s="119"/>
      <c r="G10" s="119"/>
      <c r="H10" s="120" t="n">
        <f aca="false">AVERAGE(H6:H9)</f>
        <v>0</v>
      </c>
      <c r="I10" s="121" t="str">
        <f aca="false">IF(H10&lt;1.5,$L$6,IF(H10&lt;2.5,$L$5,IF(H10&lt;3.5,$L$4,IF(H10&lt;4.5,$L$3,"n/a"))))</f>
        <v>Not at all</v>
      </c>
      <c r="O10" s="18"/>
    </row>
    <row r="11" s="99" customFormat="true" ht="15" hidden="false" customHeight="true" outlineLevel="0" collapsed="false">
      <c r="A11" s="123" t="str">
        <f aca="false">Questionnaire!$A$22</f>
        <v>2. LAND &amp; WATER RIGHTS</v>
      </c>
      <c r="B11" s="124"/>
      <c r="C11" s="124"/>
      <c r="D11" s="125"/>
      <c r="E11" s="126"/>
      <c r="F11" s="126"/>
      <c r="G11" s="126"/>
      <c r="H11" s="126"/>
      <c r="I11" s="127"/>
    </row>
    <row r="12" s="99" customFormat="true" ht="14.25" hidden="false" customHeight="false" outlineLevel="0" collapsed="false">
      <c r="A12" s="128" t="str">
        <f aca="false">Questionnaire!$A$23</f>
        <v>2.1 Adherence to VGGT </v>
      </c>
      <c r="B12" s="129" t="n">
        <f aca="false">Questionnaire!J26</f>
        <v>1</v>
      </c>
      <c r="C12" s="130" t="str">
        <f aca="false">IF(B12&lt;1.5,$L$6,IF(B12&lt;2.5,$L$5,IF(B12&lt;3.5,$L$4,IF(B12&lt;4.5,$L$3,"n/a"))))</f>
        <v>Not at all</v>
      </c>
      <c r="D12" s="103" t="str">
        <f aca="false">IF(H12&lt;B12,"↑",IF(H12&gt;B12,"↓","↔"))</f>
        <v>↑</v>
      </c>
      <c r="E12" s="131"/>
      <c r="F12" s="96"/>
      <c r="G12" s="96"/>
      <c r="H12" s="97" t="n">
        <v>0</v>
      </c>
      <c r="I12" s="98" t="str">
        <f aca="false">IF(H12&lt;1.5,$L$6,IF(H12&lt;2.5,$L$5,IF(H12&lt;3.5,$L$4,IF(H12&lt;4.5,$L$3,"n/a"))))</f>
        <v>Not at all</v>
      </c>
    </row>
    <row r="13" s="99" customFormat="true" ht="16.5" hidden="false" customHeight="true" outlineLevel="0" collapsed="false">
      <c r="A13" s="132" t="str">
        <f aca="false">Questionnaire!$A$27</f>
        <v>2.2 Transparency, participation and consultation</v>
      </c>
      <c r="B13" s="133" t="n">
        <f aca="false">Questionnaire!J32</f>
        <v>2</v>
      </c>
      <c r="C13" s="106" t="str">
        <f aca="false">IF(B13&lt;1.5,$L$6,IF(B13&lt;2.5,$L$5,IF(B13&lt;3.5,$L$4,IF(B13&lt;4.5,$L$3,"n/a"))))</f>
        <v>Moderate/Low</v>
      </c>
      <c r="D13" s="103" t="str">
        <f aca="false">IF(H13&lt;B13,"↑",IF(H13&gt;B13,"↓","↔"))</f>
        <v>↑</v>
      </c>
      <c r="E13" s="134"/>
      <c r="F13" s="104"/>
      <c r="G13" s="104"/>
      <c r="H13" s="105" t="n">
        <v>0</v>
      </c>
      <c r="I13" s="98" t="str">
        <f aca="false">IF(H13&lt;1.5,$L$6,IF(H13&lt;2.5,$L$5,IF(H13&lt;3.5,$L$4,IF(H13&lt;4.5,$L$3,"n/a"))))</f>
        <v>Not at all</v>
      </c>
    </row>
    <row r="14" s="99" customFormat="true" ht="18.75" hidden="false" customHeight="true" outlineLevel="0" collapsed="false">
      <c r="A14" s="135" t="str">
        <f aca="false">Questionnaire!$A$33</f>
        <v>2.3  Equity,compensation and justice</v>
      </c>
      <c r="B14" s="136" t="n">
        <f aca="false">Questionnaire!J38</f>
        <v>1.66666666666667</v>
      </c>
      <c r="C14" s="102" t="str">
        <f aca="false">IF(B14&lt;1.5,$L$6,IF(B14&lt;2.5,$L$5,IF(B14&lt;3.5,$L$4,IF(B14&lt;4.5,$L$3,"n/a"))))</f>
        <v>Moderate/Low</v>
      </c>
      <c r="D14" s="110" t="str">
        <f aca="false">IF(H14&lt;B14,"↑",IF(H14&gt;B14,"↓","↔"))</f>
        <v>↑</v>
      </c>
      <c r="E14" s="137"/>
      <c r="F14" s="111"/>
      <c r="G14" s="111"/>
      <c r="H14" s="112" t="n">
        <v>0</v>
      </c>
      <c r="I14" s="113" t="str">
        <f aca="false">IF(H14&lt;1.5,$L$6,IF(H14&lt;2.5,$L$5,IF(H14&lt;3.5,$L$4,IF(H14&lt;4.5,$L$3,"n/a"))))</f>
        <v>Not at all</v>
      </c>
    </row>
    <row r="15" s="75" customFormat="true" ht="14.25" hidden="false" customHeight="false" outlineLevel="0" collapsed="false">
      <c r="A15" s="138" t="s">
        <v>38</v>
      </c>
      <c r="B15" s="139" t="n">
        <f aca="false">IF(COUNT(B12:B14)=0,"n/a",(AVERAGE(B12:B14)))</f>
        <v>1.55555555555556</v>
      </c>
      <c r="C15" s="140" t="str">
        <f aca="false">IF(B15&lt;1.5,$L$6,IF(B15&lt;2.5,$L$5,IF(B15&lt;3.5,$L$4,IF(B15&lt;4.5,$L$3,"n/a"))))</f>
        <v>Moderate/Low</v>
      </c>
      <c r="D15" s="117" t="str">
        <f aca="false">IF(H15&lt;B15,"↑",IF(H15&gt;B15,"↓","↔"))</f>
        <v>↑</v>
      </c>
      <c r="E15" s="119"/>
      <c r="F15" s="119"/>
      <c r="G15" s="119"/>
      <c r="H15" s="141" t="n">
        <f aca="false">AVERAGE(H12:H14)</f>
        <v>0</v>
      </c>
      <c r="I15" s="121" t="str">
        <f aca="false">IF(H15&lt;1.5,$L$6,IF(H15&lt;2.5,$L$5,IF(H15&lt;3.5,$L$4,IF(H15&lt;4.5,$L$3,"n/a"))))</f>
        <v>Not at all</v>
      </c>
    </row>
    <row r="16" s="99" customFormat="true" ht="15" hidden="false" customHeight="true" outlineLevel="0" collapsed="false">
      <c r="A16" s="142" t="str">
        <f aca="false">Questionnaire!$A$39</f>
        <v>3. GENDER EQUALITY</v>
      </c>
      <c r="B16" s="124"/>
      <c r="C16" s="124"/>
      <c r="D16" s="124"/>
      <c r="E16" s="143"/>
      <c r="F16" s="143"/>
      <c r="G16" s="143"/>
      <c r="H16" s="143"/>
      <c r="I16" s="144"/>
    </row>
    <row r="17" s="99" customFormat="true" ht="14.25" hidden="false" customHeight="false" outlineLevel="0" collapsed="false">
      <c r="A17" s="145" t="str">
        <f aca="false">Questionnaire!$A$40</f>
        <v>3.1 Economic activities</v>
      </c>
      <c r="B17" s="129" t="n">
        <f aca="false">Questionnaire!J43</f>
        <v>2</v>
      </c>
      <c r="C17" s="130" t="str">
        <f aca="false">IF(B17&lt;1.5,$L$6,IF(B17&lt;2.5,$L$5,IF(B17&lt;3.5,$L$4,IF(B17&lt;4.5,$L$3,"n/a"))))</f>
        <v>Moderate/Low</v>
      </c>
      <c r="D17" s="103" t="str">
        <f aca="false">IF(H17&lt;B17,"↑",IF(H17&gt;B17,"↓","↔"))</f>
        <v>↑</v>
      </c>
      <c r="E17" s="131"/>
      <c r="F17" s="96"/>
      <c r="G17" s="96"/>
      <c r="H17" s="97" t="n">
        <v>0</v>
      </c>
      <c r="I17" s="98" t="str">
        <f aca="false">IF(H17&lt;1.5,$L$6,IF(H17&lt;2.5,$L$5,IF(H17&lt;3.5,$L$4,IF(H17&lt;4.5,$L$3,"n/a"))))</f>
        <v>Not at all</v>
      </c>
    </row>
    <row r="18" s="99" customFormat="true" ht="14.25" hidden="false" customHeight="false" outlineLevel="0" collapsed="false">
      <c r="A18" s="145" t="str">
        <f aca="false">Questionnaire!$A$44</f>
        <v>3.2 Access to resources and services</v>
      </c>
      <c r="B18" s="133" t="n">
        <f aca="false">Questionnaire!J49</f>
        <v>1.75</v>
      </c>
      <c r="C18" s="146" t="str">
        <f aca="false">IF(B18&lt;1.5,$L$6,IF(B18&lt;2.5,$L$5,IF(B18&lt;3.5,$L$4,IF(B18&lt;4.5,$L$3,"n/a"))))</f>
        <v>Moderate/Low</v>
      </c>
      <c r="D18" s="103" t="str">
        <f aca="false">IF(H18&lt;B18,"↑",IF(H18&gt;B18,"↓","↔"))</f>
        <v>↑</v>
      </c>
      <c r="E18" s="134"/>
      <c r="F18" s="104"/>
      <c r="G18" s="104"/>
      <c r="H18" s="105" t="n">
        <v>0</v>
      </c>
      <c r="I18" s="98" t="str">
        <f aca="false">IF(H18&lt;1.5,$L$6,IF(H18&lt;2.5,$L$5,IF(H18&lt;3.5,$L$4,IF(H18&lt;4.5,$L$3,"n/a"))))</f>
        <v>Not at all</v>
      </c>
    </row>
    <row r="19" s="99" customFormat="true" ht="14.25" hidden="false" customHeight="false" outlineLevel="0" collapsed="false">
      <c r="A19" s="145" t="str">
        <f aca="false">Questionnaire!$A$50</f>
        <v>3.3 Decision making</v>
      </c>
      <c r="B19" s="133" t="n">
        <f aca="false">Questionnaire!J56</f>
        <v>2.4</v>
      </c>
      <c r="C19" s="106" t="str">
        <f aca="false">IF(B19&lt;1.5,$L$6,IF(B19&lt;2.5,$L$5,IF(B19&lt;3.5,$L$4,IF(B19&lt;4.5,$L$3,"n/a"))))</f>
        <v>Moderate/Low</v>
      </c>
      <c r="D19" s="147" t="str">
        <f aca="false">IF(H19&lt;B19,"↑",IF(H19&gt;B19,"↓","↔"))</f>
        <v>↑</v>
      </c>
      <c r="E19" s="148"/>
      <c r="F19" s="104"/>
      <c r="G19" s="149"/>
      <c r="H19" s="150" t="n">
        <v>0</v>
      </c>
      <c r="I19" s="98" t="str">
        <f aca="false">IF(H19&lt;1.5,$L$6,IF(H19&lt;2.5,$L$5,IF(H19&lt;3.5,$L$4,IF(H19&lt;4.5,$L$3,"n/a"))))</f>
        <v>Not at all</v>
      </c>
    </row>
    <row r="20" s="99" customFormat="true" ht="14.25" hidden="false" customHeight="false" outlineLevel="0" collapsed="false">
      <c r="A20" s="145" t="str">
        <f aca="false">Questionnaire!$A$57</f>
        <v>3.4 Leadership and empowerment</v>
      </c>
      <c r="B20" s="133" t="n">
        <f aca="false">Questionnaire!J62</f>
        <v>1.75</v>
      </c>
      <c r="C20" s="102" t="str">
        <f aca="false">IF(B20&lt;1.5,$L$6,IF(B20&lt;2.5,$L$5,IF(B20&lt;3.5,$L$4,IF(B20&lt;4.5,$L$3,"n/a"))))</f>
        <v>Moderate/Low</v>
      </c>
      <c r="D20" s="103" t="str">
        <f aca="false">IF(H20&lt;B20,"↑",IF(H20&gt;B20,"↓","↔"))</f>
        <v>↑</v>
      </c>
      <c r="E20" s="151"/>
      <c r="F20" s="152"/>
      <c r="G20" s="152"/>
      <c r="H20" s="105" t="n">
        <v>0</v>
      </c>
      <c r="I20" s="98" t="str">
        <f aca="false">IF(H20&lt;1.5,$L$6,IF(H20&lt;2.5,$L$5,IF(H20&lt;3.5,$L$4,IF(H20&lt;4.5,$L$3,"n/a"))))</f>
        <v>Not at all</v>
      </c>
    </row>
    <row r="21" s="99" customFormat="true" ht="15" hidden="false" customHeight="false" outlineLevel="0" collapsed="false">
      <c r="A21" s="153" t="str">
        <f aca="false">Questionnaire!$A$63</f>
        <v>3.5 Hardship and division of labour</v>
      </c>
      <c r="B21" s="136" t="n">
        <f aca="false">Questionnaire!J66</f>
        <v>1</v>
      </c>
      <c r="C21" s="154" t="str">
        <f aca="false">IF(B21&lt;1.5,$L$6,IF(B21&lt;2.5,$L$5,IF(B21&lt;3.5,$L$4,IF(B21&lt;4.5,$L$3,"n/a"))))</f>
        <v>Not at all</v>
      </c>
      <c r="D21" s="110" t="str">
        <f aca="false">IF(H21&lt;B21,"↑",IF(H21&gt;B21,"↓","↔"))</f>
        <v>↑</v>
      </c>
      <c r="E21" s="137"/>
      <c r="F21" s="111"/>
      <c r="G21" s="111"/>
      <c r="H21" s="112" t="n">
        <v>0</v>
      </c>
      <c r="I21" s="113" t="str">
        <f aca="false">IF(H21&lt;1.5,$L$6,IF(H21&lt;2.5,$L$5,IF(H21&lt;3.5,$L$4,IF(H21&lt;4.5,$L$3,"n/a"))))</f>
        <v>Not at all</v>
      </c>
    </row>
    <row r="22" s="75" customFormat="true" ht="14.25" hidden="false" customHeight="false" outlineLevel="0" collapsed="false">
      <c r="A22" s="155" t="s">
        <v>38</v>
      </c>
      <c r="B22" s="139" t="n">
        <f aca="false">IF(COUNT(B17:B21)=0,"n/a",(AVERAGE(B17:B21)))</f>
        <v>1.78</v>
      </c>
      <c r="C22" s="156" t="str">
        <f aca="false">IF(B22&lt;1.5,$L$6,IF(B22&lt;2.5,$L$5,IF(B22&lt;3.5,$L$4,IF(B22&lt;4.5,$L$3,"n/a"))))</f>
        <v>Moderate/Low</v>
      </c>
      <c r="D22" s="117" t="str">
        <f aca="false">IF(H22&lt;B22,"↑",IF(H22&gt;B22,"↓","↔"))</f>
        <v>↑</v>
      </c>
      <c r="E22" s="119"/>
      <c r="F22" s="119"/>
      <c r="G22" s="119"/>
      <c r="H22" s="141" t="n">
        <f aca="false">AVERAGE(H17:H21)</f>
        <v>0</v>
      </c>
      <c r="I22" s="121" t="str">
        <f aca="false">IF(H22&lt;1.5,$L$6,IF(H22&lt;2.5,$L$5,IF(H22&lt;3.5,$L$4,IF(H22&lt;4.5,$L$3,"n/a"))))</f>
        <v>Not at all</v>
      </c>
    </row>
    <row r="23" s="99" customFormat="true" ht="15" hidden="false" customHeight="true" outlineLevel="0" collapsed="false">
      <c r="A23" s="157" t="str">
        <f aca="false">Questionnaire!$A$67</f>
        <v>4. FOOD AND NUTRITION SECURITY</v>
      </c>
      <c r="B23" s="124"/>
      <c r="C23" s="124"/>
      <c r="D23" s="124"/>
      <c r="E23" s="158"/>
      <c r="F23" s="158"/>
      <c r="G23" s="158"/>
      <c r="H23" s="158"/>
      <c r="I23" s="159"/>
    </row>
    <row r="24" s="99" customFormat="true" ht="14.25" hidden="false" customHeight="false" outlineLevel="0" collapsed="false">
      <c r="A24" s="160" t="str">
        <f aca="false">Questionnaire!$A$68</f>
        <v>4.1 Availability of food </v>
      </c>
      <c r="B24" s="129" t="n">
        <f aca="false">Questionnaire!J71</f>
        <v>4</v>
      </c>
      <c r="C24" s="130" t="str">
        <f aca="false">IF(B24&lt;1.5,$L$6,IF(B24&lt;2.5,$L$5,IF(B24&lt;3.5,$L$4,IF(B24&lt;4.5,$L$3,"n/a"))))</f>
        <v>High</v>
      </c>
      <c r="D24" s="94" t="str">
        <f aca="false">IF(H24&lt;B24,"↑",IF(H24&gt;B24,"↓","↔"))</f>
        <v>↑</v>
      </c>
      <c r="E24" s="131"/>
      <c r="F24" s="96"/>
      <c r="G24" s="96"/>
      <c r="H24" s="97" t="n">
        <v>0</v>
      </c>
      <c r="I24" s="98" t="str">
        <f aca="false">IF(H24&lt;1.5,$L$6,IF(H24&lt;2.5,$L$5,IF(H24&lt;3.5,$L$4,IF(H24&lt;4.5,$L$3,"n/a"))))</f>
        <v>Not at all</v>
      </c>
    </row>
    <row r="25" s="99" customFormat="true" ht="14.25" hidden="false" customHeight="false" outlineLevel="0" collapsed="false">
      <c r="A25" s="161" t="str">
        <f aca="false">Questionnaire!$A$72</f>
        <v>4.2 Accessibility of food </v>
      </c>
      <c r="B25" s="133" t="n">
        <f aca="false">Questionnaire!J75</f>
        <v>2.5</v>
      </c>
      <c r="C25" s="106" t="str">
        <f aca="false">IF(B25&lt;1.5,$L$6,IF(B25&lt;2.5,$L$5,IF(B25&lt;3.5,$L$4,IF(B25&lt;4.5,$L$3,"n/a"))))</f>
        <v>Substantial</v>
      </c>
      <c r="D25" s="103" t="str">
        <f aca="false">IF(H25&lt;B25,"↑",IF(H25&gt;B25,"↓","↔"))</f>
        <v>↑</v>
      </c>
      <c r="E25" s="134"/>
      <c r="F25" s="104"/>
      <c r="G25" s="104"/>
      <c r="H25" s="105" t="n">
        <v>0</v>
      </c>
      <c r="I25" s="98" t="str">
        <f aca="false">IF(H25&lt;1.5,$L$6,IF(H25&lt;2.5,$L$5,IF(H25&lt;3.5,$L$4,IF(H25&lt;4.5,$L$3,"n/a"))))</f>
        <v>Not at all</v>
      </c>
    </row>
    <row r="26" s="99" customFormat="true" ht="14.25" hidden="false" customHeight="false" outlineLevel="0" collapsed="false">
      <c r="A26" s="162" t="str">
        <f aca="false">Questionnaire!$A$76</f>
        <v>4.3 Utilisation and nutritional adequacy </v>
      </c>
      <c r="B26" s="133" t="n">
        <f aca="false">Questionnaire!J80</f>
        <v>3.5</v>
      </c>
      <c r="C26" s="106" t="str">
        <f aca="false">IF(B26&lt;1.5,$L$6,IF(B26&lt;2.5,$L$5,IF(B26&lt;3.5,$L$4,IF(B26&lt;4.5,$L$3,"n/a"))))</f>
        <v>High</v>
      </c>
      <c r="D26" s="103" t="str">
        <f aca="false">IF(H26&lt;B26,"↑",IF(H26&gt;B26,"↓","↔"))</f>
        <v>↑</v>
      </c>
      <c r="E26" s="134"/>
      <c r="F26" s="104"/>
      <c r="G26" s="104"/>
      <c r="H26" s="105" t="n">
        <v>0</v>
      </c>
      <c r="I26" s="98" t="str">
        <f aca="false">IF(H26&lt;1.5,$L$6,IF(H26&lt;2.5,$L$5,IF(H26&lt;3.5,$L$4,IF(H26&lt;4.5,$L$3,"n/a"))))</f>
        <v>Not at all</v>
      </c>
    </row>
    <row r="27" s="99" customFormat="true" ht="15" hidden="false" customHeight="false" outlineLevel="0" collapsed="false">
      <c r="A27" s="163" t="str">
        <f aca="false">Questionnaire!$A$81</f>
        <v>4.4 Stability </v>
      </c>
      <c r="B27" s="136" t="n">
        <f aca="false">Questionnaire!J84</f>
        <v>2</v>
      </c>
      <c r="C27" s="102" t="str">
        <f aca="false">IF(B27&lt;1.5,$L$6,IF(B27&lt;2.5,$L$5,IF(B27&lt;3.5,$L$4,IF(B27&lt;4.5,$L$3,"n/a"))))</f>
        <v>Moderate/Low</v>
      </c>
      <c r="D27" s="110" t="str">
        <f aca="false">IF(H27&lt;B27,"↑",IF(H27&gt;B27,"↓","↔"))</f>
        <v>↑</v>
      </c>
      <c r="E27" s="137"/>
      <c r="F27" s="111"/>
      <c r="G27" s="111"/>
      <c r="H27" s="112" t="n">
        <v>0</v>
      </c>
      <c r="I27" s="113" t="str">
        <f aca="false">IF(H27&lt;1.5,$L$6,IF(H27&lt;2.5,$L$5,IF(H27&lt;3.5,$L$4,IF(H27&lt;4.5,$L$3,"n/a"))))</f>
        <v>Not at all</v>
      </c>
    </row>
    <row r="28" s="75" customFormat="true" ht="14.25" hidden="false" customHeight="false" outlineLevel="0" collapsed="false">
      <c r="A28" s="164" t="s">
        <v>38</v>
      </c>
      <c r="B28" s="139" t="n">
        <f aca="false">IF(COUNT(B24:B27)=0,"n/a",(AVERAGE(B24:B27)))</f>
        <v>3</v>
      </c>
      <c r="C28" s="140" t="str">
        <f aca="false">IF(B28&lt;1.5,$L$6,IF(B28&lt;2.5,$L$5,IF(B28&lt;3.5,$L$4,IF(B28&lt;4.5,$L$3,"n/a"))))</f>
        <v>Substantial</v>
      </c>
      <c r="D28" s="117" t="str">
        <f aca="false">IF(H28&lt;B28,"↑",IF(H28&gt;B28,"↓","↔"))</f>
        <v>↑</v>
      </c>
      <c r="E28" s="119"/>
      <c r="F28" s="119"/>
      <c r="G28" s="119"/>
      <c r="H28" s="141" t="n">
        <f aca="false">AVERAGE(H24:H27)</f>
        <v>0</v>
      </c>
      <c r="I28" s="121" t="str">
        <f aca="false">IF(H28&lt;1.5,$L$6,IF(H28&lt;2.5,$L$5,IF(H28&lt;3.5,$L$4,IF(H28&lt;4.5,$L$3,"n/a"))))</f>
        <v>Not at all</v>
      </c>
    </row>
    <row r="29" s="75" customFormat="true" ht="13.5" hidden="false" customHeight="false" outlineLevel="0" collapsed="false">
      <c r="A29" s="165" t="str">
        <f aca="false">Questionnaire!$A$85</f>
        <v>5. SOCIAL CAPITAL</v>
      </c>
      <c r="B29" s="166"/>
      <c r="C29" s="167"/>
      <c r="D29" s="167"/>
      <c r="E29" s="168"/>
      <c r="F29" s="168"/>
      <c r="G29" s="168"/>
      <c r="H29" s="169"/>
      <c r="I29" s="170"/>
    </row>
    <row r="30" s="75" customFormat="true" ht="12.75" hidden="false" customHeight="false" outlineLevel="0" collapsed="false">
      <c r="A30" s="171" t="str">
        <f aca="false">Questionnaire!$A$86</f>
        <v>5.1 Strength of producer organisations</v>
      </c>
      <c r="B30" s="172" t="n">
        <f aca="false">Questionnaire!J91</f>
        <v>2.25</v>
      </c>
      <c r="C30" s="93" t="str">
        <f aca="false">IF(B30&lt;1.5,$L$6,IF(B30&lt;2.5,$L$5,IF(B30&lt;3.5,$L$4,IF(B30&lt;4.5,$L$3,"n/a"))))</f>
        <v>Moderate/Low</v>
      </c>
      <c r="D30" s="94" t="str">
        <f aca="false">IF(H30&lt;B30,"↑",IF(H30&gt;B30,"↓","↔"))</f>
        <v>↑</v>
      </c>
      <c r="E30" s="173"/>
      <c r="F30" s="174"/>
      <c r="G30" s="175"/>
      <c r="H30" s="97" t="n">
        <v>0</v>
      </c>
      <c r="I30" s="98" t="str">
        <f aca="false">IF(H30&lt;1.5,$L$6,IF(H30&lt;2.5,$L$5,IF(H30&lt;3.5,$L$4,IF(H30&lt;4.5,$L$3,"n/a"))))</f>
        <v>Not at all</v>
      </c>
    </row>
    <row r="31" s="75" customFormat="true" ht="12.75" hidden="false" customHeight="false" outlineLevel="0" collapsed="false">
      <c r="A31" s="176" t="str">
        <f aca="false">Questionnaire!$A$92</f>
        <v>5.2 Information and confidence</v>
      </c>
      <c r="B31" s="177" t="n">
        <f aca="false">Questionnaire!J95</f>
        <v>2.5</v>
      </c>
      <c r="C31" s="106" t="str">
        <f aca="false">IF(B31&lt;1.5,$L$6,IF(B31&lt;2.5,$L$5,IF(B31&lt;3.5,$L$4,IF(B31&lt;4.5,$L$3,"n/a"))))</f>
        <v>Substantial</v>
      </c>
      <c r="D31" s="146" t="str">
        <f aca="false">IF(H31&lt;B31,"↑",IF(H31&gt;B31,"↓","↔"))</f>
        <v>↑</v>
      </c>
      <c r="E31" s="178"/>
      <c r="F31" s="174"/>
      <c r="G31" s="179"/>
      <c r="H31" s="97" t="n">
        <v>0</v>
      </c>
      <c r="I31" s="98" t="str">
        <f aca="false">IF(H31&lt;1.5,$L$6,IF(H31&lt;2.5,$L$5,IF(H31&lt;3.5,$L$4,IF(H31&lt;4.5,$L$3,"n/a"))))</f>
        <v>Not at all</v>
      </c>
    </row>
    <row r="32" s="75" customFormat="true" ht="13.5" hidden="false" customHeight="false" outlineLevel="0" collapsed="false">
      <c r="A32" s="180" t="str">
        <f aca="false">Questionnaire!$A$96</f>
        <v>5.3 Social involvement</v>
      </c>
      <c r="B32" s="181" t="n">
        <f aca="false">Questionnaire!J100</f>
        <v>2.5</v>
      </c>
      <c r="C32" s="102" t="str">
        <f aca="false">IF(B32&lt;1.5,$L$6,IF(B32&lt;2.5,$L$5,IF(B32&lt;3.5,$L$4,IF(B32&lt;4.5,$L$3,"n/a"))))</f>
        <v>Substantial</v>
      </c>
      <c r="D32" s="154" t="str">
        <f aca="false">IF(H32&lt;B32,"↑",IF(H32&gt;B32,"↓","↔"))</f>
        <v>↑</v>
      </c>
      <c r="E32" s="182"/>
      <c r="F32" s="183"/>
      <c r="G32" s="184"/>
      <c r="H32" s="112" t="n">
        <v>0</v>
      </c>
      <c r="I32" s="185" t="str">
        <f aca="false">IF(H32&lt;1.5,$L$6,IF(H32&lt;2.5,$L$5,IF(H32&lt;3.5,$L$4,IF(H32&lt;4.5,$L$3,"n/a"))))</f>
        <v>Not at all</v>
      </c>
    </row>
    <row r="33" s="75" customFormat="true" ht="14.25" hidden="false" customHeight="false" outlineLevel="0" collapsed="false">
      <c r="A33" s="186" t="s">
        <v>38</v>
      </c>
      <c r="B33" s="139" t="n">
        <f aca="false">IF(COUNT(B30:B32)=0,"n/a",(AVERAGE(B30:B32)))</f>
        <v>2.41666666666667</v>
      </c>
      <c r="C33" s="140" t="str">
        <f aca="false">IF(B33&lt;1.5,$L$6,IF(B33&lt;2.5,$L$5,IF(B33&lt;3.5,$L$4,IF(B33&lt;4.5,$L$3,"n/a"))))</f>
        <v>Moderate/Low</v>
      </c>
      <c r="D33" s="117" t="str">
        <f aca="false">IF(H33&lt;B33,"↑",IF(H33&gt;B33,"↓","↔"))</f>
        <v>↑</v>
      </c>
      <c r="E33" s="119"/>
      <c r="F33" s="187"/>
      <c r="G33" s="119"/>
      <c r="H33" s="141" t="n">
        <f aca="false">AVERAGE(H30:H32)</f>
        <v>0</v>
      </c>
      <c r="I33" s="188" t="str">
        <f aca="false">IF(H33&lt;1.5,$L$6,IF(H33&lt;2.5,$L$5,IF(H33&lt;3.5,$L$4,IF(H33&lt;4.5,$L$3,"n/a"))))</f>
        <v>Not at all</v>
      </c>
    </row>
    <row r="34" s="99" customFormat="true" ht="15" hidden="false" customHeight="true" outlineLevel="0" collapsed="false">
      <c r="A34" s="189" t="str">
        <f aca="false">Questionnaire!$A$101</f>
        <v>6. LIVING CONDITIONS</v>
      </c>
      <c r="B34" s="190"/>
      <c r="C34" s="191"/>
      <c r="D34" s="191"/>
      <c r="E34" s="192"/>
      <c r="F34" s="192"/>
      <c r="G34" s="192"/>
      <c r="H34" s="193"/>
      <c r="I34" s="194"/>
    </row>
    <row r="35" s="99" customFormat="true" ht="15" hidden="false" customHeight="true" outlineLevel="0" collapsed="false">
      <c r="A35" s="195" t="str">
        <f aca="false">Questionnaire!$A$102</f>
        <v>6.1 Health services</v>
      </c>
      <c r="B35" s="196" t="n">
        <f aca="false">Questionnaire!J106</f>
        <v>2.66666666666667</v>
      </c>
      <c r="C35" s="130" t="str">
        <f aca="false">IF(B35&lt;1.5,$L$6,IF(B35&lt;2.5,$L$5,IF(B35&lt;3.5,$L$4,IF(B35&lt;4.5,$L$3,"n/a"))))</f>
        <v>Substantial</v>
      </c>
      <c r="D35" s="197" t="str">
        <f aca="false">IF(H35&lt;B35,"↑",IF(H35&gt;B35,"↓","↔"))</f>
        <v>↑</v>
      </c>
      <c r="E35" s="131"/>
      <c r="F35" s="198"/>
      <c r="G35" s="131"/>
      <c r="H35" s="199" t="n">
        <v>0</v>
      </c>
      <c r="I35" s="98" t="str">
        <f aca="false">IF(H35&lt;1.5,$L$6,IF(H35&lt;2.5,$L$5,IF(H35&lt;3.5,$L$4,IF(H35&lt;4.5,$L$3,"n/a"))))</f>
        <v>Not at all</v>
      </c>
    </row>
    <row r="36" s="99" customFormat="true" ht="15" hidden="false" customHeight="true" outlineLevel="0" collapsed="false">
      <c r="A36" s="200" t="str">
        <f aca="false">Questionnaire!$A$107</f>
        <v>6.2 Housing</v>
      </c>
      <c r="B36" s="133" t="n">
        <f aca="false">Questionnaire!J110</f>
        <v>2</v>
      </c>
      <c r="C36" s="106" t="str">
        <f aca="false">IF(B36&lt;1.5,$L$6,IF(B36&lt;2.5,$L$5,IF(B36&lt;3.5,$L$4,IF(B36&lt;4.5,$L$3,"n/a"))))</f>
        <v>Moderate/Low</v>
      </c>
      <c r="D36" s="106" t="str">
        <f aca="false">IF(H36&lt;B36,"↑",IF(H36&gt;B36,"↓","↔"))</f>
        <v>↑</v>
      </c>
      <c r="E36" s="134"/>
      <c r="F36" s="201"/>
      <c r="G36" s="134"/>
      <c r="H36" s="199" t="n">
        <v>0</v>
      </c>
      <c r="I36" s="98" t="str">
        <f aca="false">IF(H36&lt;1.5,$L$6,IF(H36&lt;2.5,$L$5,IF(H36&lt;3.5,$L$4,IF(H36&lt;4.5,$L$3,"n/a"))))</f>
        <v>Not at all</v>
      </c>
    </row>
    <row r="37" s="99" customFormat="true" ht="15.75" hidden="false" customHeight="false" outlineLevel="0" collapsed="false">
      <c r="A37" s="202" t="str">
        <f aca="false">Questionnaire!$A$111</f>
        <v>6.3 Education and training</v>
      </c>
      <c r="B37" s="196" t="n">
        <f aca="false">Questionnaire!J115</f>
        <v>2.66666666666667</v>
      </c>
      <c r="C37" s="106" t="str">
        <f aca="false">IF(B37&lt;1.5,$L$6,IF(B37&lt;2.5,$L$5,IF(B37&lt;3.5,$L$4,IF(B37&lt;4.5,$L$3,"n/a"))))</f>
        <v>Substantial</v>
      </c>
      <c r="D37" s="197" t="str">
        <f aca="false">IF(H37&lt;B37,"↑",IF(H37&gt;B37,"↓","↔"))</f>
        <v>↑</v>
      </c>
      <c r="E37" s="134"/>
      <c r="F37" s="201"/>
      <c r="G37" s="134"/>
      <c r="H37" s="199" t="n">
        <v>0</v>
      </c>
      <c r="I37" s="98" t="str">
        <f aca="false">IF(H37&lt;1.5,$L$6,IF(H37&lt;2.5,$L$5,IF(H37&lt;3.5,$L$4,IF(H37&lt;4.5,$L$3,"n/a"))))</f>
        <v>Not at all</v>
      </c>
    </row>
    <row r="38" s="99" customFormat="true" ht="15.75" hidden="false" customHeight="false" outlineLevel="0" collapsed="false">
      <c r="A38" s="203" t="str">
        <f aca="false">Questionnaire!$A$116</f>
        <v>6.4 Mobility ??????</v>
      </c>
      <c r="B38" s="136" t="n">
        <f aca="false">Questionnaire!J120</f>
        <v>3.33333333333333</v>
      </c>
      <c r="C38" s="102" t="str">
        <f aca="false">IF(B38&lt;1.5,$L$6,IF(B38&lt;2.5,$L$5,IF(B38&lt;3.5,$L$4,IF(B38&lt;4.5,$L$3,"n/a"))))</f>
        <v>Substantial</v>
      </c>
      <c r="D38" s="154" t="str">
        <f aca="false">IF(H38&lt;B38,"↑",IF(H38&gt;B38,"↓","↔"))</f>
        <v>↑</v>
      </c>
      <c r="E38" s="204"/>
      <c r="F38" s="205"/>
      <c r="G38" s="205"/>
      <c r="H38" s="199" t="n">
        <v>0</v>
      </c>
      <c r="I38" s="113" t="str">
        <f aca="false">IF(H38&lt;1.5,$L$6,IF(H38&lt;2.5,$L$5,IF(H38&lt;3.5,$L$4,IF(H38&lt;4.5,$L$3,"n/a"))))</f>
        <v>Not at all</v>
      </c>
    </row>
    <row r="39" s="75" customFormat="true" ht="14.25" hidden="false" customHeight="false" outlineLevel="0" collapsed="false">
      <c r="A39" s="206" t="s">
        <v>38</v>
      </c>
      <c r="B39" s="115" t="n">
        <f aca="false">IF(COUNT(B35:B38)=0,"n/a",(AVERAGE(B35:B38)))</f>
        <v>2.66666666666667</v>
      </c>
      <c r="C39" s="140" t="str">
        <f aca="false">IF(B39&lt;1.5,$L$6,IF(B39&lt;2.5,$L$5,IF(B39&lt;3.5,$L$4,IF(B39&lt;4.5,$L$3,"n/a"))))</f>
        <v>Substantial</v>
      </c>
      <c r="D39" s="117" t="str">
        <f aca="false">IF(H39&lt;B39,"↑",IF(H39&gt;B39,"↓","↔"))</f>
        <v>↑</v>
      </c>
      <c r="E39" s="119"/>
      <c r="F39" s="119"/>
      <c r="G39" s="119"/>
      <c r="H39" s="141" t="n">
        <f aca="false">AVERAGE(H35:H38)</f>
        <v>0</v>
      </c>
      <c r="I39" s="207" t="str">
        <f aca="false">IF(H39&lt;1.5,$L$6,IF(H39&lt;2.5,$L$5,IF(H39&lt;3.5,$L$4,IF(H39&lt;4.5,$L$3,"n/a"))))</f>
        <v>Not at all</v>
      </c>
    </row>
    <row r="40" customFormat="false" ht="12.75" hidden="false" customHeight="false" outlineLevel="0" collapsed="false">
      <c r="B40" s="208"/>
      <c r="C40" s="209"/>
      <c r="I40" s="209"/>
    </row>
    <row r="41" customFormat="false" ht="12.75" hidden="false" customHeight="false" outlineLevel="0" collapsed="false">
      <c r="C41" s="210"/>
    </row>
    <row r="44" customFormat="false" ht="12.75" hidden="false" customHeight="false" outlineLevel="0" collapsed="false">
      <c r="D44" s="1"/>
      <c r="I44" s="1"/>
    </row>
    <row r="45" customFormat="false" ht="12.75" hidden="false" customHeight="false" outlineLevel="0" collapsed="false">
      <c r="F45" s="211"/>
    </row>
    <row r="46" customFormat="false" ht="12.75" hidden="false" customHeight="false" outlineLevel="0" collapsed="false">
      <c r="B46" s="212"/>
    </row>
    <row r="52" customFormat="false" ht="12.75" hidden="false" customHeight="false" outlineLevel="0" collapsed="false">
      <c r="B52" s="213"/>
    </row>
  </sheetData>
  <sheetProtection sheet="true" password="cc15" objects="true" scenarios="true" formatRows="false"/>
  <mergeCells count="12">
    <mergeCell ref="A1:B1"/>
    <mergeCell ref="D1:E1"/>
    <mergeCell ref="H1:I1"/>
    <mergeCell ref="A2:A4"/>
    <mergeCell ref="B2:B4"/>
    <mergeCell ref="C2:C4"/>
    <mergeCell ref="D2:D4"/>
    <mergeCell ref="E2:E4"/>
    <mergeCell ref="F2:F4"/>
    <mergeCell ref="G2:G4"/>
    <mergeCell ref="H2:I2"/>
    <mergeCell ref="H3:I3"/>
  </mergeCells>
  <conditionalFormatting sqref="G39 G28:G32 G15:G16 G10:G11 G22:G23 G2 G5 G34">
    <cfRule type="cellIs" priority="2" operator="equal" aboveAverage="0" equalAverage="0" bottom="0" percent="0" rank="0" text="" dxfId="8">
      <formula>"High"</formula>
    </cfRule>
    <cfRule type="cellIs" priority="3" operator="equal" aboveAverage="0" equalAverage="0" bottom="0" percent="0" rank="0" text="" dxfId="9">
      <formula>"Substantial"</formula>
    </cfRule>
    <cfRule type="cellIs" priority="4" operator="equal" aboveAverage="0" equalAverage="0" bottom="0" percent="0" rank="0" text="" dxfId="10">
      <formula>"Moderate"</formula>
    </cfRule>
    <cfRule type="containsText" priority="5" operator="containsText" aboveAverage="0" equalAverage="0" bottom="0" percent="0" rank="0" text="Low" dxfId="11">
      <formula>NOT(ISERROR(SEARCH("Low",G2)))</formula>
    </cfRule>
  </conditionalFormatting>
  <conditionalFormatting sqref="H35:I38">
    <cfRule type="cellIs" priority="6" operator="equal" aboveAverage="0" equalAverage="0" bottom="0" percent="0" rank="0" text="" dxfId="12">
      <formula>"High"</formula>
    </cfRule>
    <cfRule type="cellIs" priority="7" operator="equal" aboveAverage="0" equalAverage="0" bottom="0" percent="0" rank="0" text="" dxfId="13">
      <formula>"Substantial"</formula>
    </cfRule>
    <cfRule type="cellIs" priority="8" operator="equal" aboveAverage="0" equalAverage="0" bottom="0" percent="0" rank="0" text="" dxfId="14">
      <formula>"Moderate"</formula>
    </cfRule>
    <cfRule type="containsText" priority="9" operator="containsText" aboveAverage="0" equalAverage="0" bottom="0" percent="0" rank="0" text="Low" dxfId="15">
      <formula>NOT(ISERROR(SEARCH("Low",H35)))</formula>
    </cfRule>
  </conditionalFormatting>
  <conditionalFormatting sqref="H39">
    <cfRule type="cellIs" priority="10" operator="equal" aboveAverage="0" equalAverage="0" bottom="0" percent="0" rank="0" text="" dxfId="16">
      <formula>"High"</formula>
    </cfRule>
    <cfRule type="cellIs" priority="11" operator="equal" aboveAverage="0" equalAverage="0" bottom="0" percent="0" rank="0" text="" dxfId="17">
      <formula>"Substantial"</formula>
    </cfRule>
    <cfRule type="cellIs" priority="12" operator="equal" aboveAverage="0" equalAverage="0" bottom="0" percent="0" rank="0" text="" dxfId="18">
      <formula>"Moderate"</formula>
    </cfRule>
    <cfRule type="containsText" priority="13" operator="containsText" aboveAverage="0" equalAverage="0" bottom="0" percent="0" rank="0" text="Low" dxfId="19">
      <formula>NOT(ISERROR(SEARCH("Low",H39)))</formula>
    </cfRule>
  </conditionalFormatting>
  <conditionalFormatting sqref="C1">
    <cfRule type="cellIs" priority="14" operator="equal" aboveAverage="0" equalAverage="0" bottom="0" percent="0" rank="0" text="" dxfId="20">
      <formula>"High"</formula>
    </cfRule>
    <cfRule type="cellIs" priority="15" operator="equal" aboveAverage="0" equalAverage="0" bottom="0" percent="0" rank="0" text="" dxfId="21">
      <formula>"Substantial"</formula>
    </cfRule>
    <cfRule type="cellIs" priority="16" operator="equal" aboveAverage="0" equalAverage="0" bottom="0" percent="0" rank="0" text="" dxfId="22">
      <formula>"Moderate"</formula>
    </cfRule>
    <cfRule type="cellIs" priority="17" operator="equal" aboveAverage="0" equalAverage="0" bottom="0" percent="0" rank="0" text="" dxfId="23">
      <formula>"Low"</formula>
    </cfRule>
  </conditionalFormatting>
  <conditionalFormatting sqref="F1">
    <cfRule type="cellIs" priority="18" operator="equal" aboveAverage="0" equalAverage="0" bottom="0" percent="0" rank="0" text="" dxfId="24">
      <formula>"High"</formula>
    </cfRule>
    <cfRule type="cellIs" priority="19" operator="equal" aboveAverage="0" equalAverage="0" bottom="0" percent="0" rank="0" text="" dxfId="25">
      <formula>"Substantial"</formula>
    </cfRule>
    <cfRule type="cellIs" priority="20" operator="equal" aboveAverage="0" equalAverage="0" bottom="0" percent="0" rank="0" text="" dxfId="26">
      <formula>"Moderate"</formula>
    </cfRule>
    <cfRule type="cellIs" priority="21" operator="equal" aboveAverage="0" equalAverage="0" bottom="0" percent="0" rank="0" text="" dxfId="27">
      <formula>"Low"</formula>
    </cfRule>
  </conditionalFormatting>
  <conditionalFormatting sqref="A5:I9 A15 C15:I15 A34:I38 A28:A32 A39 C39:I39 A11:I14 A10 C10:I10 A23:I27 A22 C22:I22 A16:I21 C28:I32">
    <cfRule type="cellIs" priority="22" operator="equal" aboveAverage="0" equalAverage="0" bottom="0" percent="0" rank="0" text="" dxfId="28">
      <formula>$L$5</formula>
    </cfRule>
    <cfRule type="cellIs" priority="23" operator="equal" aboveAverage="0" equalAverage="0" bottom="0" percent="0" rank="0" text="" dxfId="29">
      <formula>$L$4</formula>
    </cfRule>
    <cfRule type="cellIs" priority="24" operator="equal" aboveAverage="0" equalAverage="0" bottom="0" percent="0" rank="0" text="" dxfId="30">
      <formula>$L$3</formula>
    </cfRule>
    <cfRule type="cellIs" priority="25" operator="equal" aboveAverage="0" equalAverage="0" bottom="0" percent="0" rank="0" text="" dxfId="31">
      <formula>$L$6</formula>
    </cfRule>
  </conditionalFormatting>
  <conditionalFormatting sqref="G33">
    <cfRule type="cellIs" priority="26" operator="equal" aboveAverage="0" equalAverage="0" bottom="0" percent="0" rank="0" text="" dxfId="32">
      <formula>"High"</formula>
    </cfRule>
    <cfRule type="cellIs" priority="27" operator="equal" aboveAverage="0" equalAverage="0" bottom="0" percent="0" rank="0" text="" dxfId="33">
      <formula>"Substantial"</formula>
    </cfRule>
    <cfRule type="cellIs" priority="28" operator="equal" aboveAverage="0" equalAverage="0" bottom="0" percent="0" rank="0" text="" dxfId="34">
      <formula>"Moderate"</formula>
    </cfRule>
    <cfRule type="containsText" priority="29" operator="containsText" aboveAverage="0" equalAverage="0" bottom="0" percent="0" rank="0" text="Low" dxfId="35">
      <formula>NOT(ISERROR(SEARCH("Low",G33)))</formula>
    </cfRule>
  </conditionalFormatting>
  <conditionalFormatting sqref="A33 C33:I33">
    <cfRule type="cellIs" priority="30" operator="equal" aboveAverage="0" equalAverage="0" bottom="0" percent="0" rank="0" text="" dxfId="36">
      <formula>$L$5</formula>
    </cfRule>
    <cfRule type="cellIs" priority="31" operator="equal" aboveAverage="0" equalAverage="0" bottom="0" percent="0" rank="0" text="" dxfId="37">
      <formula>$L$4</formula>
    </cfRule>
    <cfRule type="cellIs" priority="32" operator="equal" aboveAverage="0" equalAverage="0" bottom="0" percent="0" rank="0" text="" dxfId="38">
      <formula>$L$3</formula>
    </cfRule>
    <cfRule type="cellIs" priority="33" operator="equal" aboveAverage="0" equalAverage="0" bottom="0" percent="0" rank="0" text="" dxfId="39">
      <formula>$L$6</formula>
    </cfRule>
  </conditionalFormatting>
  <printOptions headings="false" gridLines="false" gridLinesSet="true" horizontalCentered="false" verticalCentered="false"/>
  <pageMargins left="0.708333333333333" right="0.708333333333333" top="0.747916666666667" bottom="0.747916666666667" header="0.511811023622047" footer="0.511811023622047"/>
  <pageSetup paperSize="9" scale="61"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S120"/>
  <sheetViews>
    <sheetView showFormulas="false" showGridLines="true" showRowColHeaders="true" showZeros="true" rightToLeft="false" tabSelected="false" showOutlineSymbols="true" defaultGridColor="true" view="pageBreakPreview" topLeftCell="A1" colorId="64" zoomScale="100" zoomScaleNormal="85" zoomScalePageLayoutView="100" workbookViewId="0">
      <pane xSplit="0" ySplit="2" topLeftCell="A3" activePane="bottomLeft" state="frozen"/>
      <selection pane="topLeft" activeCell="A1" activeCellId="0" sqref="A1"/>
      <selection pane="bottomLeft" activeCell="A3" activeCellId="0" sqref="A3"/>
    </sheetView>
  </sheetViews>
  <sheetFormatPr defaultColWidth="8.8671875" defaultRowHeight="12.75" zeroHeight="false" outlineLevelRow="0" outlineLevelCol="0"/>
  <cols>
    <col collapsed="false" customWidth="true" hidden="false" outlineLevel="0" max="1" min="1" style="1" width="18"/>
    <col collapsed="false" customWidth="true" hidden="false" outlineLevel="0" max="2" min="2" style="1" width="28.99"/>
    <col collapsed="false" customWidth="true" hidden="false" outlineLevel="0" max="3" min="3" style="214" width="30.43"/>
    <col collapsed="false" customWidth="true" hidden="false" outlineLevel="0" max="4" min="4" style="215" width="14.43"/>
    <col collapsed="false" customWidth="true" hidden="false" outlineLevel="0" max="6" min="5" style="59" width="7.42"/>
    <col collapsed="false" customWidth="true" hidden="false" outlineLevel="0" max="7" min="7" style="59" width="1.14"/>
    <col collapsed="false" customWidth="true" hidden="false" outlineLevel="0" max="8" min="8" style="59" width="7.42"/>
    <col collapsed="false" customWidth="true" hidden="false" outlineLevel="0" max="9" min="9" style="61" width="12.42"/>
    <col collapsed="false" customWidth="true" hidden="false" outlineLevel="0" max="10" min="10" style="61" width="12.29"/>
    <col collapsed="false" customWidth="true" hidden="false" outlineLevel="0" max="11" min="11" style="1" width="65.86"/>
    <col collapsed="false" customWidth="true" hidden="false" outlineLevel="0" max="12" min="12" style="216" width="15.42"/>
    <col collapsed="false" customWidth="true" hidden="true" outlineLevel="0" max="13" min="13" style="1" width="13.43"/>
    <col collapsed="false" customWidth="true" hidden="true" outlineLevel="0" max="14" min="14" style="1" width="14.86"/>
    <col collapsed="false" customWidth="true" hidden="true" outlineLevel="0" max="15" min="15" style="1" width="11.14"/>
    <col collapsed="false" customWidth="true" hidden="false" outlineLevel="0" max="16" min="16" style="1" width="13.86"/>
    <col collapsed="false" customWidth="false" hidden="false" outlineLevel="0" max="1024" min="17" style="1" width="8.86"/>
  </cols>
  <sheetData>
    <row r="1" customFormat="false" ht="21" hidden="false" customHeight="true" outlineLevel="0" collapsed="false">
      <c r="A1" s="217" t="s">
        <v>1</v>
      </c>
      <c r="B1" s="218" t="str">
        <f aca="false">Profile!F1</f>
        <v>Mango y Piña</v>
      </c>
      <c r="C1" s="69" t="s">
        <v>20</v>
      </c>
      <c r="D1" s="70" t="str">
        <f aca="false">Profile!E2</f>
        <v>Dominican Republic</v>
      </c>
      <c r="E1" s="70"/>
      <c r="F1" s="71" t="s">
        <v>21</v>
      </c>
      <c r="G1" s="219"/>
      <c r="H1" s="220"/>
      <c r="I1" s="221"/>
      <c r="J1" s="72" t="str">
        <f aca="false">Profile!B3</f>
        <v>28/02/2019</v>
      </c>
      <c r="K1" s="222"/>
      <c r="L1" s="223" t="s">
        <v>39</v>
      </c>
    </row>
    <row r="2" s="74" customFormat="true" ht="15" hidden="false" customHeight="true" outlineLevel="0" collapsed="false">
      <c r="A2" s="69" t="s">
        <v>40</v>
      </c>
      <c r="B2" s="69"/>
      <c r="C2" s="224" t="s">
        <v>41</v>
      </c>
      <c r="D2" s="224" t="s">
        <v>11</v>
      </c>
      <c r="E2" s="224" t="s">
        <v>12</v>
      </c>
      <c r="F2" s="69" t="s">
        <v>26</v>
      </c>
      <c r="G2" s="69"/>
      <c r="H2" s="69"/>
      <c r="I2" s="69"/>
      <c r="J2" s="69"/>
      <c r="K2" s="69"/>
      <c r="L2" s="225"/>
      <c r="M2" s="107"/>
    </row>
    <row r="3" s="74" customFormat="true" ht="21" hidden="false" customHeight="true" outlineLevel="0" collapsed="false">
      <c r="A3" s="226" t="s">
        <v>42</v>
      </c>
      <c r="B3" s="227"/>
      <c r="C3" s="227"/>
      <c r="D3" s="227"/>
      <c r="E3" s="227"/>
      <c r="F3" s="227"/>
      <c r="G3" s="227"/>
      <c r="H3" s="227"/>
      <c r="I3" s="227"/>
      <c r="J3" s="227"/>
      <c r="K3" s="227"/>
      <c r="L3" s="228"/>
      <c r="N3" s="229" t="s">
        <v>35</v>
      </c>
      <c r="O3" s="74" t="n">
        <v>4.5</v>
      </c>
    </row>
    <row r="4" s="74" customFormat="true" ht="21" hidden="false" customHeight="true" outlineLevel="0" collapsed="false">
      <c r="A4" s="230" t="s">
        <v>43</v>
      </c>
      <c r="B4" s="231"/>
      <c r="C4" s="231"/>
      <c r="D4" s="231"/>
      <c r="E4" s="231"/>
      <c r="F4" s="231"/>
      <c r="G4" s="231"/>
      <c r="H4" s="231"/>
      <c r="I4" s="231"/>
      <c r="J4" s="231"/>
      <c r="K4" s="231"/>
      <c r="L4" s="228"/>
      <c r="N4" s="229" t="s">
        <v>44</v>
      </c>
      <c r="O4" s="74" t="n">
        <v>3.5</v>
      </c>
    </row>
    <row r="5" s="74" customFormat="true" ht="60.75" hidden="false" customHeight="true" outlineLevel="0" collapsed="false">
      <c r="A5" s="232" t="s">
        <v>45</v>
      </c>
      <c r="B5" s="232"/>
      <c r="C5" s="233"/>
      <c r="D5" s="234" t="s">
        <v>44</v>
      </c>
      <c r="E5" s="235" t="n">
        <f aca="false">IF(D5=$N$6,1,IF(D5=$N$5,2,IF(D5=$N$4,3,IF(D5=$N$3,4,"n/a"))))</f>
        <v>3</v>
      </c>
      <c r="F5" s="236"/>
      <c r="G5" s="236"/>
      <c r="H5" s="236"/>
      <c r="I5" s="236"/>
      <c r="J5" s="236"/>
      <c r="K5" s="236"/>
      <c r="L5" s="228"/>
      <c r="N5" s="107" t="s">
        <v>46</v>
      </c>
      <c r="O5" s="75" t="n">
        <v>2.5</v>
      </c>
    </row>
    <row r="6" s="74" customFormat="true" ht="31.5" hidden="false" customHeight="true" outlineLevel="0" collapsed="false">
      <c r="A6" s="232" t="s">
        <v>47</v>
      </c>
      <c r="B6" s="232"/>
      <c r="C6" s="233"/>
      <c r="D6" s="234" t="s">
        <v>48</v>
      </c>
      <c r="E6" s="235" t="n">
        <f aca="false">IF(D6=$N$6,1,IF(D6=$N$5,2,IF(D6=$N$4,3,IF(D6=$N$3,4,"n/a"))))</f>
        <v>1</v>
      </c>
      <c r="F6" s="236"/>
      <c r="G6" s="236"/>
      <c r="H6" s="236"/>
      <c r="I6" s="236"/>
      <c r="J6" s="236"/>
      <c r="K6" s="236"/>
      <c r="L6" s="228"/>
      <c r="N6" s="107" t="s">
        <v>48</v>
      </c>
      <c r="O6" s="75" t="n">
        <v>1.5</v>
      </c>
    </row>
    <row r="7" s="74" customFormat="true" ht="28.5" hidden="false" customHeight="true" outlineLevel="0" collapsed="false">
      <c r="A7" s="232" t="s">
        <v>49</v>
      </c>
      <c r="B7" s="232"/>
      <c r="C7" s="233"/>
      <c r="D7" s="234" t="s">
        <v>46</v>
      </c>
      <c r="E7" s="235" t="n">
        <f aca="false">IF(D7=$N$6,1,IF(D7=$N$5,2,IF(D7=$N$4,3,IF(D7=$N$3,4,"n/a"))))</f>
        <v>2</v>
      </c>
      <c r="F7" s="236"/>
      <c r="G7" s="236"/>
      <c r="H7" s="236"/>
      <c r="I7" s="236"/>
      <c r="J7" s="236"/>
      <c r="K7" s="236"/>
      <c r="L7" s="228"/>
      <c r="N7" s="229" t="s">
        <v>50</v>
      </c>
    </row>
    <row r="8" s="74" customFormat="true" ht="30" hidden="false" customHeight="true" outlineLevel="0" collapsed="false">
      <c r="A8" s="232" t="s">
        <v>51</v>
      </c>
      <c r="B8" s="232"/>
      <c r="C8" s="233"/>
      <c r="D8" s="234" t="s">
        <v>48</v>
      </c>
      <c r="E8" s="235" t="n">
        <f aca="false">IF(D8=$N$6,1,IF(D8=$N$5,2,IF(D8=$N$4,3,IF(D8=$N$3,4,"n/a"))))</f>
        <v>1</v>
      </c>
      <c r="F8" s="236"/>
      <c r="G8" s="236"/>
      <c r="H8" s="236"/>
      <c r="I8" s="236"/>
      <c r="J8" s="236"/>
      <c r="K8" s="236"/>
      <c r="L8" s="228"/>
      <c r="N8" s="107"/>
    </row>
    <row r="9" s="74" customFormat="true" ht="45.75" hidden="false" customHeight="true" outlineLevel="0" collapsed="false">
      <c r="A9" s="237" t="s">
        <v>52</v>
      </c>
      <c r="B9" s="237"/>
      <c r="C9" s="238"/>
      <c r="D9" s="234" t="s">
        <v>46</v>
      </c>
      <c r="E9" s="239" t="n">
        <f aca="false">IF(D9=$N$6,1,IF(D9=$N$5,2,IF(D9=$N$4,3,IF(D9=$N$3,4,"n/a"))))</f>
        <v>2</v>
      </c>
      <c r="F9" s="240"/>
      <c r="G9" s="240"/>
      <c r="H9" s="240"/>
      <c r="I9" s="240"/>
      <c r="J9" s="240"/>
      <c r="K9" s="240"/>
      <c r="L9" s="228"/>
      <c r="N9" s="241"/>
    </row>
    <row r="10" s="74" customFormat="true" ht="28.5" hidden="false" customHeight="true" outlineLevel="0" collapsed="false">
      <c r="A10" s="242"/>
      <c r="B10" s="242"/>
      <c r="C10" s="243" t="s">
        <v>53</v>
      </c>
      <c r="D10" s="244" t="str">
        <f aca="false">IF(E10&lt;1.5,$N$6,IF(E10&lt;2.5,$N$5,IF(E10&lt;3.5,$N$4,IF(E10&lt;4.5,$N$3,"n/a"))))</f>
        <v>Moderate/Low</v>
      </c>
      <c r="E10" s="245" t="n">
        <f aca="false">IF(COUNT(E5:E9)=0,"n/a",AVERAGE(E5:E9))</f>
        <v>1.8</v>
      </c>
      <c r="F10" s="246" t="n">
        <f aca="false">E10</f>
        <v>1.8</v>
      </c>
      <c r="G10" s="247"/>
      <c r="H10" s="248" t="s">
        <v>54</v>
      </c>
      <c r="I10" s="249" t="str">
        <f aca="false">D10</f>
        <v>Moderate/Low</v>
      </c>
      <c r="J10" s="250" t="n">
        <f aca="false">IF(I10=$N$7,"n/a",IF(AND(I10=$N$5,D10=$N$6),1.5,IF(AND(I10=$N$4,D10=$N$5),2.5,IF(AND(I10=$N$3,D10=$N$4),3.5,IF(AND(I10=$N$6,D10=$N$5),1.49,IF(AND(I10=$N$5,D10=$N$4),2.49,IF(AND(I10=$N$4,D10=$N$3),3.49,E10)))))))</f>
        <v>1.8</v>
      </c>
      <c r="K10" s="251" t="s">
        <v>55</v>
      </c>
      <c r="L10" s="252"/>
      <c r="N10" s="229"/>
    </row>
    <row r="11" s="74" customFormat="true" ht="20.25" hidden="false" customHeight="true" outlineLevel="0" collapsed="false">
      <c r="A11" s="253" t="s">
        <v>56</v>
      </c>
      <c r="B11" s="254"/>
      <c r="C11" s="255"/>
      <c r="D11" s="256"/>
      <c r="E11" s="256"/>
      <c r="F11" s="256"/>
      <c r="G11" s="256"/>
      <c r="H11" s="256"/>
      <c r="I11" s="256"/>
      <c r="J11" s="256"/>
      <c r="K11" s="256"/>
      <c r="L11" s="228"/>
      <c r="N11" s="229"/>
    </row>
    <row r="12" customFormat="false" ht="45.75" hidden="false" customHeight="true" outlineLevel="0" collapsed="false">
      <c r="A12" s="232" t="s">
        <v>57</v>
      </c>
      <c r="B12" s="232"/>
      <c r="C12" s="233"/>
      <c r="D12" s="234" t="s">
        <v>50</v>
      </c>
      <c r="E12" s="257" t="str">
        <f aca="false">IF(D12=$N$6,1,IF(D12=$N$5,2,IF(D12=$N$4,3,IF(D12=$N$3,4,"n/a"))))</f>
        <v>n/a</v>
      </c>
      <c r="F12" s="258"/>
      <c r="G12" s="258"/>
      <c r="H12" s="258"/>
      <c r="I12" s="258"/>
      <c r="J12" s="258"/>
      <c r="K12" s="258"/>
      <c r="L12" s="259" t="s">
        <v>58</v>
      </c>
      <c r="N12" s="229"/>
    </row>
    <row r="13" customFormat="false" ht="43.5" hidden="false" customHeight="true" outlineLevel="0" collapsed="false">
      <c r="A13" s="260" t="s">
        <v>59</v>
      </c>
      <c r="B13" s="260"/>
      <c r="C13" s="261"/>
      <c r="D13" s="234" t="s">
        <v>50</v>
      </c>
      <c r="E13" s="262" t="str">
        <f aca="false">IF(D13=$N$6,1,IF(D13=$N$5,2,IF(D13=$N$4,3,IF(D13=$N$3,4,"n/a"))))</f>
        <v>n/a</v>
      </c>
      <c r="F13" s="263"/>
      <c r="G13" s="263"/>
      <c r="H13" s="263"/>
      <c r="I13" s="263"/>
      <c r="J13" s="263"/>
      <c r="K13" s="263"/>
      <c r="L13" s="259" t="s">
        <v>58</v>
      </c>
    </row>
    <row r="14" s="86" customFormat="true" ht="28.5" hidden="false" customHeight="true" outlineLevel="0" collapsed="false">
      <c r="A14" s="264"/>
      <c r="B14" s="264"/>
      <c r="C14" s="243" t="s">
        <v>53</v>
      </c>
      <c r="D14" s="265" t="str">
        <f aca="false">IF(E14&lt;1.5,$N$6,IF(E14&lt;2.5,$N$5,IF(E14&lt;3.5,$N$4,IF(E14&lt;4.5,$N$3,"n/a"))))</f>
        <v>n/a</v>
      </c>
      <c r="E14" s="266" t="str">
        <f aca="false">IF(COUNT(E12:E13)=0,"n/a",AVERAGE(E12:E13))</f>
        <v>n/a</v>
      </c>
      <c r="F14" s="267" t="str">
        <f aca="false">E14</f>
        <v>n/a</v>
      </c>
      <c r="G14" s="247"/>
      <c r="H14" s="268" t="s">
        <v>54</v>
      </c>
      <c r="I14" s="249" t="str">
        <f aca="false">D14</f>
        <v>n/a</v>
      </c>
      <c r="J14" s="269" t="str">
        <f aca="false">IF(I14=$N$7,"n/a",IF(AND(I14=$N$5,D14=$N$6),1.5,IF(AND(I14=$N$4,D14=$N$5),2.5,IF(AND(I14=$N$3,D14=$N$4),3.5,IF(AND(I14=$N$6,D14=$N$5),1.49,IF(AND(I14=$N$5,D14=$N$4),2.49,IF(AND(I14=$N$4,D14=$N$3),3.49,E14)))))))</f>
        <v>n/a</v>
      </c>
      <c r="K14" s="270" t="s">
        <v>55</v>
      </c>
      <c r="L14" s="271"/>
      <c r="N14" s="229"/>
    </row>
    <row r="15" customFormat="false" ht="21.75" hidden="false" customHeight="true" outlineLevel="0" collapsed="false">
      <c r="A15" s="272" t="s">
        <v>60</v>
      </c>
      <c r="B15" s="253"/>
      <c r="C15" s="253"/>
      <c r="D15" s="253"/>
      <c r="E15" s="253"/>
      <c r="F15" s="253"/>
      <c r="G15" s="253"/>
      <c r="H15" s="253"/>
      <c r="I15" s="253"/>
      <c r="J15" s="253"/>
      <c r="K15" s="253"/>
      <c r="L15" s="273"/>
      <c r="N15" s="229"/>
    </row>
    <row r="16" customFormat="false" ht="46.5" hidden="false" customHeight="true" outlineLevel="0" collapsed="false">
      <c r="A16" s="237" t="s">
        <v>61</v>
      </c>
      <c r="B16" s="237"/>
      <c r="C16" s="261"/>
      <c r="D16" s="234" t="s">
        <v>44</v>
      </c>
      <c r="E16" s="274" t="n">
        <f aca="false">IF(D16=$N$6,1,IF(D16=$N$5,2,IF(D16=$N$4,3,IF(D16=$N$3,4,"n/a"))))</f>
        <v>3</v>
      </c>
      <c r="F16" s="236"/>
      <c r="G16" s="236"/>
      <c r="H16" s="236"/>
      <c r="I16" s="236"/>
      <c r="J16" s="236"/>
      <c r="K16" s="236"/>
      <c r="L16" s="273"/>
    </row>
    <row r="17" s="74" customFormat="true" ht="24.75" hidden="false" customHeight="true" outlineLevel="0" collapsed="false">
      <c r="A17" s="275"/>
      <c r="B17" s="275"/>
      <c r="C17" s="243" t="s">
        <v>53</v>
      </c>
      <c r="D17" s="265" t="str">
        <f aca="false">IF(E17&lt;1.5,$N$6,IF(E17&lt;2.5,$N$5,IF(E17&lt;3.5,$N$4,IF(E17&lt;4.5,$N$3,"n/a"))))</f>
        <v>Substantial</v>
      </c>
      <c r="E17" s="266" t="n">
        <f aca="false">IF(COUNT(E16)=0,"n/a",AVERAGE(E16))</f>
        <v>3</v>
      </c>
      <c r="F17" s="267" t="n">
        <f aca="false">E17</f>
        <v>3</v>
      </c>
      <c r="G17" s="247"/>
      <c r="H17" s="268" t="s">
        <v>54</v>
      </c>
      <c r="I17" s="249" t="str">
        <f aca="false">D17</f>
        <v>Substantial</v>
      </c>
      <c r="J17" s="269" t="n">
        <f aca="false">IF(I17=$N$7,"n/a",IF(AND(I17=$N$5,D17=$N$6),1.5,IF(AND(I17=$N$4,D17=$N$5),2.5,IF(AND(I17=$N$3,D17=$N$4),3.5,IF(AND(I17=$N$6,D17=$N$5),1.49,IF(AND(I17=$N$5,D17=$N$4),2.49,IF(AND(I17=$N$4,D17=$N$3),3.49,E17)))))))</f>
        <v>3</v>
      </c>
      <c r="K17" s="270" t="s">
        <v>55</v>
      </c>
      <c r="L17" s="228"/>
      <c r="N17" s="83"/>
    </row>
    <row r="18" s="276" customFormat="true" ht="21" hidden="false" customHeight="true" outlineLevel="0" collapsed="false">
      <c r="A18" s="253" t="s">
        <v>62</v>
      </c>
      <c r="B18" s="253"/>
      <c r="C18" s="253"/>
      <c r="D18" s="253"/>
      <c r="E18" s="253"/>
      <c r="F18" s="253"/>
      <c r="G18" s="253"/>
      <c r="H18" s="253"/>
      <c r="I18" s="253"/>
      <c r="J18" s="253"/>
      <c r="K18" s="253"/>
      <c r="L18" s="273"/>
      <c r="N18" s="277"/>
    </row>
    <row r="19" s="276" customFormat="true" ht="32.25" hidden="false" customHeight="true" outlineLevel="0" collapsed="false">
      <c r="A19" s="232" t="s">
        <v>63</v>
      </c>
      <c r="B19" s="232"/>
      <c r="C19" s="233"/>
      <c r="D19" s="234" t="s">
        <v>44</v>
      </c>
      <c r="E19" s="278" t="n">
        <f aca="false">IF(D19=$N$6,1,IF(D19=$N$5,2,IF(D19=$N$4,3,IF(D19=$N$3,4,"n/a"))))</f>
        <v>3</v>
      </c>
      <c r="F19" s="236"/>
      <c r="G19" s="236"/>
      <c r="H19" s="236"/>
      <c r="I19" s="236"/>
      <c r="J19" s="236"/>
      <c r="K19" s="236"/>
      <c r="L19" s="259" t="s">
        <v>58</v>
      </c>
      <c r="N19" s="277"/>
    </row>
    <row r="20" s="276" customFormat="true" ht="33" hidden="false" customHeight="true" outlineLevel="0" collapsed="false">
      <c r="A20" s="260" t="s">
        <v>64</v>
      </c>
      <c r="B20" s="260"/>
      <c r="C20" s="261"/>
      <c r="D20" s="279" t="s">
        <v>44</v>
      </c>
      <c r="E20" s="239" t="n">
        <f aca="false">IF(D20=$N$6,1,IF(D20=$N$5,2,IF(D20=$N$4,3,IF(D20=$N$3,4,"n/a"))))</f>
        <v>3</v>
      </c>
      <c r="F20" s="240"/>
      <c r="G20" s="240"/>
      <c r="H20" s="240"/>
      <c r="I20" s="240"/>
      <c r="J20" s="240"/>
      <c r="K20" s="240"/>
      <c r="L20" s="280"/>
      <c r="N20" s="277"/>
    </row>
    <row r="21" s="74" customFormat="true" ht="29.25" hidden="false" customHeight="true" outlineLevel="0" collapsed="false">
      <c r="A21" s="264"/>
      <c r="B21" s="264"/>
      <c r="C21" s="243" t="s">
        <v>53</v>
      </c>
      <c r="D21" s="265" t="str">
        <f aca="false">IF(E21&lt;1.5,$N$6,IF(E21&lt;2.5,$N$5,IF(E21&lt;3.5,$N$4,IF(E21&lt;4.5,$N$3,"n/a"))))</f>
        <v>Substantial</v>
      </c>
      <c r="E21" s="266" t="n">
        <f aca="false">IF(COUNT(E19:E20)=0,"n/a",AVERAGE(E19:E20))</f>
        <v>3</v>
      </c>
      <c r="F21" s="267" t="n">
        <f aca="false">E21</f>
        <v>3</v>
      </c>
      <c r="G21" s="247"/>
      <c r="H21" s="268" t="s">
        <v>54</v>
      </c>
      <c r="I21" s="249" t="str">
        <f aca="false">D21</f>
        <v>Substantial</v>
      </c>
      <c r="J21" s="250" t="n">
        <f aca="false">IF(I21=$N$7,"n/a",IF(AND(I21=$N$5,D21=$N$6),1.5,IF(AND(I21=$N$4,D21=$N$5),2.5,IF(AND(I21=$N$3,D21=$N$4),3.5,IF(AND(I21=$N$6,D21=$N$5),1.49,IF(AND(I21=$N$5,D21=$N$4),2.49,IF(AND(I21=$N$4,D21=$N$3),3.49,E21)))))))</f>
        <v>3</v>
      </c>
      <c r="K21" s="281" t="s">
        <v>55</v>
      </c>
      <c r="L21" s="282"/>
    </row>
    <row r="22" s="286" customFormat="true" ht="22.5" hidden="false" customHeight="true" outlineLevel="0" collapsed="false">
      <c r="A22" s="283" t="s">
        <v>65</v>
      </c>
      <c r="B22" s="284"/>
      <c r="C22" s="284"/>
      <c r="D22" s="285"/>
      <c r="E22" s="285"/>
      <c r="F22" s="285"/>
      <c r="G22" s="285"/>
      <c r="H22" s="285"/>
      <c r="I22" s="285"/>
      <c r="J22" s="285"/>
      <c r="K22" s="285"/>
      <c r="L22" s="228"/>
    </row>
    <row r="23" customFormat="false" ht="21.75" hidden="false" customHeight="true" outlineLevel="0" collapsed="false">
      <c r="A23" s="287" t="s">
        <v>66</v>
      </c>
      <c r="B23" s="288"/>
      <c r="C23" s="288"/>
      <c r="D23" s="288"/>
      <c r="E23" s="288"/>
      <c r="F23" s="288"/>
      <c r="G23" s="288"/>
      <c r="H23" s="288"/>
      <c r="I23" s="288"/>
      <c r="J23" s="288"/>
      <c r="K23" s="288"/>
      <c r="L23" s="259" t="s">
        <v>58</v>
      </c>
    </row>
    <row r="24" customFormat="false" ht="54" hidden="false" customHeight="true" outlineLevel="0" collapsed="false">
      <c r="A24" s="289" t="s">
        <v>67</v>
      </c>
      <c r="B24" s="289"/>
      <c r="C24" s="290"/>
      <c r="D24" s="291" t="s">
        <v>48</v>
      </c>
      <c r="E24" s="292" t="n">
        <f aca="false">IF(D24=$N$6,1,IF(D24=$N$5,2,IF(D24=$N$4,3,IF(D24=$N$3,4,"n/a"))))</f>
        <v>1</v>
      </c>
      <c r="F24" s="258"/>
      <c r="G24" s="258"/>
      <c r="H24" s="258"/>
      <c r="I24" s="258"/>
      <c r="J24" s="258"/>
      <c r="K24" s="258"/>
      <c r="L24" s="259" t="s">
        <v>58</v>
      </c>
    </row>
    <row r="25" customFormat="false" ht="73.5" hidden="false" customHeight="true" outlineLevel="0" collapsed="false">
      <c r="A25" s="293" t="s">
        <v>68</v>
      </c>
      <c r="B25" s="293"/>
      <c r="C25" s="294"/>
      <c r="D25" s="295" t="s">
        <v>48</v>
      </c>
      <c r="E25" s="239" t="n">
        <f aca="false">IF(D25=$N$6,1,IF(D25=$N$5,2,IF(D25=$N$4,3,IF(D25=$N$3,4,"n/a"))))</f>
        <v>1</v>
      </c>
      <c r="F25" s="240"/>
      <c r="G25" s="240"/>
      <c r="H25" s="240"/>
      <c r="I25" s="240"/>
      <c r="J25" s="240"/>
      <c r="K25" s="240"/>
      <c r="L25" s="273"/>
    </row>
    <row r="26" customFormat="false" ht="35.25" hidden="false" customHeight="true" outlineLevel="0" collapsed="false">
      <c r="A26" s="296"/>
      <c r="B26" s="296"/>
      <c r="C26" s="297" t="s">
        <v>53</v>
      </c>
      <c r="D26" s="265" t="str">
        <f aca="false">IF(E26&lt;1.5,"Low",IF(E26&lt;2.5,"Moderate",IF(E26&lt;3.5,"Substantial",IF(E26&lt;4.5,"High","n/a"))))</f>
        <v>Low</v>
      </c>
      <c r="E26" s="266" t="n">
        <f aca="false">IF(COUNT(E24:E25)=0,"n/a",AVERAGE(E24:E25))</f>
        <v>1</v>
      </c>
      <c r="F26" s="246" t="n">
        <f aca="false">E26</f>
        <v>1</v>
      </c>
      <c r="G26" s="247"/>
      <c r="H26" s="248" t="s">
        <v>54</v>
      </c>
      <c r="I26" s="249" t="str">
        <f aca="false">D26</f>
        <v>Low</v>
      </c>
      <c r="J26" s="250" t="n">
        <f aca="false">IF(I26=$N$7,"n/a",IF(AND(I26=$N$5,D26=$N$6),1.5,IF(AND(I26=$N$4,D26=$N$5),2.5,IF(AND(I26=$N$3,D26=$N$4),3.5,IF(AND(I26=$N$6,D26=$N$5),1.49,IF(AND(I26=$N$5,D26=$N$4),2.49,IF(AND(I26=$N$4,D26=$N$3),3.49,E26)))))))</f>
        <v>1</v>
      </c>
      <c r="K26" s="298" t="s">
        <v>55</v>
      </c>
      <c r="L26" s="273"/>
    </row>
    <row r="27" customFormat="false" ht="20.25" hidden="false" customHeight="true" outlineLevel="0" collapsed="false">
      <c r="A27" s="299" t="s">
        <v>69</v>
      </c>
      <c r="B27" s="300"/>
      <c r="C27" s="301"/>
      <c r="D27" s="302"/>
      <c r="E27" s="302"/>
      <c r="F27" s="302"/>
      <c r="G27" s="302"/>
      <c r="H27" s="302"/>
      <c r="I27" s="302"/>
      <c r="J27" s="302"/>
      <c r="K27" s="302"/>
      <c r="L27" s="273"/>
    </row>
    <row r="28" customFormat="false" ht="30.75" hidden="false" customHeight="true" outlineLevel="0" collapsed="false">
      <c r="A28" s="303" t="s">
        <v>70</v>
      </c>
      <c r="B28" s="303"/>
      <c r="C28" s="304"/>
      <c r="D28" s="305" t="s">
        <v>44</v>
      </c>
      <c r="E28" s="257" t="n">
        <f aca="false">IF(D28=$N$6,1,IF(D28=$N$5,2,IF(D28=$N$4,3,IF(D28=$N$3,4,"n/a"))))</f>
        <v>3</v>
      </c>
      <c r="F28" s="306"/>
      <c r="G28" s="306"/>
      <c r="H28" s="306"/>
      <c r="I28" s="306"/>
      <c r="J28" s="306"/>
      <c r="K28" s="306"/>
      <c r="L28" s="273"/>
    </row>
    <row r="29" customFormat="false" ht="50.25" hidden="false" customHeight="true" outlineLevel="0" collapsed="false">
      <c r="A29" s="303" t="s">
        <v>71</v>
      </c>
      <c r="B29" s="303"/>
      <c r="C29" s="304"/>
      <c r="D29" s="234" t="s">
        <v>46</v>
      </c>
      <c r="E29" s="278" t="n">
        <f aca="false">IF(D29=$N$6,1,IF(D29=$N$5,2,IF(D29=$N$4,3,IF(D29=$N$3,4,"n/a"))))</f>
        <v>2</v>
      </c>
      <c r="F29" s="236"/>
      <c r="G29" s="236"/>
      <c r="H29" s="236"/>
      <c r="I29" s="236"/>
      <c r="J29" s="236"/>
      <c r="K29" s="236"/>
      <c r="L29" s="273"/>
    </row>
    <row r="30" s="308" customFormat="true" ht="56.25" hidden="false" customHeight="true" outlineLevel="0" collapsed="false">
      <c r="A30" s="303" t="s">
        <v>72</v>
      </c>
      <c r="B30" s="303"/>
      <c r="C30" s="304"/>
      <c r="D30" s="234" t="s">
        <v>46</v>
      </c>
      <c r="E30" s="278" t="n">
        <f aca="false">IF(D30=$N$6,1,IF(D30=$N$5,2,IF(D30=$N$4,3,IF(D30=$N$3,4,"n/a"))))</f>
        <v>2</v>
      </c>
      <c r="F30" s="307"/>
      <c r="G30" s="307"/>
      <c r="H30" s="307"/>
      <c r="I30" s="307"/>
      <c r="J30" s="307"/>
      <c r="K30" s="307"/>
      <c r="L30" s="228"/>
    </row>
    <row r="31" s="286" customFormat="true" ht="36" hidden="false" customHeight="true" outlineLevel="0" collapsed="false">
      <c r="A31" s="309" t="s">
        <v>73</v>
      </c>
      <c r="B31" s="309"/>
      <c r="C31" s="294"/>
      <c r="D31" s="310" t="s">
        <v>48</v>
      </c>
      <c r="E31" s="311" t="n">
        <f aca="false">IF(D31=$N$6,1,IF(D31=$N$5,2,IF(D31=$N$4,3,IF(D31=$N$3,4,"n/a"))))</f>
        <v>1</v>
      </c>
      <c r="F31" s="263"/>
      <c r="G31" s="263"/>
      <c r="H31" s="263"/>
      <c r="I31" s="263"/>
      <c r="J31" s="263"/>
      <c r="K31" s="263"/>
      <c r="L31" s="259" t="s">
        <v>58</v>
      </c>
    </row>
    <row r="32" s="74" customFormat="true" ht="25.5" hidden="false" customHeight="true" outlineLevel="0" collapsed="false">
      <c r="A32" s="312"/>
      <c r="B32" s="313"/>
      <c r="C32" s="297" t="s">
        <v>53</v>
      </c>
      <c r="D32" s="265" t="str">
        <f aca="false">IF(E32&lt;1.5,"Low",IF(E32&lt;2.5,"Moderate",IF(E32&lt;3.5,"Substantial",IF(E32&lt;4.5,"High","n/a"))))</f>
        <v>Moderate</v>
      </c>
      <c r="E32" s="266" t="n">
        <f aca="false">IF(COUNT(E28:E31)=0,"n/a",AVERAGE(E28:E31))</f>
        <v>2</v>
      </c>
      <c r="F32" s="267" t="n">
        <f aca="false">E32</f>
        <v>2</v>
      </c>
      <c r="G32" s="247"/>
      <c r="H32" s="268" t="s">
        <v>54</v>
      </c>
      <c r="I32" s="249" t="str">
        <f aca="false">D32</f>
        <v>Moderate</v>
      </c>
      <c r="J32" s="269" t="n">
        <f aca="false">IF(I32=$N$7,"n/a",IF(AND(I32=$N$5,D32=$N$6),1.5,IF(AND(I32=$N$4,D32=$N$5),2.5,IF(AND(I32=$N$3,D32=$N$4),3.5,IF(AND(I32=$N$6,D32=$N$5),1.49,IF(AND(I32=$N$5,D32=$N$4),2.49,IF(AND(I32=$N$4,D32=$N$3),3.49,E32)))))))</f>
        <v>2</v>
      </c>
      <c r="K32" s="270" t="s">
        <v>55</v>
      </c>
      <c r="L32" s="228"/>
    </row>
    <row r="33" s="74" customFormat="true" ht="25.5" hidden="false" customHeight="true" outlineLevel="0" collapsed="false">
      <c r="A33" s="314" t="s">
        <v>74</v>
      </c>
      <c r="B33" s="315"/>
      <c r="C33" s="315"/>
      <c r="D33" s="315"/>
      <c r="E33" s="315"/>
      <c r="F33" s="315"/>
      <c r="G33" s="315"/>
      <c r="H33" s="315"/>
      <c r="I33" s="315"/>
      <c r="J33" s="315"/>
      <c r="K33" s="315"/>
      <c r="L33" s="228"/>
    </row>
    <row r="34" s="74" customFormat="true" ht="45.75" hidden="false" customHeight="true" outlineLevel="0" collapsed="false">
      <c r="A34" s="316" t="s">
        <v>75</v>
      </c>
      <c r="B34" s="316"/>
      <c r="C34" s="317"/>
      <c r="D34" s="234" t="s">
        <v>44</v>
      </c>
      <c r="E34" s="235" t="n">
        <f aca="false">IF(D34=$N$6,1,IF(D34=$N$5,2,IF(D34=$N$4,3,IF(D34=$N$3,4,"n/a"))))</f>
        <v>3</v>
      </c>
      <c r="F34" s="258"/>
      <c r="G34" s="258"/>
      <c r="H34" s="258"/>
      <c r="I34" s="258"/>
      <c r="J34" s="258"/>
      <c r="K34" s="258"/>
      <c r="L34" s="259" t="s">
        <v>58</v>
      </c>
    </row>
    <row r="35" s="74" customFormat="true" ht="33" hidden="false" customHeight="true" outlineLevel="0" collapsed="false">
      <c r="A35" s="318" t="s">
        <v>76</v>
      </c>
      <c r="B35" s="318"/>
      <c r="C35" s="317"/>
      <c r="D35" s="319" t="s">
        <v>48</v>
      </c>
      <c r="E35" s="235" t="n">
        <f aca="false">IF(D35=$N$6,1,IF(D35=$N$5,2,IF(D35=$N$4,3,IF(D35=$N$3,4,"n/a"))))</f>
        <v>1</v>
      </c>
      <c r="F35" s="236"/>
      <c r="G35" s="236"/>
      <c r="H35" s="236"/>
      <c r="I35" s="236"/>
      <c r="J35" s="236"/>
      <c r="K35" s="236"/>
      <c r="L35" s="228"/>
    </row>
    <row r="36" s="74" customFormat="true" ht="60.75" hidden="false" customHeight="true" outlineLevel="0" collapsed="false">
      <c r="A36" s="316" t="s">
        <v>77</v>
      </c>
      <c r="B36" s="316"/>
      <c r="C36" s="317"/>
      <c r="D36" s="319" t="s">
        <v>50</v>
      </c>
      <c r="E36" s="235" t="str">
        <f aca="false">IF(D36=$N$6,1,IF(D36=$N$5,2,IF(D36=$N$4,3,IF(D36=$N$3,4,"n/a"))))</f>
        <v>n/a</v>
      </c>
      <c r="F36" s="236"/>
      <c r="G36" s="236"/>
      <c r="H36" s="236"/>
      <c r="I36" s="236"/>
      <c r="J36" s="236"/>
      <c r="K36" s="236"/>
      <c r="L36" s="228"/>
    </row>
    <row r="37" s="74" customFormat="true" ht="60.75" hidden="false" customHeight="true" outlineLevel="0" collapsed="false">
      <c r="A37" s="293" t="s">
        <v>78</v>
      </c>
      <c r="B37" s="293"/>
      <c r="C37" s="320"/>
      <c r="D37" s="310" t="s">
        <v>48</v>
      </c>
      <c r="E37" s="274" t="n">
        <f aca="false">IF(D37=$N$6,1,IF(D37=$N$5,2,IF(D37=$N$4,3,IF(D37=$N$3,4,"n/a"))))</f>
        <v>1</v>
      </c>
      <c r="F37" s="321"/>
      <c r="G37" s="321"/>
      <c r="H37" s="321"/>
      <c r="I37" s="321"/>
      <c r="J37" s="321"/>
      <c r="K37" s="321"/>
      <c r="L37" s="228"/>
    </row>
    <row r="38" s="74" customFormat="true" ht="25.5" hidden="false" customHeight="true" outlineLevel="0" collapsed="false">
      <c r="A38" s="322"/>
      <c r="B38" s="323"/>
      <c r="C38" s="324" t="s">
        <v>53</v>
      </c>
      <c r="D38" s="265" t="str">
        <f aca="false">IF(E38&lt;1.5,"Low",IF(E38&lt;2.5,"Moderate",IF(E38&lt;3.5,"Substantial",IF(E38&lt;4.5,"High","n/a"))))</f>
        <v>Moderate</v>
      </c>
      <c r="E38" s="266" t="n">
        <f aca="false">IF(COUNT(E34:E37)=0,"n/a",AVERAGE(E34:E37))</f>
        <v>1.66666666666667</v>
      </c>
      <c r="F38" s="267" t="n">
        <f aca="false">E38</f>
        <v>1.66666666666667</v>
      </c>
      <c r="G38" s="247"/>
      <c r="H38" s="268" t="s">
        <v>54</v>
      </c>
      <c r="I38" s="249" t="str">
        <f aca="false">D38</f>
        <v>Moderate</v>
      </c>
      <c r="J38" s="269" t="n">
        <f aca="false">IF(I38=$N$7,"n/a",IF(AND(I38=$N$5,D38=$N$6),1.5,IF(AND(I38=$N$4,D38=$N$5),2.5,IF(AND(I38=$N$3,D38=$N$4),3.5,IF(AND(I38=$N$6,D38=$N$5),1.49,IF(AND(I38=$N$5,D38=$N$4),2.49,IF(AND(I38=$N$4,D38=$N$3),3.49,E38)))))))</f>
        <v>1.66666666666667</v>
      </c>
      <c r="K38" s="270" t="s">
        <v>55</v>
      </c>
      <c r="L38" s="228"/>
    </row>
    <row r="39" s="276" customFormat="true" ht="22.5" hidden="false" customHeight="true" outlineLevel="0" collapsed="false">
      <c r="A39" s="325" t="s">
        <v>79</v>
      </c>
      <c r="B39" s="326"/>
      <c r="C39" s="327"/>
      <c r="D39" s="328"/>
      <c r="E39" s="328"/>
      <c r="F39" s="329"/>
      <c r="G39" s="330"/>
      <c r="H39" s="328"/>
      <c r="I39" s="328"/>
      <c r="J39" s="329"/>
      <c r="K39" s="331"/>
      <c r="L39" s="273"/>
    </row>
    <row r="40" s="276" customFormat="true" ht="22.5" hidden="false" customHeight="true" outlineLevel="0" collapsed="false">
      <c r="A40" s="332" t="s">
        <v>80</v>
      </c>
      <c r="B40" s="333"/>
      <c r="C40" s="333"/>
      <c r="D40" s="333"/>
      <c r="E40" s="333"/>
      <c r="F40" s="333"/>
      <c r="G40" s="333"/>
      <c r="H40" s="333"/>
      <c r="I40" s="333"/>
      <c r="J40" s="333"/>
      <c r="K40" s="333"/>
      <c r="L40" s="273"/>
    </row>
    <row r="41" s="74" customFormat="true" ht="33.75" hidden="false" customHeight="true" outlineLevel="0" collapsed="false">
      <c r="A41" s="334" t="s">
        <v>81</v>
      </c>
      <c r="B41" s="334"/>
      <c r="C41" s="335"/>
      <c r="D41" s="234" t="s">
        <v>46</v>
      </c>
      <c r="E41" s="278" t="n">
        <f aca="false">IF(D41=$N$6,1,IF(D41=$N$5,2,IF(D41=$N$4,3,IF(D41=$N$3,4,"n/a"))))</f>
        <v>2</v>
      </c>
      <c r="F41" s="336"/>
      <c r="G41" s="336"/>
      <c r="H41" s="336"/>
      <c r="I41" s="336"/>
      <c r="J41" s="336"/>
      <c r="K41" s="336"/>
      <c r="L41" s="259" t="s">
        <v>58</v>
      </c>
    </row>
    <row r="42" s="74" customFormat="true" ht="44.25" hidden="false" customHeight="true" outlineLevel="0" collapsed="false">
      <c r="A42" s="337" t="s">
        <v>82</v>
      </c>
      <c r="B42" s="337"/>
      <c r="C42" s="338"/>
      <c r="D42" s="234" t="s">
        <v>46</v>
      </c>
      <c r="E42" s="278" t="n">
        <f aca="false">IF(D42=$N$6,1,IF(D42=$N$5,2,IF(D42=$N$4,3,IF(D42=$N$3,4,"n/a"))))</f>
        <v>2</v>
      </c>
      <c r="F42" s="339"/>
      <c r="G42" s="339"/>
      <c r="H42" s="339"/>
      <c r="I42" s="339"/>
      <c r="J42" s="339"/>
      <c r="K42" s="339"/>
      <c r="L42" s="228"/>
    </row>
    <row r="43" s="276" customFormat="true" ht="30" hidden="false" customHeight="true" outlineLevel="0" collapsed="false">
      <c r="A43" s="340"/>
      <c r="B43" s="340"/>
      <c r="C43" s="341" t="s">
        <v>53</v>
      </c>
      <c r="D43" s="265" t="str">
        <f aca="false">IF(E43&lt;1.5,"Low",IF(E43&lt;2.5,"Moderate",IF(E43&lt;3.5,"Substantial",IF(E43&lt;4.5,"High","n/a"))))</f>
        <v>Moderate</v>
      </c>
      <c r="E43" s="266" t="n">
        <f aca="false">IF(COUNT(E41:E42)=0,"n/a",AVERAGE(E41:E42))</f>
        <v>2</v>
      </c>
      <c r="F43" s="267" t="n">
        <f aca="false">E43</f>
        <v>2</v>
      </c>
      <c r="G43" s="247"/>
      <c r="H43" s="268" t="s">
        <v>54</v>
      </c>
      <c r="I43" s="249" t="str">
        <f aca="false">D43</f>
        <v>Moderate</v>
      </c>
      <c r="J43" s="269" t="n">
        <f aca="false">IF(I43=$N$7,"n/a",IF(AND(I43=$N$5,D43=$N$6),1.5,IF(AND(I43=$N$4,D43=$N$5),2.5,IF(AND(I43=$N$3,D43=$N$4),3.5,IF(AND(I43=$N$6,D43=$N$5),1.49,IF(AND(I43=$N$5,D43=$N$4),2.49,IF(AND(I43=$N$4,D43=$N$3),3.49,E43)))))))</f>
        <v>2</v>
      </c>
      <c r="K43" s="342" t="s">
        <v>55</v>
      </c>
      <c r="L43" s="343"/>
    </row>
    <row r="44" s="276" customFormat="true" ht="18" hidden="false" customHeight="true" outlineLevel="0" collapsed="false">
      <c r="A44" s="344" t="s">
        <v>83</v>
      </c>
      <c r="B44" s="345"/>
      <c r="C44" s="345"/>
      <c r="D44" s="346"/>
      <c r="E44" s="346"/>
      <c r="F44" s="346"/>
      <c r="G44" s="346"/>
      <c r="H44" s="346"/>
      <c r="I44" s="346"/>
      <c r="J44" s="346"/>
      <c r="K44" s="346"/>
      <c r="L44" s="273"/>
    </row>
    <row r="45" s="286" customFormat="true" ht="30.75" hidden="false" customHeight="true" outlineLevel="0" collapsed="false">
      <c r="A45" s="334" t="s">
        <v>84</v>
      </c>
      <c r="B45" s="334"/>
      <c r="C45" s="335"/>
      <c r="D45" s="234" t="s">
        <v>46</v>
      </c>
      <c r="E45" s="278" t="n">
        <f aca="false">IF(D45=$N$6,1,IF(D45=$N$5,2,IF(D45=$N$4,3,IF(D45=$N$3,4,"n/a"))))</f>
        <v>2</v>
      </c>
      <c r="F45" s="306"/>
      <c r="G45" s="306"/>
      <c r="H45" s="306"/>
      <c r="I45" s="306"/>
      <c r="J45" s="306"/>
      <c r="K45" s="306"/>
      <c r="L45" s="228"/>
    </row>
    <row r="46" s="286" customFormat="true" ht="21" hidden="false" customHeight="true" outlineLevel="0" collapsed="false">
      <c r="A46" s="334" t="s">
        <v>85</v>
      </c>
      <c r="B46" s="334"/>
      <c r="C46" s="335"/>
      <c r="D46" s="234" t="s">
        <v>48</v>
      </c>
      <c r="E46" s="278" t="n">
        <f aca="false">IF(D46=$N$6,1,IF(D46=$N$5,2,IF(D46=$N$4,3,IF(D46=$N$3,4,"n/a"))))</f>
        <v>1</v>
      </c>
      <c r="F46" s="347"/>
      <c r="G46" s="347"/>
      <c r="H46" s="347"/>
      <c r="I46" s="347"/>
      <c r="J46" s="347"/>
      <c r="K46" s="347"/>
      <c r="L46" s="228"/>
    </row>
    <row r="47" s="74" customFormat="true" ht="20.25" hidden="false" customHeight="true" outlineLevel="0" collapsed="false">
      <c r="A47" s="334" t="s">
        <v>86</v>
      </c>
      <c r="B47" s="334"/>
      <c r="C47" s="335"/>
      <c r="D47" s="234" t="s">
        <v>46</v>
      </c>
      <c r="E47" s="278" t="n">
        <f aca="false">IF(D47=$N$6,1,IF(D47=$N$5,2,IF(D47=$N$4,3,IF(D47=$N$3,4,"n/a"))))</f>
        <v>2</v>
      </c>
      <c r="F47" s="348"/>
      <c r="G47" s="348"/>
      <c r="H47" s="348"/>
      <c r="I47" s="348"/>
      <c r="J47" s="348"/>
      <c r="K47" s="348"/>
      <c r="L47" s="228"/>
    </row>
    <row r="48" s="74" customFormat="true" ht="31.5" hidden="false" customHeight="true" outlineLevel="0" collapsed="false">
      <c r="A48" s="337" t="s">
        <v>87</v>
      </c>
      <c r="B48" s="337"/>
      <c r="C48" s="349"/>
      <c r="D48" s="310" t="s">
        <v>46</v>
      </c>
      <c r="E48" s="278" t="n">
        <f aca="false">IF(D48=$N$6,1,IF(D48=$N$5,2,IF(D48=$N$4,3,IF(D48=$N$3,4,"n/a"))))</f>
        <v>2</v>
      </c>
      <c r="F48" s="240"/>
      <c r="G48" s="240"/>
      <c r="H48" s="240"/>
      <c r="I48" s="240"/>
      <c r="J48" s="240"/>
      <c r="K48" s="240"/>
      <c r="L48" s="228"/>
    </row>
    <row r="49" s="276" customFormat="true" ht="32.25" hidden="false" customHeight="true" outlineLevel="0" collapsed="false">
      <c r="A49" s="340"/>
      <c r="B49" s="340"/>
      <c r="C49" s="341" t="s">
        <v>53</v>
      </c>
      <c r="D49" s="265" t="str">
        <f aca="false">IF(E49&lt;1.5,"Low",IF(E49&lt;2.5,"Moderate",IF(E49&lt;3.5,"Substantial",IF(E49&lt;4.5,"High","n/a"))))</f>
        <v>Moderate</v>
      </c>
      <c r="E49" s="266" t="n">
        <f aca="false">IF(COUNT(E45:E48)=0,"n/a",AVERAGE(E45:E48))</f>
        <v>1.75</v>
      </c>
      <c r="F49" s="246" t="n">
        <f aca="false">E49</f>
        <v>1.75</v>
      </c>
      <c r="G49" s="247"/>
      <c r="H49" s="248" t="s">
        <v>54</v>
      </c>
      <c r="I49" s="350" t="str">
        <f aca="false">D49</f>
        <v>Moderate</v>
      </c>
      <c r="J49" s="250" t="n">
        <f aca="false">IF(I49=$N$7,"n/a",IF(AND(I49=$N$5,D49=$N$6),1.5,IF(AND(I49=$N$4,D49=$N$5),2.5,IF(AND(I49=$N$3,D49=$N$4),3.5,IF(AND(I49=$N$6,D49=$N$5),1.49,IF(AND(I49=$N$5,D49=$N$4),2.49,IF(AND(I49=$N$4,D49=$N$3),3.49,E49)))))))</f>
        <v>1.75</v>
      </c>
      <c r="K49" s="251" t="s">
        <v>55</v>
      </c>
      <c r="L49" s="273"/>
    </row>
    <row r="50" s="276" customFormat="true" ht="22.5" hidden="false" customHeight="true" outlineLevel="0" collapsed="false">
      <c r="A50" s="351" t="s">
        <v>88</v>
      </c>
      <c r="B50" s="352"/>
      <c r="C50" s="353"/>
      <c r="D50" s="353"/>
      <c r="E50" s="354"/>
      <c r="F50" s="355"/>
      <c r="G50" s="355"/>
      <c r="H50" s="355"/>
      <c r="I50" s="355"/>
      <c r="J50" s="355"/>
      <c r="K50" s="355"/>
      <c r="L50" s="273"/>
    </row>
    <row r="51" s="276" customFormat="true" ht="34.5" hidden="false" customHeight="true" outlineLevel="0" collapsed="false">
      <c r="A51" s="337" t="s">
        <v>89</v>
      </c>
      <c r="B51" s="337"/>
      <c r="C51" s="349"/>
      <c r="D51" s="319" t="s">
        <v>46</v>
      </c>
      <c r="E51" s="356" t="n">
        <f aca="false">IF(D51=$N$6,1,IF(D51=$N$5,2,IF(D51=$N$4,3,IF(D51=$N$3,4,"n/a"))))</f>
        <v>2</v>
      </c>
      <c r="F51" s="306"/>
      <c r="G51" s="306"/>
      <c r="H51" s="306"/>
      <c r="I51" s="306"/>
      <c r="J51" s="306"/>
      <c r="K51" s="306"/>
      <c r="L51" s="273"/>
    </row>
    <row r="52" s="276" customFormat="true" ht="34.5" hidden="false" customHeight="true" outlineLevel="0" collapsed="false">
      <c r="A52" s="337" t="s">
        <v>90</v>
      </c>
      <c r="B52" s="337"/>
      <c r="C52" s="349"/>
      <c r="D52" s="319" t="s">
        <v>46</v>
      </c>
      <c r="E52" s="356" t="n">
        <f aca="false">IF(D52=$N$6,1,IF(D52=$N$5,2,IF(D52=$N$4,3,IF(D52=$N$3,4,"n/a"))))</f>
        <v>2</v>
      </c>
      <c r="F52" s="236"/>
      <c r="G52" s="236"/>
      <c r="H52" s="236"/>
      <c r="I52" s="236"/>
      <c r="J52" s="236"/>
      <c r="K52" s="236"/>
      <c r="L52" s="273"/>
    </row>
    <row r="53" s="276" customFormat="true" ht="24.75" hidden="false" customHeight="true" outlineLevel="0" collapsed="false">
      <c r="A53" s="334" t="s">
        <v>91</v>
      </c>
      <c r="B53" s="334"/>
      <c r="C53" s="335"/>
      <c r="D53" s="319" t="s">
        <v>44</v>
      </c>
      <c r="E53" s="356" t="n">
        <f aca="false">IF(D53=$N$6,1,IF(D53=$N$5,2,IF(D53=$N$4,3,IF(D53=$N$3,4,"n/a"))))</f>
        <v>3</v>
      </c>
      <c r="F53" s="357"/>
      <c r="G53" s="357"/>
      <c r="H53" s="357"/>
      <c r="I53" s="357"/>
      <c r="J53" s="357"/>
      <c r="K53" s="357"/>
      <c r="L53" s="273"/>
    </row>
    <row r="54" s="276" customFormat="true" ht="21" hidden="false" customHeight="true" outlineLevel="0" collapsed="false">
      <c r="A54" s="337" t="s">
        <v>92</v>
      </c>
      <c r="B54" s="337"/>
      <c r="C54" s="349"/>
      <c r="D54" s="234" t="s">
        <v>44</v>
      </c>
      <c r="E54" s="274" t="n">
        <f aca="false">IF(D54=$N$6,1,IF(D54=$N$5,2,IF(D54=$N$4,3,IF(D54=$N$3,4,"n/a"))))</f>
        <v>3</v>
      </c>
      <c r="F54" s="236"/>
      <c r="G54" s="236"/>
      <c r="H54" s="236"/>
      <c r="I54" s="236"/>
      <c r="J54" s="236"/>
      <c r="K54" s="236"/>
      <c r="L54" s="273"/>
    </row>
    <row r="55" s="276" customFormat="true" ht="34.5" hidden="false" customHeight="true" outlineLevel="0" collapsed="false">
      <c r="A55" s="334" t="s">
        <v>93</v>
      </c>
      <c r="B55" s="334"/>
      <c r="C55" s="335"/>
      <c r="D55" s="319" t="s">
        <v>46</v>
      </c>
      <c r="E55" s="278" t="n">
        <f aca="false">IF(D55=$N$6,1,IF(D55=$N$5,2,IF(D55=$N$4,3,IF(D55=$N$3,4,"n/a"))))</f>
        <v>2</v>
      </c>
      <c r="F55" s="348"/>
      <c r="G55" s="348"/>
      <c r="H55" s="348"/>
      <c r="I55" s="348"/>
      <c r="J55" s="348"/>
      <c r="K55" s="348"/>
      <c r="L55" s="273"/>
    </row>
    <row r="56" s="286" customFormat="true" ht="28.5" hidden="false" customHeight="true" outlineLevel="0" collapsed="false">
      <c r="A56" s="358"/>
      <c r="B56" s="358"/>
      <c r="C56" s="341" t="s">
        <v>53</v>
      </c>
      <c r="D56" s="265" t="str">
        <f aca="false">IF(E56&lt;1.5,"Low",IF(E56&lt;2.5,"Moderate",IF(E56&lt;3.5,"Substantial",IF(E56&lt;4.5,"High","n/a"))))</f>
        <v>Moderate</v>
      </c>
      <c r="E56" s="266" t="n">
        <f aca="false">IF(COUNT(E51:E55)=0,"n/a",AVERAGE(E51:E55))</f>
        <v>2.4</v>
      </c>
      <c r="F56" s="267" t="n">
        <f aca="false">E56</f>
        <v>2.4</v>
      </c>
      <c r="G56" s="247"/>
      <c r="H56" s="268" t="s">
        <v>54</v>
      </c>
      <c r="I56" s="249" t="str">
        <f aca="false">D56</f>
        <v>Moderate</v>
      </c>
      <c r="J56" s="269" t="n">
        <f aca="false">IF(I56=$N$7,"n/a",IF(AND(I56=$N$5,D56=$N$6),1.5,IF(AND(I56=$N$4,D56=$N$5),2.5,IF(AND(I56=$N$3,D56=$N$4),3.5,IF(AND(I56=$N$6,D56=$N$5),1.49,IF(AND(I56=$N$5,D56=$N$4),2.49,IF(AND(I56=$N$4,D56=$N$3),3.49,E56)))))))</f>
        <v>2.4</v>
      </c>
      <c r="K56" s="281" t="s">
        <v>55</v>
      </c>
      <c r="L56" s="228"/>
    </row>
    <row r="57" s="74" customFormat="true" ht="19.5" hidden="false" customHeight="true" outlineLevel="0" collapsed="false">
      <c r="A57" s="344" t="s">
        <v>94</v>
      </c>
      <c r="B57" s="359"/>
      <c r="C57" s="360"/>
      <c r="D57" s="361"/>
      <c r="E57" s="361"/>
      <c r="F57" s="361"/>
      <c r="G57" s="361"/>
      <c r="H57" s="361"/>
      <c r="I57" s="361"/>
      <c r="J57" s="361"/>
      <c r="K57" s="361"/>
      <c r="L57" s="228"/>
    </row>
    <row r="58" s="276" customFormat="true" ht="32.25" hidden="false" customHeight="true" outlineLevel="0" collapsed="false">
      <c r="A58" s="334" t="s">
        <v>95</v>
      </c>
      <c r="B58" s="334"/>
      <c r="C58" s="335"/>
      <c r="D58" s="305" t="s">
        <v>46</v>
      </c>
      <c r="E58" s="274" t="n">
        <f aca="false">IF(D58=$N$6,1,IF(D58=$N$5,2,IF(D58=$N$4,3,IF(D58=$N$3,4,"n/a"))))</f>
        <v>2</v>
      </c>
      <c r="F58" s="362"/>
      <c r="G58" s="362"/>
      <c r="H58" s="362"/>
      <c r="I58" s="362"/>
      <c r="J58" s="362"/>
      <c r="K58" s="362"/>
      <c r="L58" s="273"/>
    </row>
    <row r="59" s="276" customFormat="true" ht="32.25" hidden="false" customHeight="true" outlineLevel="0" collapsed="false">
      <c r="A59" s="334" t="s">
        <v>96</v>
      </c>
      <c r="B59" s="334"/>
      <c r="C59" s="335"/>
      <c r="D59" s="234" t="s">
        <v>48</v>
      </c>
      <c r="E59" s="235" t="n">
        <f aca="false">IF(D59=$N$6,1,IF(D59=$N$5,2,IF(D59=$N$4,3,IF(D59=$N$3,4,"n/a"))))</f>
        <v>1</v>
      </c>
      <c r="F59" s="236"/>
      <c r="G59" s="236"/>
      <c r="H59" s="236"/>
      <c r="I59" s="236"/>
      <c r="J59" s="236"/>
      <c r="K59" s="236"/>
      <c r="L59" s="273"/>
    </row>
    <row r="60" s="276" customFormat="true" ht="48.75" hidden="false" customHeight="true" outlineLevel="0" collapsed="false">
      <c r="A60" s="334" t="s">
        <v>97</v>
      </c>
      <c r="B60" s="334"/>
      <c r="C60" s="335"/>
      <c r="D60" s="234" t="s">
        <v>46</v>
      </c>
      <c r="E60" s="235" t="n">
        <f aca="false">IF(D60=$N$6,1,IF(D60=$N$5,2,IF(D60=$N$4,3,IF(D60=$N$3,4,"n/a"))))</f>
        <v>2</v>
      </c>
      <c r="F60" s="236"/>
      <c r="G60" s="236"/>
      <c r="H60" s="236"/>
      <c r="I60" s="236"/>
      <c r="J60" s="236"/>
      <c r="K60" s="236"/>
      <c r="L60" s="363"/>
    </row>
    <row r="61" s="276" customFormat="true" ht="21" hidden="false" customHeight="true" outlineLevel="0" collapsed="false">
      <c r="A61" s="337" t="s">
        <v>98</v>
      </c>
      <c r="B61" s="337"/>
      <c r="C61" s="349"/>
      <c r="D61" s="279" t="s">
        <v>46</v>
      </c>
      <c r="E61" s="239" t="n">
        <f aca="false">IF(D61=$N$6,1,IF(D61=$N$5,2,IF(D61=$N$4,3,IF(D61=$N$3,4,"n/a"))))</f>
        <v>2</v>
      </c>
      <c r="F61" s="240"/>
      <c r="G61" s="240"/>
      <c r="H61" s="240"/>
      <c r="I61" s="240"/>
      <c r="J61" s="240"/>
      <c r="K61" s="240"/>
      <c r="L61" s="273"/>
    </row>
    <row r="62" s="286" customFormat="true" ht="28.5" hidden="false" customHeight="true" outlineLevel="0" collapsed="false">
      <c r="A62" s="364"/>
      <c r="B62" s="364"/>
      <c r="C62" s="341" t="s">
        <v>53</v>
      </c>
      <c r="D62" s="265" t="str">
        <f aca="false">IF(E62&lt;1.5,"Low",IF(E62&lt;2.5,"Moderate",IF(E62&lt;3.5,"Substantial",IF(E62&lt;4.5,"High","n/a"))))</f>
        <v>Moderate</v>
      </c>
      <c r="E62" s="266" t="n">
        <f aca="false">IF(COUNT(E58:E61)=0,"n/a",AVERAGE(E58:E61))</f>
        <v>1.75</v>
      </c>
      <c r="F62" s="246" t="n">
        <f aca="false">E62</f>
        <v>1.75</v>
      </c>
      <c r="G62" s="365"/>
      <c r="H62" s="248" t="s">
        <v>54</v>
      </c>
      <c r="I62" s="350" t="str">
        <f aca="false">D62</f>
        <v>Moderate</v>
      </c>
      <c r="J62" s="250" t="n">
        <f aca="false">IF(I62=$N$7,"n/a",IF(AND(I62=$N$5,D62=$N$6),1.5,IF(AND(I62=$N$4,D62=$N$5),2.5,IF(AND(I62=$N$3,D62=$N$4),3.5,IF(AND(I62=$N$6,D62=$N$5),1.49,IF(AND(I62=$N$5,D62=$N$4),2.49,IF(AND(I62=$N$4,D62=$N$3),3.49,E62)))))))</f>
        <v>1.75</v>
      </c>
      <c r="K62" s="298" t="s">
        <v>55</v>
      </c>
      <c r="L62" s="228"/>
    </row>
    <row r="63" s="74" customFormat="true" ht="21.75" hidden="false" customHeight="true" outlineLevel="0" collapsed="false">
      <c r="A63" s="366" t="s">
        <v>99</v>
      </c>
      <c r="B63" s="333"/>
      <c r="C63" s="359"/>
      <c r="D63" s="333"/>
      <c r="E63" s="360"/>
      <c r="F63" s="360"/>
      <c r="G63" s="360"/>
      <c r="H63" s="360"/>
      <c r="I63" s="360"/>
      <c r="J63" s="360"/>
      <c r="K63" s="367"/>
      <c r="L63" s="228"/>
    </row>
    <row r="64" s="372" customFormat="true" ht="47.25" hidden="false" customHeight="true" outlineLevel="0" collapsed="false">
      <c r="A64" s="368" t="s">
        <v>100</v>
      </c>
      <c r="B64" s="368"/>
      <c r="C64" s="335"/>
      <c r="D64" s="369" t="s">
        <v>48</v>
      </c>
      <c r="E64" s="370" t="n">
        <f aca="false">IF(D64=$N$6,1,IF(D64=$N$5,2,IF(D64=$N$4,3,IF(D64=$N$3,4,"n/a"))))</f>
        <v>1</v>
      </c>
      <c r="F64" s="307"/>
      <c r="G64" s="307"/>
      <c r="H64" s="307"/>
      <c r="I64" s="307"/>
      <c r="J64" s="307"/>
      <c r="K64" s="307"/>
      <c r="L64" s="371"/>
      <c r="S64" s="373"/>
    </row>
    <row r="65" s="372" customFormat="true" ht="48.75" hidden="false" customHeight="true" outlineLevel="0" collapsed="false">
      <c r="A65" s="374" t="s">
        <v>101</v>
      </c>
      <c r="B65" s="374"/>
      <c r="C65" s="338"/>
      <c r="D65" s="295" t="s">
        <v>48</v>
      </c>
      <c r="E65" s="278" t="n">
        <f aca="false">IF(D65=$N$6,1,IF(D65=$N$5,2,IF(D65=$N$4,3,IF(D65=$N$3,4,"n/a"))))</f>
        <v>1</v>
      </c>
      <c r="F65" s="240"/>
      <c r="G65" s="240"/>
      <c r="H65" s="240"/>
      <c r="I65" s="240"/>
      <c r="J65" s="240"/>
      <c r="K65" s="240"/>
      <c r="L65" s="371"/>
      <c r="S65" s="373"/>
    </row>
    <row r="66" s="372" customFormat="true" ht="30" hidden="false" customHeight="true" outlineLevel="0" collapsed="false">
      <c r="A66" s="375"/>
      <c r="B66" s="375"/>
      <c r="C66" s="341" t="s">
        <v>53</v>
      </c>
      <c r="D66" s="265" t="str">
        <f aca="false">IF(E66&lt;1.5,"Low",IF(E66&lt;2.5,"Moderate",IF(E66&lt;3.5,"Substantial",IF(E66&lt;4.5,"High","n/a"))))</f>
        <v>Low</v>
      </c>
      <c r="E66" s="266" t="n">
        <f aca="false">IF(COUNT(E64:E65)=0,"n/a",AVERAGE(E64:E65))</f>
        <v>1</v>
      </c>
      <c r="F66" s="246" t="n">
        <f aca="false">E66</f>
        <v>1</v>
      </c>
      <c r="G66" s="247"/>
      <c r="H66" s="248" t="s">
        <v>54</v>
      </c>
      <c r="I66" s="350" t="str">
        <f aca="false">D66</f>
        <v>Low</v>
      </c>
      <c r="J66" s="250" t="n">
        <f aca="false">IF(I66=$N$7,"n/a",IF(AND(I66=$N$5,D66=$N$6),1.5,IF(AND(I66=$N$4,D66=$N$5),2.5,IF(AND(I66=$N$3,D66=$N$4),3.5,IF(AND(I66=$N$6,D66=$N$5),1.49,IF(AND(I66=$N$5,D66=$N$4),2.49,IF(AND(I66=$N$4,D66=$N$3),3.49,E66)))))))</f>
        <v>1</v>
      </c>
      <c r="K66" s="376" t="s">
        <v>55</v>
      </c>
      <c r="L66" s="377"/>
      <c r="S66" s="373"/>
    </row>
    <row r="67" s="382" customFormat="true" ht="24.75" hidden="false" customHeight="true" outlineLevel="0" collapsed="false">
      <c r="A67" s="378" t="s">
        <v>102</v>
      </c>
      <c r="B67" s="379"/>
      <c r="C67" s="380"/>
      <c r="D67" s="380"/>
      <c r="E67" s="380"/>
      <c r="F67" s="380"/>
      <c r="G67" s="380"/>
      <c r="H67" s="380"/>
      <c r="I67" s="380"/>
      <c r="J67" s="380"/>
      <c r="K67" s="381"/>
      <c r="L67" s="259" t="s">
        <v>58</v>
      </c>
      <c r="Q67" s="383"/>
    </row>
    <row r="68" s="389" customFormat="true" ht="23.25" hidden="false" customHeight="true" outlineLevel="0" collapsed="false">
      <c r="A68" s="384" t="s">
        <v>103</v>
      </c>
      <c r="B68" s="385"/>
      <c r="C68" s="386"/>
      <c r="D68" s="387"/>
      <c r="E68" s="387"/>
      <c r="F68" s="387"/>
      <c r="G68" s="387"/>
      <c r="H68" s="387"/>
      <c r="I68" s="387"/>
      <c r="J68" s="387"/>
      <c r="K68" s="388"/>
      <c r="L68" s="371"/>
    </row>
    <row r="69" s="389" customFormat="true" ht="24.75" hidden="false" customHeight="true" outlineLevel="0" collapsed="false">
      <c r="A69" s="390" t="s">
        <v>104</v>
      </c>
      <c r="B69" s="390"/>
      <c r="C69" s="391"/>
      <c r="D69" s="392" t="s">
        <v>35</v>
      </c>
      <c r="E69" s="235" t="n">
        <f aca="false">IF(D69=$N$6,1,IF(D69=$N$5,2,IF(D69=$N$4,3,IF(D69=$N$3,4,"n/a"))))</f>
        <v>4</v>
      </c>
      <c r="F69" s="393"/>
      <c r="G69" s="393"/>
      <c r="H69" s="393"/>
      <c r="I69" s="393"/>
      <c r="J69" s="393"/>
      <c r="K69" s="393"/>
      <c r="L69" s="259" t="s">
        <v>58</v>
      </c>
    </row>
    <row r="70" s="389" customFormat="true" ht="33.75" hidden="false" customHeight="true" outlineLevel="0" collapsed="false">
      <c r="A70" s="394" t="s">
        <v>105</v>
      </c>
      <c r="B70" s="394"/>
      <c r="C70" s="395"/>
      <c r="D70" s="295" t="s">
        <v>35</v>
      </c>
      <c r="E70" s="239" t="n">
        <f aca="false">IF(D70=$N$6,1,IF(D70=$N$5,2,IF(D70=$N$4,3,IF(D70=$N$3,4,"n/a"))))</f>
        <v>4</v>
      </c>
      <c r="F70" s="396"/>
      <c r="G70" s="396"/>
      <c r="H70" s="396"/>
      <c r="I70" s="396"/>
      <c r="J70" s="396"/>
      <c r="K70" s="396"/>
      <c r="L70" s="259" t="s">
        <v>58</v>
      </c>
    </row>
    <row r="71" s="389" customFormat="true" ht="27" hidden="false" customHeight="true" outlineLevel="0" collapsed="false">
      <c r="A71" s="397"/>
      <c r="B71" s="397"/>
      <c r="C71" s="398" t="s">
        <v>53</v>
      </c>
      <c r="D71" s="399" t="str">
        <f aca="false">IF(E71&lt;1.5,"Low",IF(E71&lt;2.5,"Moderate",IF(E71&lt;3.5,"Substantial",IF(E71&lt;4.5,"High","n/a"))))</f>
        <v>High</v>
      </c>
      <c r="E71" s="266" t="n">
        <f aca="false">IF(COUNT(E69:E70)=0,"n/a",AVERAGE(E69:E70))</f>
        <v>4</v>
      </c>
      <c r="F71" s="267" t="n">
        <f aca="false">E71</f>
        <v>4</v>
      </c>
      <c r="G71" s="247"/>
      <c r="H71" s="268" t="s">
        <v>54</v>
      </c>
      <c r="I71" s="249" t="str">
        <f aca="false">D71</f>
        <v>High</v>
      </c>
      <c r="J71" s="269" t="n">
        <f aca="false">IF(I71=$N$7,"n/a",IF(AND(I71=$N$5,D71=$N$6),1.5,IF(AND(I71=$N$4,D71=$N$5),2.5,IF(AND(I71=$N$3,D71=$N$4),3.5,IF(AND(I71=$N$6,D71=$N$5),1.49,IF(AND(I71=$N$5,D71=$N$4),2.49,IF(AND(I71=$N$4,D71=$N$3),3.49,E71)))))))</f>
        <v>4</v>
      </c>
      <c r="K71" s="270" t="s">
        <v>55</v>
      </c>
      <c r="L71" s="371"/>
    </row>
    <row r="72" s="389" customFormat="true" ht="20.25" hidden="false" customHeight="true" outlineLevel="0" collapsed="false">
      <c r="A72" s="400" t="s">
        <v>106</v>
      </c>
      <c r="B72" s="386"/>
      <c r="C72" s="387"/>
      <c r="D72" s="401"/>
      <c r="E72" s="402"/>
      <c r="F72" s="387"/>
      <c r="G72" s="387"/>
      <c r="H72" s="387"/>
      <c r="I72" s="387"/>
      <c r="J72" s="387"/>
      <c r="K72" s="388"/>
      <c r="L72" s="371"/>
    </row>
    <row r="73" s="389" customFormat="true" ht="36" hidden="false" customHeight="true" outlineLevel="0" collapsed="false">
      <c r="A73" s="403" t="s">
        <v>107</v>
      </c>
      <c r="B73" s="403"/>
      <c r="C73" s="404"/>
      <c r="D73" s="319" t="s">
        <v>44</v>
      </c>
      <c r="E73" s="235" t="n">
        <f aca="false">IF(D73=$N$6,1,IF(D73=$N$5,2,IF(D73=$N$4,3,IF(D73=$N$3,4,"n/a"))))</f>
        <v>3</v>
      </c>
      <c r="F73" s="405"/>
      <c r="G73" s="405"/>
      <c r="H73" s="405"/>
      <c r="I73" s="405"/>
      <c r="J73" s="405"/>
      <c r="K73" s="405"/>
      <c r="L73" s="259"/>
    </row>
    <row r="74" s="389" customFormat="true" ht="33.75" hidden="false" customHeight="true" outlineLevel="0" collapsed="false">
      <c r="A74" s="394" t="s">
        <v>108</v>
      </c>
      <c r="B74" s="394"/>
      <c r="C74" s="406"/>
      <c r="D74" s="310" t="s">
        <v>46</v>
      </c>
      <c r="E74" s="239" t="n">
        <f aca="false">IF(D74=$N$6,1,IF(D74=$N$5,2,IF(D74=$N$4,3,IF(D74=$N$3,4,"n/a"))))</f>
        <v>2</v>
      </c>
      <c r="F74" s="407"/>
      <c r="G74" s="407"/>
      <c r="H74" s="407"/>
      <c r="I74" s="407"/>
      <c r="J74" s="407"/>
      <c r="K74" s="407"/>
      <c r="L74" s="259" t="s">
        <v>58</v>
      </c>
    </row>
    <row r="75" s="389" customFormat="true" ht="25.5" hidden="false" customHeight="true" outlineLevel="0" collapsed="false">
      <c r="A75" s="408"/>
      <c r="B75" s="408"/>
      <c r="C75" s="409" t="s">
        <v>53</v>
      </c>
      <c r="D75" s="265" t="str">
        <f aca="false">IF(E75&lt;1.5,"Low",IF(E75&lt;2.5,"Moderate",IF(E75&lt;3.5,"Substantial",IF(E75&lt;4.5,"High","n/a"))))</f>
        <v>Substantial</v>
      </c>
      <c r="E75" s="266" t="n">
        <f aca="false">IF(COUNT(E73:E74)=0,"n/a",AVERAGE(E73:E74))</f>
        <v>2.5</v>
      </c>
      <c r="F75" s="246" t="n">
        <f aca="false">E75</f>
        <v>2.5</v>
      </c>
      <c r="G75" s="247"/>
      <c r="H75" s="248" t="s">
        <v>54</v>
      </c>
      <c r="I75" s="350" t="str">
        <f aca="false">D75</f>
        <v>Substantial</v>
      </c>
      <c r="J75" s="250" t="n">
        <f aca="false">IF(I75=$N$7,"n/a",IF(AND(I75=$N$5,D75=$N$6),1.5,IF(AND(I75=$N$4,D75=$N$5),2.5,IF(AND(I75=$N$3,D75=$N$4),3.5,IF(AND(I75=$N$6,D75=$N$5),1.49,IF(AND(I75=$N$5,D75=$N$4),2.49,IF(AND(I75=$N$4,D75=$N$3),3.49,E75)))))))</f>
        <v>2.5</v>
      </c>
      <c r="K75" s="251" t="s">
        <v>55</v>
      </c>
      <c r="L75" s="371"/>
    </row>
    <row r="76" s="389" customFormat="true" ht="21" hidden="false" customHeight="true" outlineLevel="0" collapsed="false">
      <c r="A76" s="384" t="s">
        <v>109</v>
      </c>
      <c r="B76" s="385"/>
      <c r="C76" s="401"/>
      <c r="D76" s="401"/>
      <c r="E76" s="401"/>
      <c r="F76" s="401"/>
      <c r="G76" s="401"/>
      <c r="H76" s="401"/>
      <c r="I76" s="401"/>
      <c r="J76" s="401"/>
      <c r="K76" s="410"/>
      <c r="L76" s="371"/>
    </row>
    <row r="77" s="389" customFormat="true" ht="35.25" hidden="false" customHeight="true" outlineLevel="0" collapsed="false">
      <c r="A77" s="390" t="s">
        <v>110</v>
      </c>
      <c r="B77" s="390"/>
      <c r="C77" s="411"/>
      <c r="D77" s="319" t="s">
        <v>44</v>
      </c>
      <c r="E77" s="235" t="n">
        <f aca="false">IF(D77=$N$6,1,IF(D77=$N$5,2,IF(D77=$N$4,3,IF(D77=$N$3,4,"n/a"))))</f>
        <v>3</v>
      </c>
      <c r="F77" s="393"/>
      <c r="G77" s="393"/>
      <c r="H77" s="393"/>
      <c r="I77" s="393"/>
      <c r="J77" s="393"/>
      <c r="K77" s="393"/>
      <c r="L77" s="371"/>
    </row>
    <row r="78" s="389" customFormat="true" ht="26.25" hidden="false" customHeight="true" outlineLevel="0" collapsed="false">
      <c r="A78" s="412" t="s">
        <v>111</v>
      </c>
      <c r="B78" s="412"/>
      <c r="C78" s="404"/>
      <c r="D78" s="234" t="s">
        <v>50</v>
      </c>
      <c r="E78" s="235" t="str">
        <f aca="false">IF(D78=$N$6,1,IF(D78=$N$5,2,IF(D78=$N$4,3,IF(D78=$N$3,4,"n/a"))))</f>
        <v>n/a</v>
      </c>
      <c r="F78" s="396"/>
      <c r="G78" s="396"/>
      <c r="H78" s="396"/>
      <c r="I78" s="396"/>
      <c r="J78" s="396"/>
      <c r="K78" s="396"/>
      <c r="L78" s="259" t="s">
        <v>58</v>
      </c>
    </row>
    <row r="79" s="389" customFormat="true" ht="24" hidden="false" customHeight="true" outlineLevel="0" collapsed="false">
      <c r="A79" s="412" t="s">
        <v>112</v>
      </c>
      <c r="B79" s="412"/>
      <c r="C79" s="413"/>
      <c r="D79" s="310" t="s">
        <v>35</v>
      </c>
      <c r="E79" s="239" t="n">
        <f aca="false">IF(D79=$N$6,1,IF(D79=$N$5,2,IF(D79=$N$4,3,IF(D79=$N$3,4,"n/a"))))</f>
        <v>4</v>
      </c>
      <c r="F79" s="396"/>
      <c r="G79" s="396"/>
      <c r="H79" s="396"/>
      <c r="I79" s="396"/>
      <c r="J79" s="396"/>
      <c r="K79" s="396"/>
      <c r="L79" s="259" t="s">
        <v>58</v>
      </c>
    </row>
    <row r="80" s="389" customFormat="true" ht="27.75" hidden="false" customHeight="true" outlineLevel="0" collapsed="false">
      <c r="A80" s="408"/>
      <c r="B80" s="408"/>
      <c r="C80" s="409" t="s">
        <v>53</v>
      </c>
      <c r="D80" s="265" t="str">
        <f aca="false">IF(E80&lt;1.5,"Low",IF(E80&lt;2.5,"Moderate",IF(E80&lt;3.5,"Substantial",IF(E80&lt;4.5,"High","n/a"))))</f>
        <v>High</v>
      </c>
      <c r="E80" s="266" t="n">
        <f aca="false">IF(COUNT(E77:E79)=0,"n/a",AVERAGE(E77:E79))</f>
        <v>3.5</v>
      </c>
      <c r="F80" s="267" t="n">
        <f aca="false">E80</f>
        <v>3.5</v>
      </c>
      <c r="G80" s="247"/>
      <c r="H80" s="268" t="s">
        <v>54</v>
      </c>
      <c r="I80" s="249" t="str">
        <f aca="false">D80</f>
        <v>High</v>
      </c>
      <c r="J80" s="269" t="n">
        <f aca="false">IF(I80=$N$7,"n/a",IF(AND(I80=$N$5,D80=$N$6),1.5,IF(AND(I80=$N$4,D80=$N$5),2.5,IF(AND(I80=$N$3,D80=$N$4),3.5,IF(AND(I80=$N$6,D80=$N$5),1.49,IF(AND(I80=$N$5,D80=$N$4),2.49,IF(AND(I80=$N$4,D80=$N$3),3.49,E80)))))))</f>
        <v>3.5</v>
      </c>
      <c r="K80" s="281" t="s">
        <v>55</v>
      </c>
      <c r="L80" s="371"/>
    </row>
    <row r="81" s="389" customFormat="true" ht="21" hidden="false" customHeight="true" outlineLevel="0" collapsed="false">
      <c r="A81" s="414" t="s">
        <v>113</v>
      </c>
      <c r="B81" s="401"/>
      <c r="C81" s="401"/>
      <c r="D81" s="401"/>
      <c r="E81" s="401"/>
      <c r="F81" s="401"/>
      <c r="G81" s="401"/>
      <c r="H81" s="401"/>
      <c r="I81" s="401"/>
      <c r="J81" s="401"/>
      <c r="K81" s="410"/>
      <c r="L81" s="371"/>
    </row>
    <row r="82" s="389" customFormat="true" ht="34.5" hidden="false" customHeight="true" outlineLevel="0" collapsed="false">
      <c r="A82" s="390" t="s">
        <v>114</v>
      </c>
      <c r="B82" s="390"/>
      <c r="C82" s="411"/>
      <c r="D82" s="319" t="s">
        <v>44</v>
      </c>
      <c r="E82" s="235" t="n">
        <f aca="false">IF(D82=$N$6,1,IF(D82=$N$5,2,IF(D82=$N$4,3,IF(D82=$N$3,4,"n/a"))))</f>
        <v>3</v>
      </c>
      <c r="F82" s="393"/>
      <c r="G82" s="393"/>
      <c r="H82" s="393"/>
      <c r="I82" s="393"/>
      <c r="J82" s="393"/>
      <c r="K82" s="393"/>
      <c r="L82" s="371"/>
    </row>
    <row r="83" s="389" customFormat="true" ht="27.75" hidden="false" customHeight="true" outlineLevel="0" collapsed="false">
      <c r="A83" s="394" t="s">
        <v>115</v>
      </c>
      <c r="B83" s="394"/>
      <c r="C83" s="413"/>
      <c r="D83" s="310" t="s">
        <v>48</v>
      </c>
      <c r="E83" s="239" t="n">
        <f aca="false">IF(D83=$N$6,1,IF(D83=$N$5,2,IF(D83=$N$4,3,IF(D83=$N$3,4,"n/a"))))</f>
        <v>1</v>
      </c>
      <c r="F83" s="407"/>
      <c r="G83" s="407"/>
      <c r="H83" s="407"/>
      <c r="I83" s="407"/>
      <c r="J83" s="407"/>
      <c r="K83" s="407"/>
      <c r="L83" s="259" t="s">
        <v>58</v>
      </c>
      <c r="Q83" s="415"/>
    </row>
    <row r="84" s="389" customFormat="true" ht="26.25" hidden="false" customHeight="true" outlineLevel="0" collapsed="false">
      <c r="A84" s="416"/>
      <c r="B84" s="417"/>
      <c r="C84" s="398" t="s">
        <v>53</v>
      </c>
      <c r="D84" s="265" t="str">
        <f aca="false">IF(E84&lt;1.5,"Low",IF(E84&lt;2.5,"Moderate",IF(E84&lt;3.5,"Substantial",IF(E84&lt;4.5,"High","n/a"))))</f>
        <v>Moderate</v>
      </c>
      <c r="E84" s="266" t="n">
        <f aca="false">IF(COUNT(E82:E83)=0,"n/a",AVERAGE(E82:E83))</f>
        <v>2</v>
      </c>
      <c r="F84" s="246" t="n">
        <f aca="false">E84</f>
        <v>2</v>
      </c>
      <c r="G84" s="418"/>
      <c r="H84" s="419" t="s">
        <v>54</v>
      </c>
      <c r="I84" s="350" t="str">
        <f aca="false">D84</f>
        <v>Moderate</v>
      </c>
      <c r="J84" s="250" t="n">
        <f aca="false">IF(I84=$N$7,"n/a",IF(AND(I84=$N$5,D84=$N$6),1.5,IF(AND(I84=$N$4,D84=$N$5),2.5,IF(AND(I84=$N$3,D84=$N$4),3.5,IF(AND(I84=$N$6,D84=$N$5),1.49,IF(AND(I84=$N$5,D84=$N$4),2.49,IF(AND(I84=$N$4,D84=$N$3),3.49,E84)))))))</f>
        <v>2</v>
      </c>
      <c r="K84" s="298" t="s">
        <v>55</v>
      </c>
      <c r="L84" s="371"/>
      <c r="Q84" s="420"/>
    </row>
    <row r="85" s="389" customFormat="true" ht="26.25" hidden="false" customHeight="true" outlineLevel="0" collapsed="false">
      <c r="A85" s="421" t="s">
        <v>116</v>
      </c>
      <c r="B85" s="422"/>
      <c r="C85" s="422"/>
      <c r="D85" s="422"/>
      <c r="E85" s="422"/>
      <c r="F85" s="422"/>
      <c r="G85" s="422"/>
      <c r="H85" s="422"/>
      <c r="I85" s="422"/>
      <c r="J85" s="422"/>
      <c r="K85" s="422"/>
      <c r="L85" s="371"/>
      <c r="Q85" s="420"/>
    </row>
    <row r="86" s="389" customFormat="true" ht="21.75" hidden="false" customHeight="true" outlineLevel="0" collapsed="false">
      <c r="A86" s="423" t="s">
        <v>117</v>
      </c>
      <c r="B86" s="424"/>
      <c r="C86" s="424"/>
      <c r="D86" s="424"/>
      <c r="E86" s="424"/>
      <c r="F86" s="424"/>
      <c r="G86" s="424"/>
      <c r="H86" s="424"/>
      <c r="I86" s="424"/>
      <c r="J86" s="424"/>
      <c r="K86" s="425"/>
      <c r="L86" s="371"/>
      <c r="Q86" s="420"/>
    </row>
    <row r="87" s="389" customFormat="true" ht="33.75" hidden="false" customHeight="true" outlineLevel="0" collapsed="false">
      <c r="A87" s="426" t="s">
        <v>118</v>
      </c>
      <c r="B87" s="426"/>
      <c r="C87" s="427"/>
      <c r="D87" s="392" t="s">
        <v>44</v>
      </c>
      <c r="E87" s="428" t="n">
        <f aca="false">IF(D87=$N$6,1,IF(D87=$N$5,2,IF(D87=$N$4,3,IF(D87=$N$3,4,"n/a"))))</f>
        <v>3</v>
      </c>
      <c r="F87" s="393"/>
      <c r="G87" s="393"/>
      <c r="H87" s="393"/>
      <c r="I87" s="393"/>
      <c r="J87" s="393"/>
      <c r="K87" s="393"/>
      <c r="L87" s="371"/>
      <c r="Q87" s="420"/>
    </row>
    <row r="88" s="389" customFormat="true" ht="33.75" hidden="false" customHeight="true" outlineLevel="0" collapsed="false">
      <c r="A88" s="426" t="s">
        <v>119</v>
      </c>
      <c r="B88" s="426"/>
      <c r="C88" s="427"/>
      <c r="D88" s="392" t="s">
        <v>44</v>
      </c>
      <c r="E88" s="428" t="n">
        <f aca="false">IF(D88=$N$6,1,IF(D88=$N$5,2,IF(D88=$N$4,3,IF(D88=$N$3,4,"n/a"))))</f>
        <v>3</v>
      </c>
      <c r="F88" s="393"/>
      <c r="G88" s="393"/>
      <c r="H88" s="393"/>
      <c r="I88" s="393"/>
      <c r="J88" s="393"/>
      <c r="K88" s="393"/>
      <c r="L88" s="259" t="s">
        <v>58</v>
      </c>
      <c r="Q88" s="420"/>
    </row>
    <row r="89" s="389" customFormat="true" ht="30.75" hidden="false" customHeight="true" outlineLevel="0" collapsed="false">
      <c r="A89" s="426" t="s">
        <v>120</v>
      </c>
      <c r="B89" s="426"/>
      <c r="C89" s="427"/>
      <c r="D89" s="392" t="s">
        <v>46</v>
      </c>
      <c r="E89" s="428" t="n">
        <f aca="false">IF(D89=$N$6,1,IF(D89=$N$5,2,IF(D89=$N$4,3,IF(D89=$N$3,4,"n/a"))))</f>
        <v>2</v>
      </c>
      <c r="F89" s="393"/>
      <c r="G89" s="393"/>
      <c r="H89" s="393"/>
      <c r="I89" s="393"/>
      <c r="J89" s="393"/>
      <c r="K89" s="393"/>
      <c r="L89" s="371"/>
      <c r="Q89" s="420"/>
    </row>
    <row r="90" s="389" customFormat="true" ht="45.75" hidden="false" customHeight="true" outlineLevel="0" collapsed="false">
      <c r="A90" s="426" t="s">
        <v>121</v>
      </c>
      <c r="B90" s="426"/>
      <c r="C90" s="427"/>
      <c r="D90" s="392" t="s">
        <v>48</v>
      </c>
      <c r="E90" s="428" t="n">
        <f aca="false">IF(D90=$N$6,1,IF(D90=$N$5,2,IF(D90=$N$4,3,IF(D90=$N$3,4,"n/a"))))</f>
        <v>1</v>
      </c>
      <c r="F90" s="393"/>
      <c r="G90" s="393"/>
      <c r="H90" s="393"/>
      <c r="I90" s="393"/>
      <c r="J90" s="393"/>
      <c r="K90" s="393"/>
      <c r="L90" s="371"/>
      <c r="Q90" s="420"/>
    </row>
    <row r="91" s="389" customFormat="true" ht="26.25" hidden="false" customHeight="true" outlineLevel="0" collapsed="false">
      <c r="A91" s="429"/>
      <c r="B91" s="429"/>
      <c r="C91" s="430" t="s">
        <v>53</v>
      </c>
      <c r="D91" s="265" t="str">
        <f aca="false">IF(E91&lt;1.5,"Low",IF(E91&lt;2.5,"Moderate",IF(E91&lt;3.5,"Substantial",IF(E91&lt;4.5,"High","n/a"))))</f>
        <v>Moderate</v>
      </c>
      <c r="E91" s="266" t="n">
        <f aca="false">IF(COUNT(E87:E90)=0,"n/a",AVERAGE(E87:E90))</f>
        <v>2.25</v>
      </c>
      <c r="F91" s="267" t="n">
        <f aca="false">E91</f>
        <v>2.25</v>
      </c>
      <c r="G91" s="418"/>
      <c r="H91" s="431" t="s">
        <v>54</v>
      </c>
      <c r="I91" s="249" t="str">
        <f aca="false">D91</f>
        <v>Moderate</v>
      </c>
      <c r="J91" s="269" t="n">
        <f aca="false">IF(I91=$N$7,"n/a",IF(AND(I91=$N$5,D91=$N$6),1.5,IF(AND(I91=$N$4,D91=$N$5),2.5,IF(AND(I91=$N$3,D91=$N$4),3.5,IF(AND(I91=$N$6,D91=$N$5),1.49,IF(AND(I91=$N$5,D91=$N$4),2.49,IF(AND(I91=$N$4,D91=$N$3),3.49,E91)))))))</f>
        <v>2.25</v>
      </c>
      <c r="K91" s="281" t="s">
        <v>55</v>
      </c>
      <c r="L91" s="371"/>
      <c r="Q91" s="420"/>
    </row>
    <row r="92" s="389" customFormat="true" ht="21" hidden="false" customHeight="true" outlineLevel="0" collapsed="false">
      <c r="A92" s="423" t="s">
        <v>122</v>
      </c>
      <c r="B92" s="424"/>
      <c r="C92" s="424"/>
      <c r="D92" s="424"/>
      <c r="E92" s="424"/>
      <c r="F92" s="424"/>
      <c r="G92" s="424"/>
      <c r="H92" s="424"/>
      <c r="I92" s="424"/>
      <c r="J92" s="424"/>
      <c r="K92" s="425"/>
      <c r="L92" s="371"/>
      <c r="Q92" s="420"/>
    </row>
    <row r="93" s="389" customFormat="true" ht="47.25" hidden="false" customHeight="true" outlineLevel="0" collapsed="false">
      <c r="A93" s="426" t="s">
        <v>123</v>
      </c>
      <c r="B93" s="426"/>
      <c r="C93" s="427"/>
      <c r="D93" s="319" t="s">
        <v>44</v>
      </c>
      <c r="E93" s="428" t="n">
        <f aca="false">IF(D93=$N$6,1,IF(D93=$N$5,2,IF(D93=$N$4,3,IF(D93=$N$3,4,"n/a"))))</f>
        <v>3</v>
      </c>
      <c r="F93" s="393"/>
      <c r="G93" s="393"/>
      <c r="H93" s="393"/>
      <c r="I93" s="393"/>
      <c r="J93" s="393"/>
      <c r="K93" s="393"/>
      <c r="L93" s="371"/>
      <c r="Q93" s="420"/>
    </row>
    <row r="94" s="389" customFormat="true" ht="31.5" hidden="false" customHeight="true" outlineLevel="0" collapsed="false">
      <c r="A94" s="432" t="s">
        <v>124</v>
      </c>
      <c r="B94" s="432"/>
      <c r="C94" s="433"/>
      <c r="D94" s="310" t="s">
        <v>46</v>
      </c>
      <c r="E94" s="239" t="n">
        <f aca="false">IF(D94=$N$6,1,IF(D94=$N$5,2,IF(D94=$N$4,3,IF(D94=$N$3,4,"n/a"))))</f>
        <v>2</v>
      </c>
      <c r="F94" s="434"/>
      <c r="G94" s="434"/>
      <c r="H94" s="434"/>
      <c r="I94" s="434"/>
      <c r="J94" s="434"/>
      <c r="K94" s="434"/>
      <c r="L94" s="259" t="s">
        <v>58</v>
      </c>
      <c r="Q94" s="420"/>
    </row>
    <row r="95" s="389" customFormat="true" ht="26.25" hidden="false" customHeight="true" outlineLevel="0" collapsed="false">
      <c r="A95" s="435"/>
      <c r="B95" s="435"/>
      <c r="C95" s="430" t="s">
        <v>53</v>
      </c>
      <c r="D95" s="265" t="str">
        <f aca="false">IF(E95&lt;1.5,"Low",IF(E95&lt;2.5,"Moderate",IF(E95&lt;3.5,"Substantial",IF(E95&lt;4.5,"High","n/a"))))</f>
        <v>Substantial</v>
      </c>
      <c r="E95" s="266" t="n">
        <f aca="false">IF(COUNT(E93:E94)=0,"n/a",AVERAGE(E93:E94))</f>
        <v>2.5</v>
      </c>
      <c r="F95" s="267" t="n">
        <f aca="false">E95</f>
        <v>2.5</v>
      </c>
      <c r="G95" s="247"/>
      <c r="H95" s="268" t="s">
        <v>54</v>
      </c>
      <c r="I95" s="249" t="str">
        <f aca="false">D95</f>
        <v>Substantial</v>
      </c>
      <c r="J95" s="269" t="n">
        <f aca="false">IF(I95=$N$7,"n/a",IF(AND(I95=$N$5,D95=$N$6),1.5,IF(AND(I95=$N$4,D95=$N$5),2.5,IF(AND(I95=$N$3,D95=$N$4),3.5,IF(AND(I95=$N$6,D95=$N$5),1.49,IF(AND(I95=$N$5,D95=$N$4),2.49,IF(AND(I95=$N$4,D95=$N$3),3.49,E95)))))))</f>
        <v>2.5</v>
      </c>
      <c r="K95" s="281" t="s">
        <v>55</v>
      </c>
      <c r="L95" s="371"/>
      <c r="Q95" s="420"/>
    </row>
    <row r="96" s="389" customFormat="true" ht="21" hidden="false" customHeight="true" outlineLevel="0" collapsed="false">
      <c r="A96" s="423" t="s">
        <v>125</v>
      </c>
      <c r="B96" s="424"/>
      <c r="C96" s="424"/>
      <c r="D96" s="424"/>
      <c r="E96" s="424"/>
      <c r="F96" s="424"/>
      <c r="G96" s="424"/>
      <c r="H96" s="424"/>
      <c r="I96" s="424"/>
      <c r="J96" s="424"/>
      <c r="K96" s="425"/>
      <c r="L96" s="371"/>
      <c r="Q96" s="420"/>
    </row>
    <row r="97" s="389" customFormat="true" ht="33.75" hidden="false" customHeight="true" outlineLevel="0" collapsed="false">
      <c r="A97" s="426" t="s">
        <v>126</v>
      </c>
      <c r="B97" s="426"/>
      <c r="C97" s="436"/>
      <c r="D97" s="319" t="s">
        <v>46</v>
      </c>
      <c r="E97" s="235" t="n">
        <f aca="false">IF(D97=$N$6,1,IF(D97=$N$5,2,IF(D97=$N$4,3,IF(D97=$N$3,4,"n/a"))))</f>
        <v>2</v>
      </c>
      <c r="F97" s="393"/>
      <c r="G97" s="393"/>
      <c r="H97" s="393"/>
      <c r="I97" s="393"/>
      <c r="J97" s="393"/>
      <c r="K97" s="393"/>
      <c r="L97" s="259" t="s">
        <v>58</v>
      </c>
      <c r="Q97" s="420"/>
    </row>
    <row r="98" s="389" customFormat="true" ht="33" hidden="false" customHeight="true" outlineLevel="0" collapsed="false">
      <c r="A98" s="437" t="s">
        <v>127</v>
      </c>
      <c r="B98" s="437"/>
      <c r="C98" s="436"/>
      <c r="D98" s="234" t="s">
        <v>50</v>
      </c>
      <c r="E98" s="235" t="str">
        <f aca="false">IF(D98=$N$6,1,IF(D98=$N$5,2,IF(D98=$N$4,3,IF(D98=$N$3,4,"n/a"))))</f>
        <v>n/a</v>
      </c>
      <c r="F98" s="405"/>
      <c r="G98" s="405"/>
      <c r="H98" s="405"/>
      <c r="I98" s="405"/>
      <c r="J98" s="405"/>
      <c r="K98" s="405"/>
      <c r="L98" s="259" t="s">
        <v>58</v>
      </c>
      <c r="P98" s="438"/>
      <c r="Q98" s="420"/>
    </row>
    <row r="99" s="389" customFormat="true" ht="31.5" hidden="false" customHeight="true" outlineLevel="0" collapsed="false">
      <c r="A99" s="439" t="s">
        <v>128</v>
      </c>
      <c r="B99" s="439"/>
      <c r="C99" s="440"/>
      <c r="D99" s="441" t="s">
        <v>44</v>
      </c>
      <c r="E99" s="442" t="n">
        <f aca="false">IF(D99=$N$6,1,IF(D99=$N$5,2,IF(D99=$N$4,3,IF(D99=$N$3,4,"n/a"))))</f>
        <v>3</v>
      </c>
      <c r="F99" s="443"/>
      <c r="G99" s="443"/>
      <c r="H99" s="443"/>
      <c r="I99" s="443"/>
      <c r="J99" s="443"/>
      <c r="K99" s="443"/>
      <c r="L99" s="371"/>
      <c r="P99" s="438"/>
      <c r="Q99" s="420"/>
    </row>
    <row r="100" s="389" customFormat="true" ht="26.25" hidden="false" customHeight="true" outlineLevel="0" collapsed="false">
      <c r="A100" s="444"/>
      <c r="B100" s="444"/>
      <c r="C100" s="430" t="s">
        <v>53</v>
      </c>
      <c r="D100" s="265" t="str">
        <f aca="false">IF(E100&lt;1.5,"Low",IF(E100&lt;2.5,"Moderate",IF(E100&lt;3.5,"Substantial",IF(E100&lt;4.5,"High","n/a"))))</f>
        <v>Substantial</v>
      </c>
      <c r="E100" s="266" t="n">
        <f aca="false">IF(COUNT(E97:E99)=0,"n/a",AVERAGE(E97:E99))</f>
        <v>2.5</v>
      </c>
      <c r="F100" s="267" t="n">
        <f aca="false">E100</f>
        <v>2.5</v>
      </c>
      <c r="G100" s="247"/>
      <c r="H100" s="268" t="s">
        <v>54</v>
      </c>
      <c r="I100" s="249" t="str">
        <f aca="false">D100</f>
        <v>Substantial</v>
      </c>
      <c r="J100" s="269" t="n">
        <f aca="false">IF(I100=$N$7,"n/a",IF(AND(I100=$N$5,D100=$N$6),1.5,IF(AND(I100=$N$4,D100=$N$5),2.5,IF(AND(I100=$N$3,D100=$N$4),3.5,IF(AND(I100=$N$6,D100=$N$5),1.49,IF(AND(I100=$N$5,D100=$N$4),2.49,IF(AND(I100=$N$4,D100=$N$3),3.49,E100)))))))</f>
        <v>2.5</v>
      </c>
      <c r="K100" s="281" t="s">
        <v>55</v>
      </c>
      <c r="L100" s="371"/>
      <c r="P100" s="438"/>
      <c r="Q100" s="420"/>
    </row>
    <row r="101" s="389" customFormat="true" ht="23.25" hidden="false" customHeight="true" outlineLevel="0" collapsed="false">
      <c r="A101" s="445" t="s">
        <v>129</v>
      </c>
      <c r="B101" s="446"/>
      <c r="C101" s="446"/>
      <c r="D101" s="446"/>
      <c r="E101" s="446"/>
      <c r="F101" s="446"/>
      <c r="G101" s="446"/>
      <c r="H101" s="446"/>
      <c r="I101" s="446"/>
      <c r="J101" s="446"/>
      <c r="K101" s="446"/>
      <c r="L101" s="371"/>
      <c r="M101" s="420"/>
    </row>
    <row r="102" s="389" customFormat="true" ht="20.25" hidden="false" customHeight="true" outlineLevel="0" collapsed="false">
      <c r="A102" s="447" t="s">
        <v>130</v>
      </c>
      <c r="B102" s="448"/>
      <c r="C102" s="448"/>
      <c r="D102" s="448"/>
      <c r="E102" s="448"/>
      <c r="F102" s="448"/>
      <c r="G102" s="448"/>
      <c r="H102" s="448"/>
      <c r="I102" s="448"/>
      <c r="J102" s="448"/>
      <c r="K102" s="449"/>
      <c r="L102" s="371"/>
    </row>
    <row r="103" s="389" customFormat="true" ht="30.75" hidden="false" customHeight="true" outlineLevel="0" collapsed="false">
      <c r="A103" s="450" t="s">
        <v>131</v>
      </c>
      <c r="B103" s="450"/>
      <c r="C103" s="451"/>
      <c r="D103" s="392" t="s">
        <v>44</v>
      </c>
      <c r="E103" s="428" t="n">
        <f aca="false">IF(D103=$N$6,1,IF(D103=$N$5,2,IF(D103=$N$4,3,IF(D103=$N$3,4,"n/a"))))</f>
        <v>3</v>
      </c>
      <c r="F103" s="393"/>
      <c r="G103" s="393"/>
      <c r="H103" s="393"/>
      <c r="I103" s="393"/>
      <c r="J103" s="393"/>
      <c r="K103" s="393"/>
      <c r="L103" s="259" t="s">
        <v>58</v>
      </c>
      <c r="Q103" s="420"/>
    </row>
    <row r="104" s="389" customFormat="true" ht="32.25" hidden="false" customHeight="true" outlineLevel="0" collapsed="false">
      <c r="A104" s="452" t="s">
        <v>132</v>
      </c>
      <c r="B104" s="452"/>
      <c r="C104" s="453"/>
      <c r="D104" s="369" t="s">
        <v>44</v>
      </c>
      <c r="E104" s="235" t="n">
        <f aca="false">IF(D104=$N$6,1,IF(D104=$N$5,2,IF(D104=$N$4,3,IF(D104=$N$3,4,"n/a"))))</f>
        <v>3</v>
      </c>
      <c r="F104" s="396"/>
      <c r="G104" s="396"/>
      <c r="H104" s="396"/>
      <c r="I104" s="396"/>
      <c r="J104" s="396"/>
      <c r="K104" s="396"/>
      <c r="L104" s="259" t="s">
        <v>58</v>
      </c>
      <c r="Q104" s="454"/>
    </row>
    <row r="105" customFormat="false" ht="31.5" hidden="false" customHeight="true" outlineLevel="0" collapsed="false">
      <c r="A105" s="455" t="s">
        <v>133</v>
      </c>
      <c r="B105" s="455"/>
      <c r="C105" s="456"/>
      <c r="D105" s="295" t="s">
        <v>46</v>
      </c>
      <c r="E105" s="239" t="n">
        <f aca="false">IF(D105=$N$6,1,IF(D105=$N$5,2,IF(D105=$N$4,3,IF(D105=$N$3,4,"n/a"))))</f>
        <v>2</v>
      </c>
      <c r="F105" s="396"/>
      <c r="G105" s="396"/>
      <c r="H105" s="396"/>
      <c r="I105" s="396"/>
      <c r="J105" s="396"/>
      <c r="K105" s="396"/>
      <c r="L105" s="259" t="s">
        <v>58</v>
      </c>
    </row>
    <row r="106" customFormat="false" ht="32.25" hidden="false" customHeight="true" outlineLevel="0" collapsed="false">
      <c r="A106" s="457"/>
      <c r="B106" s="457"/>
      <c r="C106" s="458" t="s">
        <v>53</v>
      </c>
      <c r="D106" s="265" t="str">
        <f aca="false">IF(E106&lt;1.5,"Low",IF(E106&lt;2.5,"Moderate",IF(E106&lt;3.5,"Substantial",IF(E106&lt;4.5,"High","n/a"))))</f>
        <v>Substantial</v>
      </c>
      <c r="E106" s="266" t="n">
        <f aca="false">IF(COUNT(E103:E105)=0,"n/a",AVERAGE(E103:E105))</f>
        <v>2.66666666666667</v>
      </c>
      <c r="F106" s="267" t="n">
        <f aca="false">E106</f>
        <v>2.66666666666667</v>
      </c>
      <c r="G106" s="418"/>
      <c r="H106" s="431" t="s">
        <v>54</v>
      </c>
      <c r="I106" s="249" t="str">
        <f aca="false">D106</f>
        <v>Substantial</v>
      </c>
      <c r="J106" s="269" t="n">
        <f aca="false">IF(I106=$N$7,"n/a",IF(AND(I106=$N$5,D106=$N$6),1.5,IF(AND(I106=$N$4,D106=$N$5),2.5,IF(AND(I106=$N$3,D106=$N$4),3.5,IF(AND(I106=$N$6,D106=$N$5),1.49,IF(AND(I106=$N$5,D106=$N$4),2.49,IF(AND(I106=$N$4,D106=$N$3),3.49,E106)))))))</f>
        <v>2.66666666666667</v>
      </c>
      <c r="K106" s="281" t="s">
        <v>55</v>
      </c>
      <c r="L106" s="273"/>
    </row>
    <row r="107" customFormat="false" ht="19.5" hidden="false" customHeight="true" outlineLevel="0" collapsed="false">
      <c r="A107" s="459" t="s">
        <v>134</v>
      </c>
      <c r="B107" s="448"/>
      <c r="C107" s="448"/>
      <c r="D107" s="448"/>
      <c r="E107" s="448"/>
      <c r="F107" s="448"/>
      <c r="G107" s="448"/>
      <c r="H107" s="448"/>
      <c r="I107" s="448"/>
      <c r="J107" s="448"/>
      <c r="K107" s="449"/>
      <c r="L107" s="273"/>
    </row>
    <row r="108" customFormat="false" ht="31.5" hidden="false" customHeight="true" outlineLevel="0" collapsed="false">
      <c r="A108" s="450" t="s">
        <v>135</v>
      </c>
      <c r="B108" s="450"/>
      <c r="C108" s="451"/>
      <c r="D108" s="319" t="s">
        <v>46</v>
      </c>
      <c r="E108" s="428" t="n">
        <f aca="false">IF(D108=$N$6,1,IF(D108=$N$5,2,IF(D108=$N$4,3,IF(D108=$N$3,4,"n/a"))))</f>
        <v>2</v>
      </c>
      <c r="F108" s="393"/>
      <c r="G108" s="393"/>
      <c r="H108" s="393"/>
      <c r="I108" s="393"/>
      <c r="J108" s="393"/>
      <c r="K108" s="393"/>
      <c r="L108" s="273"/>
    </row>
    <row r="109" customFormat="false" ht="31.5" hidden="false" customHeight="true" outlineLevel="0" collapsed="false">
      <c r="A109" s="460" t="s">
        <v>136</v>
      </c>
      <c r="B109" s="460"/>
      <c r="C109" s="461"/>
      <c r="D109" s="310" t="s">
        <v>46</v>
      </c>
      <c r="E109" s="239" t="n">
        <f aca="false">IF(D109=$N$6,1,IF(D109=$N$5,2,IF(D109=$N$4,3,IF(D109=$N$3,4,"n/a"))))</f>
        <v>2</v>
      </c>
      <c r="F109" s="434"/>
      <c r="G109" s="434"/>
      <c r="H109" s="434"/>
      <c r="I109" s="434"/>
      <c r="J109" s="434"/>
      <c r="K109" s="434"/>
      <c r="L109" s="273"/>
    </row>
    <row r="110" customFormat="false" ht="27" hidden="false" customHeight="true" outlineLevel="0" collapsed="false">
      <c r="A110" s="462"/>
      <c r="B110" s="462"/>
      <c r="C110" s="458" t="s">
        <v>53</v>
      </c>
      <c r="D110" s="265" t="str">
        <f aca="false">IF(E110&lt;1.5,"Low",IF(E110&lt;2.5,"Moderate",IF(E110&lt;3.5,"Substantial",IF(E110&lt;4.5,"High","n/a"))))</f>
        <v>Moderate</v>
      </c>
      <c r="E110" s="266" t="n">
        <f aca="false">IF(COUNT(E108:E109)=0,"n/a",AVERAGE(E108:E109))</f>
        <v>2</v>
      </c>
      <c r="F110" s="267" t="n">
        <f aca="false">E110</f>
        <v>2</v>
      </c>
      <c r="G110" s="247"/>
      <c r="H110" s="268" t="s">
        <v>54</v>
      </c>
      <c r="I110" s="249" t="str">
        <f aca="false">D110</f>
        <v>Moderate</v>
      </c>
      <c r="J110" s="269" t="n">
        <f aca="false">IF(I110=$N$7,"n/a",IF(AND(I110=$N$5,D110=$N$6),1.5,IF(AND(I110=$N$4,D110=$N$5),2.5,IF(AND(I110=$N$3,D110=$N$4),3.5,IF(AND(I110=$N$6,D110=$N$5),1.49,IF(AND(I110=$N$5,D110=$N$4),2.49,IF(AND(I110=$N$4,D110=$N$3),3.49,E110)))))))</f>
        <v>2</v>
      </c>
      <c r="K110" s="281" t="s">
        <v>55</v>
      </c>
      <c r="L110" s="273"/>
    </row>
    <row r="111" customFormat="false" ht="21" hidden="false" customHeight="true" outlineLevel="0" collapsed="false">
      <c r="A111" s="459" t="s">
        <v>137</v>
      </c>
      <c r="B111" s="448"/>
      <c r="C111" s="448"/>
      <c r="D111" s="448"/>
      <c r="E111" s="448"/>
      <c r="F111" s="448"/>
      <c r="G111" s="448"/>
      <c r="H111" s="448"/>
      <c r="I111" s="448"/>
      <c r="J111" s="448"/>
      <c r="K111" s="449"/>
      <c r="L111" s="273"/>
      <c r="Q111" s="463"/>
    </row>
    <row r="112" customFormat="false" ht="29.25" hidden="false" customHeight="true" outlineLevel="0" collapsed="false">
      <c r="A112" s="450" t="s">
        <v>138</v>
      </c>
      <c r="B112" s="450"/>
      <c r="C112" s="451"/>
      <c r="D112" s="392" t="s">
        <v>44</v>
      </c>
      <c r="E112" s="428" t="n">
        <f aca="false">IF(D112=$N$6,1,IF(D112=$N$5,2,IF(D112=$N$4,3,IF(D112=$N$3,4,"n/a"))))</f>
        <v>3</v>
      </c>
      <c r="F112" s="393"/>
      <c r="G112" s="393"/>
      <c r="H112" s="393"/>
      <c r="I112" s="393"/>
      <c r="J112" s="393"/>
      <c r="K112" s="393"/>
      <c r="L112" s="273"/>
    </row>
    <row r="113" customFormat="false" ht="30.75" hidden="false" customHeight="true" outlineLevel="0" collapsed="false">
      <c r="A113" s="452" t="s">
        <v>139</v>
      </c>
      <c r="B113" s="452"/>
      <c r="C113" s="453"/>
      <c r="D113" s="369" t="s">
        <v>44</v>
      </c>
      <c r="E113" s="235" t="n">
        <f aca="false">IF(D113=$N$6,1,IF(D113=$N$5,2,IF(D113=$N$4,3,IF(D113=$N$3,4,"n/a"))))</f>
        <v>3</v>
      </c>
      <c r="F113" s="405"/>
      <c r="G113" s="405"/>
      <c r="H113" s="405"/>
      <c r="I113" s="405"/>
      <c r="J113" s="405"/>
      <c r="K113" s="405"/>
      <c r="L113" s="273"/>
    </row>
    <row r="114" customFormat="false" ht="42.75" hidden="false" customHeight="true" outlineLevel="0" collapsed="false">
      <c r="A114" s="455" t="s">
        <v>140</v>
      </c>
      <c r="B114" s="455"/>
      <c r="C114" s="456"/>
      <c r="D114" s="295" t="s">
        <v>46</v>
      </c>
      <c r="E114" s="239" t="n">
        <f aca="false">IF(D114=$N$6,1,IF(D114=$N$5,2,IF(D114=$N$4,3,IF(D114=$N$3,4,"n/a"))))</f>
        <v>2</v>
      </c>
      <c r="F114" s="443"/>
      <c r="G114" s="443"/>
      <c r="H114" s="443"/>
      <c r="I114" s="443"/>
      <c r="J114" s="443"/>
      <c r="K114" s="443"/>
      <c r="L114" s="259" t="s">
        <v>58</v>
      </c>
    </row>
    <row r="115" customFormat="false" ht="26.25" hidden="false" customHeight="true" outlineLevel="0" collapsed="false">
      <c r="A115" s="464"/>
      <c r="B115" s="464"/>
      <c r="C115" s="458" t="s">
        <v>53</v>
      </c>
      <c r="D115" s="265" t="str">
        <f aca="false">IF(E115&lt;1.5,"Low",IF(E115&lt;2.5,"Moderate",IF(E115&lt;3.5,"Substantial",IF(E115&lt;4.5,"High","n/a"))))</f>
        <v>Substantial</v>
      </c>
      <c r="E115" s="266" t="n">
        <f aca="false">IF(COUNT(E112:E114)=0,"n/a",AVERAGE(E112:E114))</f>
        <v>2.66666666666667</v>
      </c>
      <c r="F115" s="267" t="n">
        <f aca="false">E115</f>
        <v>2.66666666666667</v>
      </c>
      <c r="G115" s="247"/>
      <c r="H115" s="268" t="s">
        <v>54</v>
      </c>
      <c r="I115" s="249" t="str">
        <f aca="false">D115</f>
        <v>Substantial</v>
      </c>
      <c r="J115" s="269" t="n">
        <f aca="false">IF(I115=$N$7,"n/a",IF(AND(I115=$N$5,D115=$N$6),1.5,IF(AND(I115=$N$4,D115=$N$5),2.5,IF(AND(I115=$N$3,D115=$N$4),3.5,IF(AND(I115=$N$6,D115=$N$5),1.49,IF(AND(I115=$N$5,D115=$N$4),2.49,IF(AND(I115=$N$4,D115=$N$3),3.49,E115)))))))</f>
        <v>2.66666666666667</v>
      </c>
      <c r="K115" s="281" t="s">
        <v>55</v>
      </c>
      <c r="L115" s="273"/>
    </row>
    <row r="116" customFormat="false" ht="23.25" hidden="false" customHeight="true" outlineLevel="0" collapsed="false">
      <c r="A116" s="459" t="s">
        <v>141</v>
      </c>
      <c r="B116" s="448"/>
      <c r="C116" s="448"/>
      <c r="D116" s="448"/>
      <c r="E116" s="448"/>
      <c r="F116" s="448"/>
      <c r="G116" s="448"/>
      <c r="H116" s="448"/>
      <c r="I116" s="448"/>
      <c r="J116" s="448"/>
      <c r="K116" s="449"/>
      <c r="L116" s="273"/>
    </row>
    <row r="117" customFormat="false" ht="33" hidden="false" customHeight="true" outlineLevel="0" collapsed="false">
      <c r="A117" s="465" t="s">
        <v>142</v>
      </c>
      <c r="B117" s="465"/>
      <c r="C117" s="466"/>
      <c r="D117" s="319" t="s">
        <v>44</v>
      </c>
      <c r="E117" s="235" t="n">
        <f aca="false">IF(D117=$N$6,1,IF(D117=$N$5,2,IF(D117=$N$4,3,IF(D117=$N$3,4,"n/a"))))</f>
        <v>3</v>
      </c>
      <c r="F117" s="393"/>
      <c r="G117" s="393"/>
      <c r="H117" s="393"/>
      <c r="I117" s="393"/>
      <c r="J117" s="393"/>
      <c r="K117" s="393"/>
      <c r="L117" s="259"/>
    </row>
    <row r="118" customFormat="false" ht="33" hidden="false" customHeight="true" outlineLevel="0" collapsed="false">
      <c r="A118" s="465" t="s">
        <v>143</v>
      </c>
      <c r="B118" s="465"/>
      <c r="C118" s="453"/>
      <c r="D118" s="369" t="s">
        <v>35</v>
      </c>
      <c r="E118" s="235" t="n">
        <f aca="false">IF(D118=$N$6,1,IF(D118=$N$5,2,IF(D118=$N$4,3,IF(D118=$N$3,4,"n/a"))))</f>
        <v>4</v>
      </c>
      <c r="F118" s="405" t="s">
        <v>144</v>
      </c>
      <c r="G118" s="405"/>
      <c r="H118" s="405"/>
      <c r="I118" s="405"/>
      <c r="J118" s="405"/>
      <c r="K118" s="405"/>
      <c r="L118" s="259"/>
    </row>
    <row r="119" customFormat="false" ht="34.5" hidden="false" customHeight="true" outlineLevel="0" collapsed="false">
      <c r="A119" s="467" t="s">
        <v>145</v>
      </c>
      <c r="B119" s="467"/>
      <c r="C119" s="466"/>
      <c r="D119" s="310" t="s">
        <v>44</v>
      </c>
      <c r="E119" s="239" t="n">
        <f aca="false">IF(D119=$N$6,1,IF(D119=$N$5,2,IF(D119=$N$4,3,IF(D119=$N$3,4,"n/a"))))</f>
        <v>3</v>
      </c>
      <c r="F119" s="443" t="s">
        <v>144</v>
      </c>
      <c r="G119" s="443"/>
      <c r="H119" s="443"/>
      <c r="I119" s="443"/>
      <c r="J119" s="443"/>
      <c r="K119" s="443"/>
      <c r="L119" s="259"/>
    </row>
    <row r="120" customFormat="false" ht="27" hidden="false" customHeight="true" outlineLevel="0" collapsed="false">
      <c r="A120" s="462"/>
      <c r="B120" s="462"/>
      <c r="C120" s="458" t="s">
        <v>53</v>
      </c>
      <c r="D120" s="265" t="str">
        <f aca="false">IF(E120&lt;1.5,"Low",IF(E120&lt;2.5,"Moderate",IF(E120&lt;3.5,"Substantial",IF(E120&lt;4.5,"High","n/a"))))</f>
        <v>Substantial</v>
      </c>
      <c r="E120" s="266" t="n">
        <f aca="false">IF(COUNT(E117:E119)=0,"n/a",AVERAGE(E117:E119))</f>
        <v>3.33333333333333</v>
      </c>
      <c r="F120" s="267" t="n">
        <f aca="false">E120</f>
        <v>3.33333333333333</v>
      </c>
      <c r="G120" s="247"/>
      <c r="H120" s="268" t="s">
        <v>54</v>
      </c>
      <c r="I120" s="249" t="str">
        <f aca="false">D120</f>
        <v>Substantial</v>
      </c>
      <c r="J120" s="269" t="n">
        <f aca="false">IF(I120=$N$7,"n/a",IF(AND(I120=$N$5,D120=$N$6),1.5,IF(AND(I120=$N$4,D120=$N$5),2.5,IF(AND(I120=$N$3,D120=$N$4),3.5,IF(AND(I120=$N$6,D120=$N$5),1.49,IF(AND(I120=$N$5,D120=$N$4),2.49,IF(AND(I120=$N$4,D120=$N$3),3.49,E120)))))))</f>
        <v>3.33333333333333</v>
      </c>
      <c r="K120" s="281" t="s">
        <v>55</v>
      </c>
      <c r="L120" s="273"/>
    </row>
  </sheetData>
  <sheetProtection sheet="true" password="cc15" objects="true" scenarios="true" formatRows="false"/>
  <mergeCells count="155">
    <mergeCell ref="D1:E1"/>
    <mergeCell ref="A2:B2"/>
    <mergeCell ref="F2:K2"/>
    <mergeCell ref="A5:B5"/>
    <mergeCell ref="F5:K5"/>
    <mergeCell ref="A6:B6"/>
    <mergeCell ref="F6:K6"/>
    <mergeCell ref="A7:B7"/>
    <mergeCell ref="F7:K7"/>
    <mergeCell ref="A8:B8"/>
    <mergeCell ref="F8:K8"/>
    <mergeCell ref="A9:B9"/>
    <mergeCell ref="F9:K9"/>
    <mergeCell ref="A10:B10"/>
    <mergeCell ref="A12:B12"/>
    <mergeCell ref="F12:K12"/>
    <mergeCell ref="A13:B13"/>
    <mergeCell ref="F13:K13"/>
    <mergeCell ref="A14:B14"/>
    <mergeCell ref="A16:B16"/>
    <mergeCell ref="F16:K16"/>
    <mergeCell ref="A17:B17"/>
    <mergeCell ref="A19:B19"/>
    <mergeCell ref="F19:K19"/>
    <mergeCell ref="A20:B20"/>
    <mergeCell ref="F20:K20"/>
    <mergeCell ref="A21:B21"/>
    <mergeCell ref="A24:B24"/>
    <mergeCell ref="F24:K24"/>
    <mergeCell ref="A25:B25"/>
    <mergeCell ref="F25:K25"/>
    <mergeCell ref="A26:B26"/>
    <mergeCell ref="A28:B28"/>
    <mergeCell ref="F28:K28"/>
    <mergeCell ref="A29:B29"/>
    <mergeCell ref="F29:K29"/>
    <mergeCell ref="A30:B30"/>
    <mergeCell ref="F30:K30"/>
    <mergeCell ref="A31:B31"/>
    <mergeCell ref="F31:K31"/>
    <mergeCell ref="A34:B34"/>
    <mergeCell ref="F34:K34"/>
    <mergeCell ref="A35:B35"/>
    <mergeCell ref="F35:K35"/>
    <mergeCell ref="A36:B36"/>
    <mergeCell ref="F36:K36"/>
    <mergeCell ref="A37:B37"/>
    <mergeCell ref="F37:K37"/>
    <mergeCell ref="A41:B41"/>
    <mergeCell ref="F41:K41"/>
    <mergeCell ref="A42:B42"/>
    <mergeCell ref="F42:K42"/>
    <mergeCell ref="A43:B43"/>
    <mergeCell ref="A45:B45"/>
    <mergeCell ref="F45:K45"/>
    <mergeCell ref="A46:B46"/>
    <mergeCell ref="F46:K46"/>
    <mergeCell ref="A47:B47"/>
    <mergeCell ref="F47:K47"/>
    <mergeCell ref="A48:B48"/>
    <mergeCell ref="F48:K48"/>
    <mergeCell ref="A49:B49"/>
    <mergeCell ref="A51:B51"/>
    <mergeCell ref="F51:K51"/>
    <mergeCell ref="A52:B52"/>
    <mergeCell ref="F52:K52"/>
    <mergeCell ref="A53:B53"/>
    <mergeCell ref="F53:K53"/>
    <mergeCell ref="A54:B54"/>
    <mergeCell ref="F54:K54"/>
    <mergeCell ref="A55:B55"/>
    <mergeCell ref="F55:K55"/>
    <mergeCell ref="A56:B56"/>
    <mergeCell ref="A58:B58"/>
    <mergeCell ref="F58:K58"/>
    <mergeCell ref="A59:B59"/>
    <mergeCell ref="F59:K59"/>
    <mergeCell ref="A60:B60"/>
    <mergeCell ref="F60:K60"/>
    <mergeCell ref="A61:B61"/>
    <mergeCell ref="F61:K61"/>
    <mergeCell ref="A62:B62"/>
    <mergeCell ref="A64:B64"/>
    <mergeCell ref="F64:K64"/>
    <mergeCell ref="A65:B65"/>
    <mergeCell ref="F65:K65"/>
    <mergeCell ref="A66:B66"/>
    <mergeCell ref="A69:B69"/>
    <mergeCell ref="F69:K69"/>
    <mergeCell ref="A70:B70"/>
    <mergeCell ref="F70:K70"/>
    <mergeCell ref="A71:B71"/>
    <mergeCell ref="A73:B73"/>
    <mergeCell ref="F73:K73"/>
    <mergeCell ref="A74:B74"/>
    <mergeCell ref="F74:K74"/>
    <mergeCell ref="A75:B75"/>
    <mergeCell ref="A77:B77"/>
    <mergeCell ref="F77:K77"/>
    <mergeCell ref="A78:B78"/>
    <mergeCell ref="F78:K78"/>
    <mergeCell ref="A79:B79"/>
    <mergeCell ref="F79:K79"/>
    <mergeCell ref="A80:B80"/>
    <mergeCell ref="A82:B82"/>
    <mergeCell ref="F82:K82"/>
    <mergeCell ref="A83:B83"/>
    <mergeCell ref="F83:K83"/>
    <mergeCell ref="A87:B87"/>
    <mergeCell ref="F87:K87"/>
    <mergeCell ref="A88:B88"/>
    <mergeCell ref="F88:K88"/>
    <mergeCell ref="A89:B89"/>
    <mergeCell ref="F89:K89"/>
    <mergeCell ref="A90:B90"/>
    <mergeCell ref="F90:K90"/>
    <mergeCell ref="A91:B91"/>
    <mergeCell ref="A93:B93"/>
    <mergeCell ref="F93:K93"/>
    <mergeCell ref="A94:B94"/>
    <mergeCell ref="F94:K94"/>
    <mergeCell ref="A95:B95"/>
    <mergeCell ref="A97:B97"/>
    <mergeCell ref="F97:K97"/>
    <mergeCell ref="A98:B98"/>
    <mergeCell ref="F98:K98"/>
    <mergeCell ref="A99:B99"/>
    <mergeCell ref="F99:K99"/>
    <mergeCell ref="A100:B100"/>
    <mergeCell ref="A103:B103"/>
    <mergeCell ref="F103:K103"/>
    <mergeCell ref="A104:B104"/>
    <mergeCell ref="F104:K104"/>
    <mergeCell ref="A105:B105"/>
    <mergeCell ref="F105:K105"/>
    <mergeCell ref="A106:B106"/>
    <mergeCell ref="A108:B108"/>
    <mergeCell ref="F108:K108"/>
    <mergeCell ref="A109:B109"/>
    <mergeCell ref="F109:K109"/>
    <mergeCell ref="A110:B110"/>
    <mergeCell ref="A112:B112"/>
    <mergeCell ref="F112:K112"/>
    <mergeCell ref="A113:B113"/>
    <mergeCell ref="F113:K113"/>
    <mergeCell ref="A114:B114"/>
    <mergeCell ref="F114:K114"/>
    <mergeCell ref="A115:B115"/>
    <mergeCell ref="A117:B117"/>
    <mergeCell ref="F117:K117"/>
    <mergeCell ref="A118:B118"/>
    <mergeCell ref="F118:K118"/>
    <mergeCell ref="A119:B119"/>
    <mergeCell ref="F119:K119"/>
    <mergeCell ref="A120:B120"/>
  </mergeCells>
  <conditionalFormatting sqref="A2:H2">
    <cfRule type="cellIs" priority="2" operator="equal" aboveAverage="0" equalAverage="0" bottom="0" percent="0" rank="0" text="" dxfId="68">
      <formula>"High"</formula>
    </cfRule>
    <cfRule type="cellIs" priority="3" operator="equal" aboveAverage="0" equalAverage="0" bottom="0" percent="0" rank="0" text="" dxfId="69">
      <formula>"Substantial"</formula>
    </cfRule>
    <cfRule type="cellIs" priority="4" operator="equal" aboveAverage="0" equalAverage="0" bottom="0" percent="0" rank="0" text="" dxfId="70">
      <formula>"Moderate"</formula>
    </cfRule>
    <cfRule type="cellIs" priority="5" operator="equal" aboveAverage="0" equalAverage="0" bottom="0" percent="0" rank="0" text="" dxfId="71">
      <formula>"Low"</formula>
    </cfRule>
  </conditionalFormatting>
  <conditionalFormatting sqref="C1">
    <cfRule type="cellIs" priority="6" operator="equal" aboveAverage="0" equalAverage="0" bottom="0" percent="0" rank="0" text="" dxfId="72">
      <formula>"High"</formula>
    </cfRule>
    <cfRule type="cellIs" priority="7" operator="equal" aboveAverage="0" equalAverage="0" bottom="0" percent="0" rank="0" text="" dxfId="73">
      <formula>"Substantial"</formula>
    </cfRule>
    <cfRule type="cellIs" priority="8" operator="equal" aboveAverage="0" equalAverage="0" bottom="0" percent="0" rank="0" text="" dxfId="74">
      <formula>"Moderate"</formula>
    </cfRule>
    <cfRule type="cellIs" priority="9" operator="equal" aboveAverage="0" equalAverage="0" bottom="0" percent="0" rank="0" text="" dxfId="75">
      <formula>"Low"</formula>
    </cfRule>
  </conditionalFormatting>
  <conditionalFormatting sqref="F1">
    <cfRule type="cellIs" priority="10" operator="equal" aboveAverage="0" equalAverage="0" bottom="0" percent="0" rank="0" text="" dxfId="76">
      <formula>"High"</formula>
    </cfRule>
    <cfRule type="cellIs" priority="11" operator="equal" aboveAverage="0" equalAverage="0" bottom="0" percent="0" rank="0" text="" dxfId="77">
      <formula>"Substantial"</formula>
    </cfRule>
    <cfRule type="cellIs" priority="12" operator="equal" aboveAverage="0" equalAverage="0" bottom="0" percent="0" rank="0" text="" dxfId="78">
      <formula>"Moderate"</formula>
    </cfRule>
    <cfRule type="cellIs" priority="13" operator="equal" aboveAverage="0" equalAverage="0" bottom="0" percent="0" rank="0" text="" dxfId="79">
      <formula>"Low"</formula>
    </cfRule>
  </conditionalFormatting>
  <conditionalFormatting sqref="A26 A106 A92:K93 A107:K108 A118:B118 A119:J119 A113:J114 A109:J109 A99:J99 A94:J94 A73:J74 A27:K58 A62:K72 A75:K90 A95:K96 A100:K105 C106:K106 A110:K112 A115:K117 A120:K120 C26:K26 A3:K25">
    <cfRule type="cellIs" priority="14" operator="equal" aboveAverage="0" equalAverage="0" bottom="0" percent="0" rank="0" text="" dxfId="80">
      <formula>$N$6</formula>
    </cfRule>
    <cfRule type="cellIs" priority="15" operator="equal" aboveAverage="0" equalAverage="0" bottom="0" percent="0" rank="0" text="" dxfId="81">
      <formula>$N$5</formula>
    </cfRule>
    <cfRule type="cellIs" priority="16" operator="equal" aboveAverage="0" equalAverage="0" bottom="0" percent="0" rank="0" text="" dxfId="82">
      <formula>$N$4</formula>
    </cfRule>
    <cfRule type="cellIs" priority="17" operator="equal" aboveAverage="0" equalAverage="0" bottom="0" percent="0" rank="0" text="" dxfId="83">
      <formula>$N$3</formula>
    </cfRule>
  </conditionalFormatting>
  <conditionalFormatting sqref="A59:E61">
    <cfRule type="cellIs" priority="18" operator="equal" aboveAverage="0" equalAverage="0" bottom="0" percent="0" rank="0" text="" dxfId="84">
      <formula>$N$6</formula>
    </cfRule>
    <cfRule type="cellIs" priority="19" operator="equal" aboveAverage="0" equalAverage="0" bottom="0" percent="0" rank="0" text="" dxfId="85">
      <formula>$N$5</formula>
    </cfRule>
    <cfRule type="cellIs" priority="20" operator="equal" aboveAverage="0" equalAverage="0" bottom="0" percent="0" rank="0" text="" dxfId="86">
      <formula>$N$4</formula>
    </cfRule>
    <cfRule type="cellIs" priority="21" operator="equal" aboveAverage="0" equalAverage="0" bottom="0" percent="0" rank="0" text="" dxfId="87">
      <formula>$N$3</formula>
    </cfRule>
  </conditionalFormatting>
  <conditionalFormatting sqref="F59:K61">
    <cfRule type="cellIs" priority="22" operator="equal" aboveAverage="0" equalAverage="0" bottom="0" percent="0" rank="0" text="" dxfId="88">
      <formula>$N$6</formula>
    </cfRule>
    <cfRule type="cellIs" priority="23" operator="equal" aboveAverage="0" equalAverage="0" bottom="0" percent="0" rank="0" text="" dxfId="89">
      <formula>$N$5</formula>
    </cfRule>
    <cfRule type="cellIs" priority="24" operator="equal" aboveAverage="0" equalAverage="0" bottom="0" percent="0" rank="0" text="" dxfId="90">
      <formula>$N$4</formula>
    </cfRule>
    <cfRule type="cellIs" priority="25" operator="equal" aboveAverage="0" equalAverage="0" bottom="0" percent="0" rank="0" text="" dxfId="91">
      <formula>$N$3</formula>
    </cfRule>
  </conditionalFormatting>
  <conditionalFormatting sqref="A91 C91:I91 K91">
    <cfRule type="cellIs" priority="26" operator="equal" aboveAverage="0" equalAverage="0" bottom="0" percent="0" rank="0" text="" dxfId="92">
      <formula>$N$6</formula>
    </cfRule>
    <cfRule type="cellIs" priority="27" operator="equal" aboveAverage="0" equalAverage="0" bottom="0" percent="0" rank="0" text="" dxfId="93">
      <formula>$N$5</formula>
    </cfRule>
    <cfRule type="cellIs" priority="28" operator="equal" aboveAverage="0" equalAverage="0" bottom="0" percent="0" rank="0" text="" dxfId="94">
      <formula>$N$4</formula>
    </cfRule>
    <cfRule type="cellIs" priority="29" operator="equal" aboveAverage="0" equalAverage="0" bottom="0" percent="0" rank="0" text="" dxfId="95">
      <formula>$N$3</formula>
    </cfRule>
  </conditionalFormatting>
  <conditionalFormatting sqref="A97:K97 A98:J98">
    <cfRule type="cellIs" priority="30" operator="equal" aboveAverage="0" equalAverage="0" bottom="0" percent="0" rank="0" text="" dxfId="96">
      <formula>$N$6</formula>
    </cfRule>
    <cfRule type="cellIs" priority="31" operator="equal" aboveAverage="0" equalAverage="0" bottom="0" percent="0" rank="0" text="" dxfId="97">
      <formula>$N$5</formula>
    </cfRule>
    <cfRule type="cellIs" priority="32" operator="equal" aboveAverage="0" equalAverage="0" bottom="0" percent="0" rank="0" text="" dxfId="98">
      <formula>$N$4</formula>
    </cfRule>
    <cfRule type="cellIs" priority="33" operator="equal" aboveAverage="0" equalAverage="0" bottom="0" percent="0" rank="0" text="" dxfId="99">
      <formula>$N$3</formula>
    </cfRule>
  </conditionalFormatting>
  <conditionalFormatting sqref="C118:J118">
    <cfRule type="cellIs" priority="34" operator="equal" aboveAverage="0" equalAverage="0" bottom="0" percent="0" rank="0" text="" dxfId="100">
      <formula>$N$6</formula>
    </cfRule>
    <cfRule type="cellIs" priority="35" operator="equal" aboveAverage="0" equalAverage="0" bottom="0" percent="0" rank="0" text="" dxfId="101">
      <formula>$N$5</formula>
    </cfRule>
    <cfRule type="cellIs" priority="36" operator="equal" aboveAverage="0" equalAverage="0" bottom="0" percent="0" rank="0" text="" dxfId="102">
      <formula>$N$4</formula>
    </cfRule>
    <cfRule type="cellIs" priority="37" operator="equal" aboveAverage="0" equalAverage="0" bottom="0" percent="0" rank="0" text="" dxfId="103">
      <formula>$N$3</formula>
    </cfRule>
  </conditionalFormatting>
  <conditionalFormatting sqref="J91">
    <cfRule type="cellIs" priority="38" operator="equal" aboveAverage="0" equalAverage="0" bottom="0" percent="0" rank="0" text="" dxfId="104">
      <formula>$N$6</formula>
    </cfRule>
    <cfRule type="cellIs" priority="39" operator="equal" aboveAverage="0" equalAverage="0" bottom="0" percent="0" rank="0" text="" dxfId="105">
      <formula>$N$5</formula>
    </cfRule>
    <cfRule type="cellIs" priority="40" operator="equal" aboveAverage="0" equalAverage="0" bottom="0" percent="0" rank="0" text="" dxfId="106">
      <formula>$N$4</formula>
    </cfRule>
    <cfRule type="cellIs" priority="41" operator="equal" aboveAverage="0" equalAverage="0" bottom="0" percent="0" rank="0" text="" dxfId="107">
      <formula>$N$3</formula>
    </cfRule>
  </conditionalFormatting>
  <dataValidations count="1">
    <dataValidation allowBlank="true" errorStyle="stop" operator="between" showDropDown="false" showErrorMessage="true" showInputMessage="true" sqref="D5:D9 I10 D12:D13 I14 D16 I17 D19:D20 I21 D24:D25 I26 D28:D31 I32 D34:D37 I38:I39 D41:D42 I43 D45:D48 I49 D51:D55 I56 D58:D61 I62 D64:D65 I66 D69:D70 I71 D73:D74 I75 D77:D79 I80 D82:D83 I84 D87:D90 I91 D93:D94 I95 D97:D99 I100 D103:D105 I106 D108:D109 I110 D112:D114 I115 D117:D119 I120" type="list">
      <formula1>$N$3:$N$7</formula1>
      <formula2>0</formula2>
    </dataValidation>
  </dataValidations>
  <printOptions headings="false" gridLines="false" gridLinesSet="true" horizontalCentered="false" verticalCentered="false"/>
  <pageMargins left="0.7" right="0.7" top="0.75" bottom="0.75" header="0.511811023622047" footer="0.511811023622047"/>
  <pageSetup paperSize="8"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5"/>
  <sheetViews>
    <sheetView showFormulas="false" showGridLines="true" showRowColHeaders="true" showZeros="true" rightToLeft="false" tabSelected="false" showOutlineSymbols="true" defaultGridColor="true" view="pageBreakPreview" topLeftCell="A1" colorId="64" zoomScale="115" zoomScaleNormal="100" zoomScalePageLayoutView="115" workbookViewId="0">
      <selection pane="topLeft" activeCell="B10" activeCellId="0" sqref="B10"/>
    </sheetView>
  </sheetViews>
  <sheetFormatPr defaultColWidth="8.8671875" defaultRowHeight="12.75" zeroHeight="false" outlineLevelRow="0" outlineLevelCol="0"/>
  <cols>
    <col collapsed="false" customWidth="true" hidden="false" outlineLevel="0" max="1" min="1" style="1" width="12.86"/>
    <col collapsed="false" customWidth="true" hidden="false" outlineLevel="0" max="2" min="2" style="1" width="126"/>
    <col collapsed="false" customWidth="false" hidden="false" outlineLevel="0" max="3" min="3" style="1" width="8.86"/>
    <col collapsed="false" customWidth="true" hidden="false" outlineLevel="0" max="5" min="4" style="1" width="17.71"/>
    <col collapsed="false" customWidth="true" hidden="false" outlineLevel="0" max="6" min="6" style="1" width="17.86"/>
    <col collapsed="false" customWidth="false" hidden="false" outlineLevel="0" max="1024" min="7" style="1" width="8.86"/>
  </cols>
  <sheetData>
    <row r="1" customFormat="false" ht="24" hidden="false" customHeight="true" outlineLevel="0" collapsed="false">
      <c r="A1" s="468" t="s">
        <v>146</v>
      </c>
      <c r="B1" s="468"/>
    </row>
    <row r="2" s="389" customFormat="true" ht="23.25" hidden="false" customHeight="true" outlineLevel="0" collapsed="false">
      <c r="A2" s="469" t="s">
        <v>147</v>
      </c>
      <c r="B2" s="469"/>
    </row>
    <row r="3" customFormat="false" ht="40.5" hidden="false" customHeight="true" outlineLevel="0" collapsed="false">
      <c r="A3" s="470" t="s">
        <v>148</v>
      </c>
      <c r="B3" s="471" t="s">
        <v>149</v>
      </c>
    </row>
    <row r="4" customFormat="false" ht="36" hidden="false" customHeight="true" outlineLevel="0" collapsed="false">
      <c r="A4" s="472" t="s">
        <v>150</v>
      </c>
      <c r="B4" s="473" t="s">
        <v>151</v>
      </c>
    </row>
    <row r="5" customFormat="false" ht="36" hidden="false" customHeight="true" outlineLevel="0" collapsed="false">
      <c r="A5" s="470" t="s">
        <v>152</v>
      </c>
      <c r="B5" s="474" t="s">
        <v>153</v>
      </c>
    </row>
    <row r="6" customFormat="false" ht="23.25" hidden="false" customHeight="true" outlineLevel="0" collapsed="false">
      <c r="A6" s="475" t="s">
        <v>154</v>
      </c>
      <c r="B6" s="475"/>
    </row>
    <row r="7" customFormat="false" ht="21.75" hidden="false" customHeight="true" outlineLevel="0" collapsed="false">
      <c r="A7" s="476" t="s">
        <v>155</v>
      </c>
      <c r="B7" s="477"/>
    </row>
    <row r="8" customFormat="false" ht="37.5" hidden="false" customHeight="true" outlineLevel="0" collapsed="false">
      <c r="A8" s="478" t="n">
        <v>1</v>
      </c>
      <c r="B8" s="471" t="s">
        <v>156</v>
      </c>
    </row>
    <row r="9" customFormat="false" ht="22.5" hidden="false" customHeight="true" outlineLevel="0" collapsed="false">
      <c r="A9" s="476" t="s">
        <v>157</v>
      </c>
      <c r="B9" s="479"/>
    </row>
    <row r="10" customFormat="false" ht="130.5" hidden="false" customHeight="true" outlineLevel="0" collapsed="false">
      <c r="A10" s="480" t="n">
        <f aca="false">+A8+1</f>
        <v>2</v>
      </c>
      <c r="B10" s="481" t="s">
        <v>158</v>
      </c>
    </row>
    <row r="11" customFormat="false" ht="27" hidden="false" customHeight="true" outlineLevel="0" collapsed="false">
      <c r="A11" s="480" t="n">
        <f aca="false">+A10+1</f>
        <v>3</v>
      </c>
      <c r="B11" s="481" t="s">
        <v>159</v>
      </c>
    </row>
    <row r="12" customFormat="false" ht="23.25" hidden="false" customHeight="true" outlineLevel="0" collapsed="false">
      <c r="A12" s="480" t="n">
        <f aca="false">+A11+1</f>
        <v>4</v>
      </c>
      <c r="B12" s="473" t="s">
        <v>160</v>
      </c>
    </row>
    <row r="13" customFormat="false" ht="114" hidden="false" customHeight="true" outlineLevel="0" collapsed="false">
      <c r="A13" s="480" t="n">
        <f aca="false">+A12+1</f>
        <v>5</v>
      </c>
      <c r="B13" s="473" t="s">
        <v>161</v>
      </c>
    </row>
    <row r="14" customFormat="false" ht="22.5" hidden="false" customHeight="true" outlineLevel="0" collapsed="false">
      <c r="A14" s="476" t="s">
        <v>162</v>
      </c>
      <c r="B14" s="477"/>
    </row>
    <row r="15" customFormat="false" ht="54.75" hidden="false" customHeight="true" outlineLevel="0" collapsed="false">
      <c r="A15" s="480" t="n">
        <f aca="false">+A13+1</f>
        <v>6</v>
      </c>
      <c r="B15" s="481" t="s">
        <v>163</v>
      </c>
    </row>
    <row r="16" customFormat="false" ht="23.25" hidden="false" customHeight="true" outlineLevel="0" collapsed="false">
      <c r="A16" s="480" t="n">
        <f aca="false">+A15+1</f>
        <v>7</v>
      </c>
      <c r="B16" s="473" t="s">
        <v>164</v>
      </c>
    </row>
    <row r="17" customFormat="false" ht="24.75" hidden="false" customHeight="true" outlineLevel="0" collapsed="false">
      <c r="A17" s="480" t="n">
        <f aca="false">+A16+1</f>
        <v>8</v>
      </c>
      <c r="B17" s="473" t="s">
        <v>165</v>
      </c>
    </row>
    <row r="18" customFormat="false" ht="24.75" hidden="false" customHeight="true" outlineLevel="0" collapsed="false">
      <c r="A18" s="480" t="n">
        <f aca="false">+A17+1</f>
        <v>9</v>
      </c>
      <c r="B18" s="481" t="s">
        <v>166</v>
      </c>
    </row>
    <row r="19" customFormat="false" ht="21.75" hidden="false" customHeight="true" outlineLevel="0" collapsed="false">
      <c r="A19" s="476" t="s">
        <v>155</v>
      </c>
      <c r="B19" s="477"/>
    </row>
    <row r="20" customFormat="false" ht="40.5" hidden="false" customHeight="true" outlineLevel="0" collapsed="false">
      <c r="A20" s="478" t="n">
        <f aca="false">+A18+1</f>
        <v>10</v>
      </c>
      <c r="B20" s="474" t="s">
        <v>167</v>
      </c>
    </row>
    <row r="21" customFormat="false" ht="52.5" hidden="false" customHeight="true" outlineLevel="0" collapsed="false">
      <c r="A21" s="482" t="s">
        <v>168</v>
      </c>
      <c r="B21" s="483" t="s">
        <v>169</v>
      </c>
      <c r="E21" s="16"/>
      <c r="F21" s="16"/>
    </row>
    <row r="24" customFormat="false" ht="17.25" hidden="false" customHeight="true" outlineLevel="0" collapsed="false">
      <c r="A24" s="484" t="s">
        <v>170</v>
      </c>
      <c r="B24" s="484" t="s">
        <v>171</v>
      </c>
    </row>
    <row r="25" customFormat="false" ht="12.75" hidden="false" customHeight="false" outlineLevel="0" collapsed="false">
      <c r="A25" s="485" t="s">
        <v>172</v>
      </c>
      <c r="B25" s="485" t="s">
        <v>173</v>
      </c>
    </row>
    <row r="26" customFormat="false" ht="12.75" hidden="false" customHeight="false" outlineLevel="0" collapsed="false">
      <c r="A26" s="485" t="s">
        <v>174</v>
      </c>
      <c r="B26" s="485" t="s">
        <v>173</v>
      </c>
    </row>
    <row r="27" customFormat="false" ht="12.75" hidden="false" customHeight="false" outlineLevel="0" collapsed="false">
      <c r="A27" s="485" t="s">
        <v>175</v>
      </c>
      <c r="B27" s="486" t="s">
        <v>176</v>
      </c>
    </row>
    <row r="28" customFormat="false" ht="36" hidden="false" customHeight="false" outlineLevel="0" collapsed="false">
      <c r="A28" s="487" t="n">
        <v>2.1</v>
      </c>
      <c r="B28" s="488" t="s">
        <v>177</v>
      </c>
    </row>
    <row r="29" customFormat="false" ht="12.75" hidden="false" customHeight="false" outlineLevel="0" collapsed="false">
      <c r="A29" s="489" t="s">
        <v>178</v>
      </c>
      <c r="B29" s="489" t="s">
        <v>179</v>
      </c>
    </row>
    <row r="30" customFormat="false" ht="12.75" hidden="false" customHeight="false" outlineLevel="0" collapsed="false">
      <c r="A30" s="489" t="s">
        <v>180</v>
      </c>
      <c r="B30" s="489" t="s">
        <v>181</v>
      </c>
    </row>
    <row r="31" customFormat="false" ht="24" hidden="false" customHeight="false" outlineLevel="0" collapsed="false">
      <c r="A31" s="490" t="s">
        <v>182</v>
      </c>
      <c r="B31" s="489" t="s">
        <v>183</v>
      </c>
    </row>
    <row r="32" customFormat="false" ht="12.75" hidden="false" customHeight="false" outlineLevel="0" collapsed="false">
      <c r="A32" s="491" t="s">
        <v>184</v>
      </c>
      <c r="B32" s="491" t="s">
        <v>185</v>
      </c>
    </row>
    <row r="33" customFormat="false" ht="24" hidden="false" customHeight="false" outlineLevel="0" collapsed="false">
      <c r="A33" s="492" t="n">
        <v>4</v>
      </c>
      <c r="B33" s="492" t="s">
        <v>186</v>
      </c>
    </row>
    <row r="34" customFormat="false" ht="12.75" hidden="false" customHeight="false" outlineLevel="0" collapsed="false">
      <c r="A34" s="493" t="s">
        <v>187</v>
      </c>
      <c r="B34" s="493" t="s">
        <v>188</v>
      </c>
    </row>
    <row r="35" customFormat="false" ht="12.75" hidden="false" customHeight="false" outlineLevel="0" collapsed="false">
      <c r="A35" s="493" t="s">
        <v>189</v>
      </c>
      <c r="B35" s="493" t="s">
        <v>190</v>
      </c>
    </row>
    <row r="36" customFormat="false" ht="12.75" hidden="false" customHeight="false" outlineLevel="0" collapsed="false">
      <c r="A36" s="493" t="s">
        <v>191</v>
      </c>
      <c r="B36" s="493" t="s">
        <v>192</v>
      </c>
    </row>
    <row r="37" customFormat="false" ht="36" hidden="false" customHeight="false" outlineLevel="0" collapsed="false">
      <c r="A37" s="493" t="s">
        <v>193</v>
      </c>
      <c r="B37" s="493" t="s">
        <v>194</v>
      </c>
    </row>
    <row r="38" customFormat="false" ht="24" hidden="false" customHeight="false" outlineLevel="0" collapsed="false">
      <c r="A38" s="493" t="s">
        <v>195</v>
      </c>
      <c r="B38" s="493" t="s">
        <v>196</v>
      </c>
    </row>
    <row r="39" customFormat="false" ht="12.75" hidden="false" customHeight="false" outlineLevel="0" collapsed="false">
      <c r="A39" s="493" t="s">
        <v>197</v>
      </c>
      <c r="B39" s="493" t="s">
        <v>198</v>
      </c>
    </row>
    <row r="40" customFormat="false" ht="12.75" hidden="false" customHeight="false" outlineLevel="0" collapsed="false">
      <c r="A40" s="494" t="s">
        <v>199</v>
      </c>
      <c r="B40" s="494" t="s">
        <v>200</v>
      </c>
    </row>
    <row r="41" customFormat="false" ht="12.75" hidden="false" customHeight="false" outlineLevel="0" collapsed="false">
      <c r="A41" s="495" t="s">
        <v>201</v>
      </c>
      <c r="B41" s="495" t="s">
        <v>202</v>
      </c>
    </row>
    <row r="42" customFormat="false" ht="12.75" hidden="false" customHeight="false" outlineLevel="0" collapsed="false">
      <c r="A42" s="495" t="s">
        <v>203</v>
      </c>
      <c r="B42" s="495" t="s">
        <v>204</v>
      </c>
    </row>
    <row r="43" customFormat="false" ht="12.75" hidden="false" customHeight="false" outlineLevel="0" collapsed="false">
      <c r="A43" s="495" t="s">
        <v>205</v>
      </c>
      <c r="B43" s="495" t="s">
        <v>206</v>
      </c>
    </row>
    <row r="44" customFormat="false" ht="12.75" hidden="false" customHeight="false" outlineLevel="0" collapsed="false">
      <c r="A44" s="496" t="s">
        <v>207</v>
      </c>
      <c r="B44" s="496" t="s">
        <v>208</v>
      </c>
    </row>
    <row r="45" customFormat="false" ht="12.75" hidden="false" customHeight="false" outlineLevel="0" collapsed="false">
      <c r="A45" s="496" t="s">
        <v>209</v>
      </c>
      <c r="B45" s="497" t="s">
        <v>210</v>
      </c>
    </row>
    <row r="46" customFormat="false" ht="12.75" hidden="false" customHeight="false" outlineLevel="0" collapsed="false">
      <c r="A46" s="497" t="s">
        <v>211</v>
      </c>
      <c r="B46" s="497" t="s">
        <v>212</v>
      </c>
    </row>
    <row r="47" customFormat="false" ht="12.75" hidden="false" customHeight="false" outlineLevel="0" collapsed="false">
      <c r="A47" s="497" t="s">
        <v>213</v>
      </c>
      <c r="B47" s="497" t="s">
        <v>214</v>
      </c>
    </row>
    <row r="48" customFormat="false" ht="13.5" hidden="false" customHeight="false" outlineLevel="0" collapsed="false">
      <c r="A48" s="498"/>
      <c r="B48" s="498"/>
      <c r="C48" s="16"/>
    </row>
    <row r="49" customFormat="false" ht="27.75" hidden="false" customHeight="true" outlineLevel="0" collapsed="false">
      <c r="A49" s="499"/>
      <c r="B49" s="500"/>
      <c r="D49" s="501"/>
      <c r="E49" s="502" t="s">
        <v>215</v>
      </c>
      <c r="F49" s="503" t="s">
        <v>216</v>
      </c>
    </row>
    <row r="50" customFormat="false" ht="45" hidden="false" customHeight="true" outlineLevel="0" collapsed="false">
      <c r="A50" s="499"/>
      <c r="B50" s="500" t="s">
        <v>217</v>
      </c>
      <c r="C50" s="17"/>
      <c r="D50" s="504" t="s">
        <v>218</v>
      </c>
      <c r="E50" s="505" t="s">
        <v>219</v>
      </c>
      <c r="F50" s="506" t="s">
        <v>220</v>
      </c>
    </row>
    <row r="51" customFormat="false" ht="21.75" hidden="false" customHeight="true" outlineLevel="0" collapsed="false">
      <c r="A51" s="499"/>
      <c r="B51" s="500"/>
      <c r="C51" s="17"/>
      <c r="D51" s="507" t="s">
        <v>35</v>
      </c>
      <c r="E51" s="508" t="n">
        <v>4</v>
      </c>
      <c r="F51" s="509" t="s">
        <v>221</v>
      </c>
    </row>
    <row r="52" customFormat="false" ht="21.75" hidden="false" customHeight="true" outlineLevel="0" collapsed="false">
      <c r="A52" s="499"/>
      <c r="B52" s="500"/>
      <c r="C52" s="17"/>
      <c r="D52" s="510" t="s">
        <v>44</v>
      </c>
      <c r="E52" s="511" t="n">
        <v>3</v>
      </c>
      <c r="F52" s="512" t="s">
        <v>222</v>
      </c>
    </row>
    <row r="53" customFormat="false" ht="21.75" hidden="false" customHeight="true" outlineLevel="0" collapsed="false">
      <c r="A53" s="499"/>
      <c r="B53" s="500"/>
      <c r="C53" s="17"/>
      <c r="D53" s="513" t="s">
        <v>46</v>
      </c>
      <c r="E53" s="511" t="n">
        <v>2</v>
      </c>
      <c r="F53" s="512" t="s">
        <v>223</v>
      </c>
    </row>
    <row r="54" customFormat="false" ht="21.75" hidden="false" customHeight="true" outlineLevel="0" collapsed="false">
      <c r="A54" s="499"/>
      <c r="B54" s="500"/>
      <c r="C54" s="17"/>
      <c r="D54" s="514" t="s">
        <v>48</v>
      </c>
      <c r="E54" s="511" t="n">
        <v>1</v>
      </c>
      <c r="F54" s="512" t="s">
        <v>224</v>
      </c>
    </row>
    <row r="55" customFormat="false" ht="21.75" hidden="false" customHeight="true" outlineLevel="0" collapsed="false">
      <c r="A55" s="499"/>
      <c r="B55" s="500"/>
      <c r="C55" s="17"/>
      <c r="D55" s="515" t="s">
        <v>50</v>
      </c>
      <c r="E55" s="516" t="s">
        <v>225</v>
      </c>
      <c r="F55" s="517" t="s">
        <v>225</v>
      </c>
    </row>
  </sheetData>
  <sheetProtection sheet="true" password="cc15" objects="true" scenarios="true" formatRows="false"/>
  <mergeCells count="3">
    <mergeCell ref="A1:B1"/>
    <mergeCell ref="A2:B2"/>
    <mergeCell ref="A6:B6"/>
  </mergeCells>
  <conditionalFormatting sqref="A25:B26 B40">
    <cfRule type="cellIs" priority="2" operator="equal" aboveAverage="0" equalAverage="0" bottom="0" percent="0" rank="0" text="" dxfId="108">
      <formula>$N$6</formula>
    </cfRule>
    <cfRule type="cellIs" priority="3" operator="equal" aboveAverage="0" equalAverage="0" bottom="0" percent="0" rank="0" text="" dxfId="109">
      <formula>#ref!</formula>
    </cfRule>
    <cfRule type="cellIs" priority="4" operator="equal" aboveAverage="0" equalAverage="0" bottom="0" percent="0" rank="0" text="" dxfId="110">
      <formula>$N$4</formula>
    </cfRule>
    <cfRule type="cellIs" priority="5" operator="equal" aboveAverage="0" equalAverage="0" bottom="0" percent="0" rank="0" text="" dxfId="111">
      <formula>$N$3</formula>
    </cfRule>
  </conditionalFormatting>
  <conditionalFormatting sqref="A27">
    <cfRule type="cellIs" priority="6" operator="equal" aboveAverage="0" equalAverage="0" bottom="0" percent="0" rank="0" text="" dxfId="112">
      <formula>$N$6</formula>
    </cfRule>
    <cfRule type="cellIs" priority="7" operator="equal" aboveAverage="0" equalAverage="0" bottom="0" percent="0" rank="0" text="" dxfId="113">
      <formula>#ref!</formula>
    </cfRule>
    <cfRule type="cellIs" priority="8" operator="equal" aboveAverage="0" equalAverage="0" bottom="0" percent="0" rank="0" text="" dxfId="114">
      <formula>$N$4</formula>
    </cfRule>
    <cfRule type="cellIs" priority="9" operator="equal" aboveAverage="0" equalAverage="0" bottom="0" percent="0" rank="0" text="" dxfId="115">
      <formula>$N$3</formula>
    </cfRule>
  </conditionalFormatting>
  <conditionalFormatting sqref="A28">
    <cfRule type="cellIs" priority="10" operator="equal" aboveAverage="0" equalAverage="0" bottom="0" percent="0" rank="0" text="" dxfId="116">
      <formula>$N$6</formula>
    </cfRule>
    <cfRule type="cellIs" priority="11" operator="equal" aboveAverage="0" equalAverage="0" bottom="0" percent="0" rank="0" text="" dxfId="117">
      <formula>#ref!</formula>
    </cfRule>
    <cfRule type="cellIs" priority="12" operator="equal" aboveAverage="0" equalAverage="0" bottom="0" percent="0" rank="0" text="" dxfId="118">
      <formula>$N$4</formula>
    </cfRule>
    <cfRule type="cellIs" priority="13" operator="equal" aboveAverage="0" equalAverage="0" bottom="0" percent="0" rank="0" text="" dxfId="119">
      <formula>$N$3</formula>
    </cfRule>
  </conditionalFormatting>
  <conditionalFormatting sqref="A32:B32">
    <cfRule type="cellIs" priority="14" operator="equal" aboveAverage="0" equalAverage="0" bottom="0" percent="0" rank="0" text="" dxfId="120">
      <formula>$N$6</formula>
    </cfRule>
    <cfRule type="cellIs" priority="15" operator="equal" aboveAverage="0" equalAverage="0" bottom="0" percent="0" rank="0" text="" dxfId="121">
      <formula>#ref!</formula>
    </cfRule>
    <cfRule type="cellIs" priority="16" operator="equal" aboveAverage="0" equalAverage="0" bottom="0" percent="0" rank="0" text="" dxfId="122">
      <formula>$N$4</formula>
    </cfRule>
    <cfRule type="cellIs" priority="17" operator="equal" aboveAverage="0" equalAverage="0" bottom="0" percent="0" rank="0" text="" dxfId="123">
      <formula>$N$3</formula>
    </cfRule>
  </conditionalFormatting>
  <conditionalFormatting sqref="A35:B35">
    <cfRule type="cellIs" priority="18" operator="equal" aboveAverage="0" equalAverage="0" bottom="0" percent="0" rank="0" text="" dxfId="124">
      <formula>$N$6</formula>
    </cfRule>
    <cfRule type="cellIs" priority="19" operator="equal" aboveAverage="0" equalAverage="0" bottom="0" percent="0" rank="0" text="" dxfId="125">
      <formula>#ref!</formula>
    </cfRule>
    <cfRule type="cellIs" priority="20" operator="equal" aboveAverage="0" equalAverage="0" bottom="0" percent="0" rank="0" text="" dxfId="126">
      <formula>$N$4</formula>
    </cfRule>
    <cfRule type="cellIs" priority="21" operator="equal" aboveAverage="0" equalAverage="0" bottom="0" percent="0" rank="0" text="" dxfId="127">
      <formula>$N$3</formula>
    </cfRule>
  </conditionalFormatting>
  <conditionalFormatting sqref="A33:B33">
    <cfRule type="cellIs" priority="22" operator="equal" aboveAverage="0" equalAverage="0" bottom="0" percent="0" rank="0" text="" dxfId="128">
      <formula>$N$6</formula>
    </cfRule>
    <cfRule type="cellIs" priority="23" operator="equal" aboveAverage="0" equalAverage="0" bottom="0" percent="0" rank="0" text="" dxfId="129">
      <formula>#ref!</formula>
    </cfRule>
    <cfRule type="cellIs" priority="24" operator="equal" aboveAverage="0" equalAverage="0" bottom="0" percent="0" rank="0" text="" dxfId="130">
      <formula>$N$4</formula>
    </cfRule>
    <cfRule type="cellIs" priority="25" operator="equal" aboveAverage="0" equalAverage="0" bottom="0" percent="0" rank="0" text="" dxfId="131">
      <formula>$N$3</formula>
    </cfRule>
  </conditionalFormatting>
  <conditionalFormatting sqref="A34:B34">
    <cfRule type="cellIs" priority="26" operator="equal" aboveAverage="0" equalAverage="0" bottom="0" percent="0" rank="0" text="" dxfId="132">
      <formula>$N$6</formula>
    </cfRule>
    <cfRule type="cellIs" priority="27" operator="equal" aboveAverage="0" equalAverage="0" bottom="0" percent="0" rank="0" text="" dxfId="133">
      <formula>#ref!</formula>
    </cfRule>
    <cfRule type="cellIs" priority="28" operator="equal" aboveAverage="0" equalAverage="0" bottom="0" percent="0" rank="0" text="" dxfId="134">
      <formula>$N$4</formula>
    </cfRule>
    <cfRule type="cellIs" priority="29" operator="equal" aboveAverage="0" equalAverage="0" bottom="0" percent="0" rank="0" text="" dxfId="135">
      <formula>$N$3</formula>
    </cfRule>
  </conditionalFormatting>
  <conditionalFormatting sqref="A36:B36">
    <cfRule type="cellIs" priority="30" operator="equal" aboveAverage="0" equalAverage="0" bottom="0" percent="0" rank="0" text="" dxfId="136">
      <formula>$N$6</formula>
    </cfRule>
    <cfRule type="cellIs" priority="31" operator="equal" aboveAverage="0" equalAverage="0" bottom="0" percent="0" rank="0" text="" dxfId="137">
      <formula>#ref!</formula>
    </cfRule>
    <cfRule type="cellIs" priority="32" operator="equal" aboveAverage="0" equalAverage="0" bottom="0" percent="0" rank="0" text="" dxfId="138">
      <formula>$N$4</formula>
    </cfRule>
    <cfRule type="cellIs" priority="33" operator="equal" aboveAverage="0" equalAverage="0" bottom="0" percent="0" rank="0" text="" dxfId="139">
      <formula>$N$3</formula>
    </cfRule>
  </conditionalFormatting>
  <conditionalFormatting sqref="A37:B37">
    <cfRule type="cellIs" priority="34" operator="equal" aboveAverage="0" equalAverage="0" bottom="0" percent="0" rank="0" text="" dxfId="140">
      <formula>$N$6</formula>
    </cfRule>
    <cfRule type="cellIs" priority="35" operator="equal" aboveAverage="0" equalAverage="0" bottom="0" percent="0" rank="0" text="" dxfId="141">
      <formula>#ref!</formula>
    </cfRule>
    <cfRule type="cellIs" priority="36" operator="equal" aboveAverage="0" equalAverage="0" bottom="0" percent="0" rank="0" text="" dxfId="142">
      <formula>$N$4</formula>
    </cfRule>
    <cfRule type="cellIs" priority="37" operator="equal" aboveAverage="0" equalAverage="0" bottom="0" percent="0" rank="0" text="" dxfId="143">
      <formula>$N$3</formula>
    </cfRule>
  </conditionalFormatting>
  <conditionalFormatting sqref="A38:B38">
    <cfRule type="cellIs" priority="38" operator="equal" aboveAverage="0" equalAverage="0" bottom="0" percent="0" rank="0" text="" dxfId="144">
      <formula>$N$6</formula>
    </cfRule>
    <cfRule type="cellIs" priority="39" operator="equal" aboveAverage="0" equalAverage="0" bottom="0" percent="0" rank="0" text="" dxfId="145">
      <formula>#ref!</formula>
    </cfRule>
    <cfRule type="cellIs" priority="40" operator="equal" aboveAverage="0" equalAverage="0" bottom="0" percent="0" rank="0" text="" dxfId="146">
      <formula>$N$4</formula>
    </cfRule>
    <cfRule type="cellIs" priority="41" operator="equal" aboveAverage="0" equalAverage="0" bottom="0" percent="0" rank="0" text="" dxfId="147">
      <formula>$N$3</formula>
    </cfRule>
  </conditionalFormatting>
  <conditionalFormatting sqref="A39:B39">
    <cfRule type="cellIs" priority="42" operator="equal" aboveAverage="0" equalAverage="0" bottom="0" percent="0" rank="0" text="" dxfId="148">
      <formula>$N$6</formula>
    </cfRule>
    <cfRule type="cellIs" priority="43" operator="equal" aboveAverage="0" equalAverage="0" bottom="0" percent="0" rank="0" text="" dxfId="149">
      <formula>#ref!</formula>
    </cfRule>
    <cfRule type="cellIs" priority="44" operator="equal" aboveAverage="0" equalAverage="0" bottom="0" percent="0" rank="0" text="" dxfId="150">
      <formula>$N$4</formula>
    </cfRule>
    <cfRule type="cellIs" priority="45" operator="equal" aboveAverage="0" equalAverage="0" bottom="0" percent="0" rank="0" text="" dxfId="151">
      <formula>$N$3</formula>
    </cfRule>
  </conditionalFormatting>
  <conditionalFormatting sqref="A44">
    <cfRule type="cellIs" priority="46" operator="equal" aboveAverage="0" equalAverage="0" bottom="0" percent="0" rank="0" text="" dxfId="152">
      <formula>$N$6</formula>
    </cfRule>
    <cfRule type="cellIs" priority="47" operator="equal" aboveAverage="0" equalAverage="0" bottom="0" percent="0" rank="0" text="" dxfId="153">
      <formula>#ref!</formula>
    </cfRule>
    <cfRule type="cellIs" priority="48" operator="equal" aboveAverage="0" equalAverage="0" bottom="0" percent="0" rank="0" text="" dxfId="154">
      <formula>$N$4</formula>
    </cfRule>
    <cfRule type="cellIs" priority="49" operator="equal" aboveAverage="0" equalAverage="0" bottom="0" percent="0" rank="0" text="" dxfId="155">
      <formula>$N$3</formula>
    </cfRule>
  </conditionalFormatting>
  <conditionalFormatting sqref="B44">
    <cfRule type="cellIs" priority="50" operator="equal" aboveAverage="0" equalAverage="0" bottom="0" percent="0" rank="0" text="" dxfId="156">
      <formula>$N$6</formula>
    </cfRule>
    <cfRule type="cellIs" priority="51" operator="equal" aboveAverage="0" equalAverage="0" bottom="0" percent="0" rank="0" text="" dxfId="157">
      <formula>#ref!</formula>
    </cfRule>
    <cfRule type="cellIs" priority="52" operator="equal" aboveAverage="0" equalAverage="0" bottom="0" percent="0" rank="0" text="" dxfId="158">
      <formula>$N$4</formula>
    </cfRule>
    <cfRule type="cellIs" priority="53" operator="equal" aboveAverage="0" equalAverage="0" bottom="0" percent="0" rank="0" text="" dxfId="159">
      <formula>$N$3</formula>
    </cfRule>
  </conditionalFormatting>
  <conditionalFormatting sqref="A45">
    <cfRule type="cellIs" priority="54" operator="equal" aboveAverage="0" equalAverage="0" bottom="0" percent="0" rank="0" text="" dxfId="160">
      <formula>$N$6</formula>
    </cfRule>
    <cfRule type="cellIs" priority="55" operator="equal" aboveAverage="0" equalAverage="0" bottom="0" percent="0" rank="0" text="" dxfId="161">
      <formula>#ref!</formula>
    </cfRule>
    <cfRule type="cellIs" priority="56" operator="equal" aboveAverage="0" equalAverage="0" bottom="0" percent="0" rank="0" text="" dxfId="162">
      <formula>$N$4</formula>
    </cfRule>
    <cfRule type="cellIs" priority="57" operator="equal" aboveAverage="0" equalAverage="0" bottom="0" percent="0" rank="0" text="" dxfId="163">
      <formula>$N$3</formula>
    </cfRule>
  </conditionalFormatting>
  <conditionalFormatting sqref="A40">
    <cfRule type="cellIs" priority="58" operator="equal" aboveAverage="0" equalAverage="0" bottom="0" percent="0" rank="0" text="" dxfId="164">
      <formula>$N$6</formula>
    </cfRule>
    <cfRule type="cellIs" priority="59" operator="equal" aboveAverage="0" equalAverage="0" bottom="0" percent="0" rank="0" text="" dxfId="165">
      <formula>#ref!</formula>
    </cfRule>
    <cfRule type="cellIs" priority="60" operator="equal" aboveAverage="0" equalAverage="0" bottom="0" percent="0" rank="0" text="" dxfId="166">
      <formula>$N$4</formula>
    </cfRule>
    <cfRule type="cellIs" priority="61" operator="equal" aboveAverage="0" equalAverage="0" bottom="0" percent="0" rank="0" text="" dxfId="167">
      <formula>$N$3</formula>
    </cfRule>
  </conditionalFormatting>
  <printOptions headings="false" gridLines="false" gridLinesSet="true" horizontalCentered="false" verticalCentered="false"/>
  <pageMargins left="0.75" right="0.75" top="1" bottom="1" header="0.511811023622047" footer="0.511811023622047"/>
  <pageSetup paperSize="9" scale="95" fitToWidth="1" fitToHeight="1" pageOrder="downThenOver" orientation="landscape" blackAndWhite="false" draft="false" cellComments="none" horizontalDpi="300" verticalDpi="300" copies="1"/>
  <headerFooter differentFirst="false" differentOddEven="false">
    <oddHeader/>
    <oddFooter/>
  </headerFooter>
  <rowBreaks count="1" manualBreakCount="1">
    <brk id="24" man="true" max="16383" min="0"/>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68"/>
  <sheetViews>
    <sheetView showFormulas="false" showGridLines="true" showRowColHeaders="true" showZeros="true" rightToLeft="false" tabSelected="false" showOutlineSymbols="true" defaultGridColor="true" view="pageBreakPreview" topLeftCell="A1" colorId="64" zoomScale="100" zoomScaleNormal="80" zoomScalePageLayoutView="100" workbookViewId="0">
      <pane xSplit="4" ySplit="2" topLeftCell="J98" activePane="bottomRight" state="frozen"/>
      <selection pane="topLeft" activeCell="A1" activeCellId="0" sqref="A1"/>
      <selection pane="topRight" activeCell="J1" activeCellId="0" sqref="J1"/>
      <selection pane="bottomLeft" activeCell="A98" activeCellId="0" sqref="A98"/>
      <selection pane="bottomRight" activeCell="A3" activeCellId="0" sqref="A3"/>
    </sheetView>
  </sheetViews>
  <sheetFormatPr defaultColWidth="60.2109375" defaultRowHeight="12.75" zeroHeight="false" outlineLevelRow="0" outlineLevelCol="0"/>
  <cols>
    <col collapsed="false" customWidth="true" hidden="false" outlineLevel="0" max="1" min="1" style="518" width="39.01"/>
    <col collapsed="false" customWidth="true" hidden="false" outlineLevel="0" max="2" min="2" style="519" width="29.29"/>
    <col collapsed="false" customWidth="true" hidden="false" outlineLevel="0" max="4" min="3" style="519" width="14.86"/>
    <col collapsed="false" customWidth="true" hidden="false" outlineLevel="0" max="5" min="5" style="519" width="16.29"/>
    <col collapsed="false" customWidth="true" hidden="false" outlineLevel="0" max="6" min="6" style="519" width="15.15"/>
    <col collapsed="false" customWidth="true" hidden="false" outlineLevel="0" max="7" min="7" style="519" width="12.71"/>
    <col collapsed="false" customWidth="true" hidden="false" outlineLevel="0" max="8" min="8" style="519" width="16.29"/>
    <col collapsed="false" customWidth="true" hidden="false" outlineLevel="0" max="9" min="9" style="519" width="15.86"/>
    <col collapsed="false" customWidth="true" hidden="false" outlineLevel="0" max="10" min="10" style="519" width="15.57"/>
    <col collapsed="false" customWidth="true" hidden="false" outlineLevel="0" max="11" min="11" style="519" width="13.43"/>
    <col collapsed="false" customWidth="true" hidden="false" outlineLevel="0" max="12" min="12" style="519" width="14.86"/>
    <col collapsed="false" customWidth="true" hidden="false" outlineLevel="0" max="13" min="13" style="519" width="13.86"/>
    <col collapsed="false" customWidth="true" hidden="false" outlineLevel="0" max="14" min="14" style="519" width="12.71"/>
    <col collapsed="false" customWidth="true" hidden="false" outlineLevel="0" max="15" min="15" style="519" width="16.14"/>
    <col collapsed="false" customWidth="true" hidden="false" outlineLevel="0" max="16" min="16" style="519" width="15.29"/>
    <col collapsed="false" customWidth="true" hidden="false" outlineLevel="0" max="18" min="17" style="519" width="14.43"/>
    <col collapsed="false" customWidth="true" hidden="false" outlineLevel="0" max="19" min="19" style="519" width="16"/>
    <col collapsed="false" customWidth="false" hidden="false" outlineLevel="0" max="1024" min="20" style="519" width="60.14"/>
  </cols>
  <sheetData>
    <row r="1" customFormat="false" ht="13.5" hidden="false" customHeight="true" outlineLevel="0" collapsed="false">
      <c r="A1" s="520"/>
      <c r="C1" s="521" t="s">
        <v>226</v>
      </c>
      <c r="D1" s="521"/>
      <c r="E1" s="521"/>
      <c r="F1" s="521"/>
      <c r="G1" s="521" t="s">
        <v>227</v>
      </c>
      <c r="H1" s="521"/>
      <c r="I1" s="521"/>
      <c r="J1" s="521"/>
      <c r="K1" s="521" t="s">
        <v>228</v>
      </c>
      <c r="L1" s="521"/>
      <c r="M1" s="521" t="s">
        <v>229</v>
      </c>
      <c r="N1" s="521"/>
      <c r="O1" s="521"/>
      <c r="P1" s="521" t="s">
        <v>230</v>
      </c>
      <c r="Q1" s="521"/>
      <c r="R1" s="521"/>
      <c r="S1" s="521"/>
    </row>
    <row r="2" customFormat="false" ht="78.75" hidden="false" customHeight="true" outlineLevel="0" collapsed="false">
      <c r="A2" s="522"/>
      <c r="B2" s="519" t="s">
        <v>231</v>
      </c>
      <c r="C2" s="523" t="s">
        <v>232</v>
      </c>
      <c r="D2" s="524" t="s">
        <v>233</v>
      </c>
      <c r="E2" s="524" t="s">
        <v>234</v>
      </c>
      <c r="F2" s="525" t="s">
        <v>235</v>
      </c>
      <c r="G2" s="523" t="s">
        <v>236</v>
      </c>
      <c r="H2" s="524" t="s">
        <v>237</v>
      </c>
      <c r="I2" s="524" t="s">
        <v>238</v>
      </c>
      <c r="J2" s="525" t="s">
        <v>239</v>
      </c>
      <c r="K2" s="526" t="s">
        <v>240</v>
      </c>
      <c r="L2" s="527" t="s">
        <v>241</v>
      </c>
      <c r="M2" s="528" t="s">
        <v>242</v>
      </c>
      <c r="N2" s="529" t="s">
        <v>243</v>
      </c>
      <c r="O2" s="530" t="s">
        <v>244</v>
      </c>
      <c r="P2" s="523" t="s">
        <v>245</v>
      </c>
      <c r="Q2" s="524" t="s">
        <v>246</v>
      </c>
      <c r="R2" s="524" t="s">
        <v>247</v>
      </c>
      <c r="S2" s="525" t="s">
        <v>248</v>
      </c>
    </row>
    <row r="3" customFormat="false" ht="64.5" hidden="false" customHeight="false" outlineLevel="0" collapsed="false">
      <c r="A3" s="531" t="s">
        <v>42</v>
      </c>
      <c r="B3" s="532" t="s">
        <v>249</v>
      </c>
      <c r="C3" s="533"/>
      <c r="D3" s="534"/>
      <c r="E3" s="534"/>
      <c r="F3" s="535"/>
      <c r="G3" s="533"/>
      <c r="H3" s="534"/>
      <c r="I3" s="534"/>
      <c r="J3" s="535"/>
      <c r="K3" s="533"/>
      <c r="L3" s="535"/>
      <c r="M3" s="533"/>
      <c r="N3" s="534"/>
      <c r="O3" s="535"/>
      <c r="P3" s="533"/>
      <c r="Q3" s="534"/>
      <c r="R3" s="534"/>
      <c r="S3" s="535"/>
    </row>
    <row r="4" customFormat="false" ht="12.75" hidden="false" customHeight="false" outlineLevel="0" collapsed="false">
      <c r="A4" s="536" t="s">
        <v>43</v>
      </c>
      <c r="B4" s="537"/>
      <c r="C4" s="538"/>
      <c r="D4" s="539"/>
      <c r="E4" s="539"/>
      <c r="F4" s="540"/>
      <c r="G4" s="538"/>
      <c r="H4" s="539"/>
      <c r="I4" s="539"/>
      <c r="J4" s="540"/>
      <c r="K4" s="538"/>
      <c r="L4" s="540"/>
      <c r="M4" s="538"/>
      <c r="N4" s="539"/>
      <c r="O4" s="540"/>
      <c r="P4" s="538"/>
      <c r="Q4" s="539"/>
      <c r="R4" s="539"/>
      <c r="S4" s="540"/>
    </row>
    <row r="5" customFormat="false" ht="63.75" hidden="false" customHeight="true" outlineLevel="0" collapsed="false">
      <c r="A5" s="541" t="s">
        <v>45</v>
      </c>
      <c r="B5" s="532" t="s">
        <v>250</v>
      </c>
      <c r="C5" s="542" t="s">
        <v>251</v>
      </c>
      <c r="D5" s="542"/>
      <c r="E5" s="542"/>
      <c r="F5" s="542"/>
      <c r="G5" s="542"/>
      <c r="H5" s="542"/>
      <c r="I5" s="542"/>
      <c r="J5" s="542"/>
      <c r="K5" s="542"/>
      <c r="L5" s="542"/>
      <c r="M5" s="542"/>
      <c r="N5" s="542"/>
      <c r="O5" s="542"/>
      <c r="P5" s="542" t="s">
        <v>251</v>
      </c>
      <c r="Q5" s="542"/>
      <c r="R5" s="542"/>
      <c r="S5" s="542"/>
      <c r="T5" s="543"/>
      <c r="U5" s="543"/>
      <c r="V5" s="543"/>
      <c r="W5" s="543"/>
      <c r="X5" s="543"/>
      <c r="Y5" s="544"/>
    </row>
    <row r="6" customFormat="false" ht="153.75" hidden="false" customHeight="true" outlineLevel="0" collapsed="false">
      <c r="A6" s="541" t="s">
        <v>47</v>
      </c>
      <c r="B6" s="532" t="s">
        <v>252</v>
      </c>
      <c r="C6" s="542" t="s">
        <v>253</v>
      </c>
      <c r="D6" s="542"/>
      <c r="E6" s="542"/>
      <c r="F6" s="542"/>
      <c r="G6" s="542" t="s">
        <v>254</v>
      </c>
      <c r="H6" s="542"/>
      <c r="I6" s="542"/>
      <c r="J6" s="542"/>
      <c r="K6" s="542" t="s">
        <v>255</v>
      </c>
      <c r="L6" s="542"/>
      <c r="M6" s="542" t="s">
        <v>256</v>
      </c>
      <c r="N6" s="542"/>
      <c r="O6" s="542"/>
      <c r="P6" s="542"/>
      <c r="Q6" s="542"/>
      <c r="R6" s="542"/>
      <c r="S6" s="542"/>
    </row>
    <row r="7" customFormat="false" ht="409.5" hidden="false" customHeight="true" outlineLevel="0" collapsed="false">
      <c r="A7" s="541" t="s">
        <v>49</v>
      </c>
      <c r="B7" s="532" t="s">
        <v>257</v>
      </c>
      <c r="C7" s="542" t="s">
        <v>258</v>
      </c>
      <c r="D7" s="542"/>
      <c r="E7" s="542"/>
      <c r="F7" s="542"/>
      <c r="G7" s="542" t="s">
        <v>259</v>
      </c>
      <c r="H7" s="542"/>
      <c r="I7" s="542"/>
      <c r="J7" s="542"/>
      <c r="K7" s="542" t="s">
        <v>260</v>
      </c>
      <c r="L7" s="542"/>
      <c r="M7" s="545" t="s">
        <v>261</v>
      </c>
      <c r="N7" s="546"/>
      <c r="O7" s="547" t="s">
        <v>262</v>
      </c>
      <c r="P7" s="548" t="s">
        <v>263</v>
      </c>
      <c r="Q7" s="549" t="s">
        <v>264</v>
      </c>
      <c r="R7" s="549" t="s">
        <v>265</v>
      </c>
      <c r="S7" s="550" t="s">
        <v>266</v>
      </c>
    </row>
    <row r="8" customFormat="false" ht="140.25" hidden="false" customHeight="true" outlineLevel="0" collapsed="false">
      <c r="A8" s="541"/>
      <c r="B8" s="532" t="s">
        <v>267</v>
      </c>
      <c r="C8" s="542" t="s">
        <v>268</v>
      </c>
      <c r="D8" s="542"/>
      <c r="E8" s="542"/>
      <c r="F8" s="542"/>
      <c r="G8" s="542"/>
      <c r="H8" s="542"/>
      <c r="I8" s="542"/>
      <c r="J8" s="542"/>
      <c r="K8" s="545"/>
      <c r="L8" s="547"/>
      <c r="M8" s="545"/>
      <c r="N8" s="546"/>
      <c r="O8" s="547"/>
      <c r="P8" s="551" t="s">
        <v>269</v>
      </c>
      <c r="Q8" s="552" t="s">
        <v>270</v>
      </c>
      <c r="R8" s="552"/>
      <c r="S8" s="552"/>
    </row>
    <row r="9" customFormat="false" ht="51" hidden="false" customHeight="true" outlineLevel="0" collapsed="false">
      <c r="A9" s="541" t="s">
        <v>51</v>
      </c>
      <c r="B9" s="532" t="s">
        <v>271</v>
      </c>
      <c r="C9" s="542" t="s">
        <v>272</v>
      </c>
      <c r="D9" s="542"/>
      <c r="E9" s="542"/>
      <c r="F9" s="542"/>
      <c r="G9" s="542"/>
      <c r="H9" s="542"/>
      <c r="I9" s="542"/>
      <c r="J9" s="542"/>
      <c r="K9" s="542"/>
      <c r="L9" s="542"/>
      <c r="M9" s="542"/>
      <c r="N9" s="542"/>
      <c r="O9" s="542"/>
      <c r="P9" s="542"/>
      <c r="Q9" s="542"/>
      <c r="R9" s="542"/>
      <c r="S9" s="542"/>
    </row>
    <row r="10" customFormat="false" ht="93.75" hidden="false" customHeight="true" outlineLevel="0" collapsed="false">
      <c r="A10" s="553" t="s">
        <v>52</v>
      </c>
      <c r="B10" s="532" t="s">
        <v>273</v>
      </c>
      <c r="C10" s="542" t="s">
        <v>274</v>
      </c>
      <c r="D10" s="542"/>
      <c r="E10" s="542"/>
      <c r="F10" s="542"/>
      <c r="G10" s="542"/>
      <c r="H10" s="542"/>
      <c r="I10" s="542"/>
      <c r="J10" s="542"/>
      <c r="K10" s="542" t="s">
        <v>275</v>
      </c>
      <c r="L10" s="542"/>
      <c r="M10" s="542" t="s">
        <v>276</v>
      </c>
      <c r="N10" s="542"/>
      <c r="O10" s="542"/>
      <c r="P10" s="542" t="s">
        <v>277</v>
      </c>
      <c r="Q10" s="542"/>
      <c r="R10" s="542"/>
      <c r="S10" s="547" t="s">
        <v>278</v>
      </c>
    </row>
    <row r="11" customFormat="false" ht="63.75" hidden="false" customHeight="true" outlineLevel="0" collapsed="false">
      <c r="A11" s="554" t="s">
        <v>56</v>
      </c>
      <c r="B11" s="532" t="s">
        <v>279</v>
      </c>
      <c r="C11" s="542" t="s">
        <v>280</v>
      </c>
      <c r="D11" s="542"/>
      <c r="E11" s="542"/>
      <c r="F11" s="542"/>
      <c r="G11" s="542"/>
      <c r="H11" s="542"/>
      <c r="I11" s="542"/>
      <c r="J11" s="542"/>
      <c r="K11" s="542"/>
      <c r="L11" s="542"/>
      <c r="M11" s="542"/>
      <c r="N11" s="542"/>
      <c r="O11" s="542"/>
      <c r="P11" s="542"/>
      <c r="Q11" s="542"/>
      <c r="R11" s="542"/>
      <c r="S11" s="542"/>
    </row>
    <row r="12" customFormat="false" ht="51" hidden="false" customHeight="false" outlineLevel="0" collapsed="false">
      <c r="A12" s="541" t="s">
        <v>57</v>
      </c>
      <c r="B12" s="532" t="s">
        <v>281</v>
      </c>
      <c r="C12" s="542"/>
      <c r="D12" s="542"/>
      <c r="E12" s="542"/>
      <c r="F12" s="542"/>
      <c r="G12" s="542"/>
      <c r="H12" s="542"/>
      <c r="I12" s="542"/>
      <c r="J12" s="542"/>
      <c r="K12" s="542"/>
      <c r="L12" s="542"/>
      <c r="M12" s="542"/>
      <c r="N12" s="542"/>
      <c r="O12" s="542"/>
      <c r="P12" s="542"/>
      <c r="Q12" s="542"/>
      <c r="R12" s="542"/>
      <c r="S12" s="542"/>
    </row>
    <row r="13" customFormat="false" ht="38.25" hidden="false" customHeight="false" outlineLevel="0" collapsed="false">
      <c r="A13" s="555" t="s">
        <v>59</v>
      </c>
      <c r="B13" s="532" t="s">
        <v>282</v>
      </c>
      <c r="C13" s="542"/>
      <c r="D13" s="542"/>
      <c r="E13" s="542"/>
      <c r="F13" s="542"/>
      <c r="G13" s="542"/>
      <c r="H13" s="542"/>
      <c r="I13" s="542"/>
      <c r="J13" s="542"/>
      <c r="K13" s="542"/>
      <c r="L13" s="542"/>
      <c r="M13" s="542"/>
      <c r="N13" s="542"/>
      <c r="O13" s="542"/>
      <c r="P13" s="542"/>
      <c r="Q13" s="542"/>
      <c r="R13" s="542"/>
      <c r="S13" s="542"/>
    </row>
    <row r="14" customFormat="false" ht="12.75" hidden="false" customHeight="false" outlineLevel="0" collapsed="false">
      <c r="A14" s="556" t="s">
        <v>60</v>
      </c>
      <c r="B14" s="532"/>
      <c r="C14" s="538"/>
      <c r="D14" s="539"/>
      <c r="E14" s="539"/>
      <c r="F14" s="540"/>
      <c r="G14" s="538"/>
      <c r="H14" s="539"/>
      <c r="I14" s="539"/>
      <c r="J14" s="540"/>
      <c r="K14" s="538"/>
      <c r="L14" s="540"/>
      <c r="M14" s="538"/>
      <c r="N14" s="539"/>
      <c r="O14" s="540"/>
      <c r="P14" s="538"/>
      <c r="Q14" s="539"/>
      <c r="R14" s="539"/>
      <c r="S14" s="540"/>
    </row>
    <row r="15" customFormat="false" ht="64.5" hidden="false" customHeight="true" outlineLevel="0" collapsed="false">
      <c r="A15" s="553" t="s">
        <v>61</v>
      </c>
      <c r="B15" s="532" t="s">
        <v>283</v>
      </c>
      <c r="C15" s="542" t="s">
        <v>284</v>
      </c>
      <c r="D15" s="542"/>
      <c r="E15" s="542"/>
      <c r="F15" s="542"/>
      <c r="G15" s="542" t="s">
        <v>285</v>
      </c>
      <c r="H15" s="542"/>
      <c r="I15" s="542"/>
      <c r="J15" s="542"/>
      <c r="K15" s="538"/>
      <c r="L15" s="540"/>
      <c r="M15" s="557" t="s">
        <v>286</v>
      </c>
      <c r="N15" s="558" t="s">
        <v>287</v>
      </c>
      <c r="O15" s="559" t="s">
        <v>288</v>
      </c>
      <c r="P15" s="542" t="s">
        <v>289</v>
      </c>
      <c r="Q15" s="542"/>
      <c r="R15" s="542"/>
      <c r="S15" s="542"/>
    </row>
    <row r="16" customFormat="false" ht="52.5" hidden="false" customHeight="true" outlineLevel="0" collapsed="false">
      <c r="A16" s="560"/>
      <c r="B16" s="532" t="s">
        <v>290</v>
      </c>
      <c r="C16" s="542" t="s">
        <v>291</v>
      </c>
      <c r="D16" s="542"/>
      <c r="E16" s="542"/>
      <c r="F16" s="542"/>
      <c r="G16" s="542" t="s">
        <v>292</v>
      </c>
      <c r="H16" s="542"/>
      <c r="I16" s="542"/>
      <c r="J16" s="542"/>
      <c r="K16" s="538"/>
      <c r="L16" s="540"/>
      <c r="M16" s="557"/>
      <c r="N16" s="558"/>
      <c r="O16" s="559"/>
      <c r="P16" s="542"/>
      <c r="Q16" s="542"/>
      <c r="R16" s="542"/>
      <c r="S16" s="542"/>
    </row>
    <row r="17" customFormat="false" ht="65.25" hidden="false" customHeight="true" outlineLevel="0" collapsed="false">
      <c r="A17" s="560"/>
      <c r="B17" s="532" t="s">
        <v>293</v>
      </c>
      <c r="C17" s="542" t="s">
        <v>294</v>
      </c>
      <c r="D17" s="542"/>
      <c r="E17" s="542"/>
      <c r="F17" s="542"/>
      <c r="G17" s="542" t="s">
        <v>295</v>
      </c>
      <c r="H17" s="542"/>
      <c r="I17" s="542"/>
      <c r="J17" s="542"/>
      <c r="K17" s="538"/>
      <c r="L17" s="540"/>
      <c r="M17" s="557"/>
      <c r="N17" s="558"/>
      <c r="O17" s="559"/>
      <c r="P17" s="557" t="s">
        <v>296</v>
      </c>
      <c r="Q17" s="557"/>
      <c r="R17" s="546"/>
      <c r="S17" s="547"/>
    </row>
    <row r="18" customFormat="false" ht="12.75" hidden="false" customHeight="false" outlineLevel="0" collapsed="false">
      <c r="A18" s="554" t="s">
        <v>62</v>
      </c>
      <c r="B18" s="532"/>
      <c r="C18" s="538"/>
      <c r="D18" s="539"/>
      <c r="E18" s="539"/>
      <c r="F18" s="540"/>
      <c r="G18" s="538"/>
      <c r="H18" s="539"/>
      <c r="I18" s="539"/>
      <c r="J18" s="540"/>
      <c r="K18" s="538"/>
      <c r="L18" s="540"/>
      <c r="M18" s="538"/>
      <c r="N18" s="539"/>
      <c r="O18" s="540"/>
      <c r="P18" s="538"/>
      <c r="Q18" s="539"/>
      <c r="R18" s="539"/>
      <c r="S18" s="540"/>
    </row>
    <row r="19" customFormat="false" ht="82.5" hidden="false" customHeight="true" outlineLevel="0" collapsed="false">
      <c r="A19" s="541" t="s">
        <v>63</v>
      </c>
      <c r="B19" s="532" t="s">
        <v>297</v>
      </c>
      <c r="C19" s="558" t="s">
        <v>298</v>
      </c>
      <c r="D19" s="558"/>
      <c r="E19" s="558"/>
      <c r="F19" s="558"/>
      <c r="G19" s="558"/>
      <c r="H19" s="558"/>
      <c r="I19" s="558"/>
      <c r="J19" s="558"/>
      <c r="K19" s="558"/>
      <c r="L19" s="558"/>
      <c r="M19" s="561" t="s">
        <v>299</v>
      </c>
      <c r="N19" s="546"/>
      <c r="O19" s="547" t="s">
        <v>300</v>
      </c>
      <c r="P19" s="545" t="s">
        <v>301</v>
      </c>
      <c r="Q19" s="546" t="s">
        <v>302</v>
      </c>
      <c r="R19" s="546" t="s">
        <v>303</v>
      </c>
      <c r="S19" s="547" t="s">
        <v>304</v>
      </c>
    </row>
    <row r="20" customFormat="false" ht="109.5" hidden="false" customHeight="true" outlineLevel="0" collapsed="false">
      <c r="A20" s="553" t="s">
        <v>64</v>
      </c>
      <c r="B20" s="562" t="s">
        <v>305</v>
      </c>
      <c r="C20" s="558" t="s">
        <v>306</v>
      </c>
      <c r="D20" s="558"/>
      <c r="E20" s="558"/>
      <c r="F20" s="558"/>
      <c r="G20" s="558"/>
      <c r="H20" s="558"/>
      <c r="I20" s="558"/>
      <c r="J20" s="558"/>
      <c r="K20" s="558"/>
      <c r="L20" s="558"/>
      <c r="M20" s="563"/>
      <c r="N20" s="549"/>
      <c r="O20" s="550" t="s">
        <v>307</v>
      </c>
      <c r="P20" s="564" t="s">
        <v>308</v>
      </c>
      <c r="Q20" s="564"/>
      <c r="R20" s="549"/>
      <c r="S20" s="550"/>
    </row>
    <row r="21" customFormat="false" ht="13.5" hidden="false" customHeight="false" outlineLevel="0" collapsed="false">
      <c r="A21" s="565" t="s">
        <v>65</v>
      </c>
      <c r="B21" s="566"/>
      <c r="C21" s="567"/>
      <c r="D21" s="568"/>
      <c r="E21" s="568"/>
      <c r="F21" s="569"/>
      <c r="G21" s="567"/>
      <c r="H21" s="568"/>
      <c r="I21" s="568"/>
      <c r="J21" s="569"/>
      <c r="K21" s="567"/>
      <c r="L21" s="569"/>
      <c r="M21" s="533"/>
      <c r="N21" s="534"/>
      <c r="O21" s="535"/>
      <c r="P21" s="533"/>
      <c r="Q21" s="534"/>
      <c r="R21" s="534"/>
      <c r="S21" s="535"/>
    </row>
    <row r="22" customFormat="false" ht="13.5" hidden="false" customHeight="false" outlineLevel="0" collapsed="false">
      <c r="A22" s="570" t="s">
        <v>66</v>
      </c>
      <c r="B22" s="532"/>
      <c r="C22" s="538"/>
      <c r="D22" s="539"/>
      <c r="E22" s="539"/>
      <c r="F22" s="540"/>
      <c r="G22" s="538"/>
      <c r="H22" s="539"/>
      <c r="I22" s="539"/>
      <c r="J22" s="540"/>
      <c r="K22" s="538"/>
      <c r="L22" s="540"/>
      <c r="M22" s="538"/>
      <c r="N22" s="539"/>
      <c r="O22" s="540"/>
      <c r="P22" s="538"/>
      <c r="Q22" s="539"/>
      <c r="R22" s="539"/>
      <c r="S22" s="540"/>
    </row>
    <row r="23" customFormat="false" ht="76.5" hidden="false" customHeight="true" outlineLevel="0" collapsed="false">
      <c r="A23" s="571" t="s">
        <v>67</v>
      </c>
      <c r="B23" s="532" t="s">
        <v>309</v>
      </c>
      <c r="C23" s="542" t="s">
        <v>310</v>
      </c>
      <c r="D23" s="542"/>
      <c r="E23" s="542"/>
      <c r="F23" s="542"/>
      <c r="G23" s="542"/>
      <c r="H23" s="542"/>
      <c r="I23" s="542"/>
      <c r="J23" s="542"/>
      <c r="K23" s="542"/>
      <c r="L23" s="542"/>
      <c r="M23" s="542"/>
      <c r="N23" s="542"/>
      <c r="O23" s="542"/>
      <c r="P23" s="542"/>
      <c r="Q23" s="542"/>
      <c r="R23" s="542"/>
      <c r="S23" s="542"/>
    </row>
    <row r="24" customFormat="false" ht="75" hidden="false" customHeight="true" outlineLevel="0" collapsed="false">
      <c r="A24" s="572" t="s">
        <v>68</v>
      </c>
      <c r="B24" s="532" t="s">
        <v>311</v>
      </c>
      <c r="C24" s="542" t="s">
        <v>312</v>
      </c>
      <c r="D24" s="542"/>
      <c r="E24" s="542"/>
      <c r="F24" s="542"/>
      <c r="G24" s="542"/>
      <c r="H24" s="542"/>
      <c r="I24" s="542"/>
      <c r="J24" s="542"/>
      <c r="K24" s="538"/>
      <c r="L24" s="540"/>
      <c r="M24" s="557" t="s">
        <v>313</v>
      </c>
      <c r="N24" s="557"/>
      <c r="O24" s="540"/>
      <c r="P24" s="545"/>
      <c r="Q24" s="539"/>
      <c r="R24" s="539"/>
      <c r="S24" s="540"/>
    </row>
    <row r="25" customFormat="false" ht="141.75" hidden="false" customHeight="true" outlineLevel="0" collapsed="false">
      <c r="A25" s="573"/>
      <c r="B25" s="532" t="s">
        <v>314</v>
      </c>
      <c r="C25" s="542" t="s">
        <v>315</v>
      </c>
      <c r="D25" s="542"/>
      <c r="E25" s="542"/>
      <c r="F25" s="542"/>
      <c r="G25" s="542" t="s">
        <v>316</v>
      </c>
      <c r="H25" s="542"/>
      <c r="I25" s="542"/>
      <c r="J25" s="542"/>
      <c r="K25" s="545"/>
      <c r="L25" s="547"/>
      <c r="M25" s="545"/>
      <c r="N25" s="546"/>
      <c r="O25" s="547"/>
      <c r="P25" s="545"/>
      <c r="Q25" s="546"/>
      <c r="R25" s="546"/>
      <c r="S25" s="547"/>
    </row>
    <row r="26" customFormat="false" ht="12.75" hidden="false" customHeight="false" outlineLevel="0" collapsed="false">
      <c r="A26" s="574" t="s">
        <v>69</v>
      </c>
      <c r="B26" s="532"/>
      <c r="C26" s="538"/>
      <c r="D26" s="539"/>
      <c r="E26" s="539"/>
      <c r="F26" s="540"/>
      <c r="G26" s="538"/>
      <c r="H26" s="539"/>
      <c r="I26" s="539"/>
      <c r="J26" s="540"/>
      <c r="K26" s="538"/>
      <c r="L26" s="540"/>
      <c r="M26" s="538"/>
      <c r="N26" s="539"/>
      <c r="O26" s="540"/>
      <c r="P26" s="538"/>
      <c r="Q26" s="539"/>
      <c r="R26" s="539"/>
      <c r="S26" s="540"/>
    </row>
    <row r="27" customFormat="false" ht="87" hidden="false" customHeight="true" outlineLevel="0" collapsed="false">
      <c r="A27" s="575" t="s">
        <v>70</v>
      </c>
      <c r="B27" s="532"/>
      <c r="C27" s="542" t="s">
        <v>317</v>
      </c>
      <c r="D27" s="542"/>
      <c r="E27" s="542"/>
      <c r="F27" s="542"/>
      <c r="G27" s="542" t="s">
        <v>318</v>
      </c>
      <c r="H27" s="542"/>
      <c r="I27" s="542"/>
      <c r="J27" s="542"/>
      <c r="K27" s="545"/>
      <c r="L27" s="547"/>
      <c r="M27" s="545"/>
      <c r="N27" s="546"/>
      <c r="O27" s="547"/>
      <c r="P27" s="545"/>
      <c r="Q27" s="546"/>
      <c r="R27" s="546"/>
      <c r="S27" s="547"/>
    </row>
    <row r="28" customFormat="false" ht="102" hidden="false" customHeight="true" outlineLevel="0" collapsed="false">
      <c r="A28" s="575" t="s">
        <v>71</v>
      </c>
      <c r="B28" s="532" t="s">
        <v>319</v>
      </c>
      <c r="C28" s="542" t="s">
        <v>320</v>
      </c>
      <c r="D28" s="542"/>
      <c r="E28" s="542"/>
      <c r="F28" s="542"/>
      <c r="G28" s="542"/>
      <c r="H28" s="542"/>
      <c r="I28" s="542"/>
      <c r="J28" s="542"/>
      <c r="K28" s="545"/>
      <c r="L28" s="547"/>
      <c r="M28" s="545"/>
      <c r="N28" s="546"/>
      <c r="O28" s="547"/>
      <c r="P28" s="545"/>
      <c r="Q28" s="546"/>
      <c r="R28" s="546"/>
      <c r="S28" s="547"/>
    </row>
    <row r="29" customFormat="false" ht="191.25" hidden="false" customHeight="true" outlineLevel="0" collapsed="false">
      <c r="A29" s="575" t="s">
        <v>72</v>
      </c>
      <c r="B29" s="532" t="s">
        <v>321</v>
      </c>
      <c r="C29" s="542" t="s">
        <v>322</v>
      </c>
      <c r="D29" s="542"/>
      <c r="E29" s="542"/>
      <c r="F29" s="542"/>
      <c r="G29" s="542"/>
      <c r="H29" s="542"/>
      <c r="I29" s="542"/>
      <c r="J29" s="542"/>
      <c r="K29" s="545"/>
      <c r="L29" s="547"/>
      <c r="M29" s="545"/>
      <c r="N29" s="546"/>
      <c r="O29" s="547"/>
      <c r="P29" s="545"/>
      <c r="Q29" s="546"/>
      <c r="R29" s="546"/>
      <c r="S29" s="547"/>
    </row>
    <row r="30" customFormat="false" ht="90" hidden="false" customHeight="true" outlineLevel="0" collapsed="false">
      <c r="A30" s="576" t="s">
        <v>73</v>
      </c>
      <c r="B30" s="532" t="s">
        <v>323</v>
      </c>
      <c r="C30" s="542" t="s">
        <v>324</v>
      </c>
      <c r="D30" s="542"/>
      <c r="E30" s="542"/>
      <c r="F30" s="542"/>
      <c r="G30" s="542"/>
      <c r="H30" s="542"/>
      <c r="I30" s="542"/>
      <c r="J30" s="542"/>
      <c r="K30" s="545"/>
      <c r="L30" s="547"/>
      <c r="M30" s="545"/>
      <c r="N30" s="546"/>
      <c r="O30" s="547"/>
      <c r="P30" s="545"/>
      <c r="Q30" s="546"/>
      <c r="R30" s="546"/>
      <c r="S30" s="547"/>
    </row>
    <row r="31" customFormat="false" ht="30" hidden="false" customHeight="true" outlineLevel="0" collapsed="false">
      <c r="A31" s="577" t="s">
        <v>74</v>
      </c>
      <c r="B31" s="532"/>
      <c r="C31" s="538"/>
      <c r="D31" s="539"/>
      <c r="E31" s="539"/>
      <c r="F31" s="540"/>
      <c r="G31" s="538"/>
      <c r="H31" s="539"/>
      <c r="I31" s="539"/>
      <c r="J31" s="540"/>
      <c r="K31" s="538"/>
      <c r="L31" s="540"/>
      <c r="M31" s="538"/>
      <c r="N31" s="539"/>
      <c r="O31" s="540"/>
      <c r="P31" s="538"/>
      <c r="Q31" s="539"/>
      <c r="R31" s="539"/>
      <c r="S31" s="540"/>
    </row>
    <row r="32" customFormat="false" ht="257.25" hidden="false" customHeight="true" outlineLevel="0" collapsed="false">
      <c r="A32" s="578" t="s">
        <v>75</v>
      </c>
      <c r="B32" s="532" t="s">
        <v>325</v>
      </c>
      <c r="C32" s="542" t="s">
        <v>326</v>
      </c>
      <c r="D32" s="542"/>
      <c r="E32" s="542"/>
      <c r="F32" s="542"/>
      <c r="G32" s="542" t="s">
        <v>327</v>
      </c>
      <c r="H32" s="542"/>
      <c r="I32" s="542"/>
      <c r="J32" s="542"/>
      <c r="K32" s="538"/>
      <c r="L32" s="540"/>
      <c r="M32" s="538"/>
      <c r="N32" s="539"/>
      <c r="O32" s="540"/>
      <c r="P32" s="538"/>
      <c r="Q32" s="539"/>
      <c r="R32" s="539"/>
      <c r="S32" s="540"/>
    </row>
    <row r="33" customFormat="false" ht="112.5" hidden="false" customHeight="true" outlineLevel="0" collapsed="false">
      <c r="A33" s="575" t="s">
        <v>76</v>
      </c>
      <c r="B33" s="532" t="s">
        <v>328</v>
      </c>
      <c r="C33" s="542" t="s">
        <v>329</v>
      </c>
      <c r="D33" s="542"/>
      <c r="E33" s="542"/>
      <c r="F33" s="542"/>
      <c r="G33" s="542"/>
      <c r="H33" s="542"/>
      <c r="I33" s="542"/>
      <c r="J33" s="542"/>
      <c r="K33" s="545"/>
      <c r="L33" s="547"/>
      <c r="M33" s="545"/>
      <c r="N33" s="546"/>
      <c r="O33" s="547"/>
      <c r="P33" s="545"/>
      <c r="Q33" s="546"/>
      <c r="R33" s="546"/>
      <c r="S33" s="547"/>
    </row>
    <row r="34" customFormat="false" ht="75.75" hidden="false" customHeight="true" outlineLevel="0" collapsed="false">
      <c r="A34" s="578" t="s">
        <v>77</v>
      </c>
      <c r="B34" s="532" t="s">
        <v>330</v>
      </c>
      <c r="C34" s="542" t="s">
        <v>331</v>
      </c>
      <c r="D34" s="542"/>
      <c r="E34" s="542"/>
      <c r="F34" s="542"/>
      <c r="G34" s="542"/>
      <c r="H34" s="542"/>
      <c r="I34" s="542"/>
      <c r="J34" s="542"/>
      <c r="K34" s="538"/>
      <c r="L34" s="540"/>
      <c r="M34" s="538"/>
      <c r="N34" s="539"/>
      <c r="O34" s="540"/>
      <c r="P34" s="538"/>
      <c r="Q34" s="539"/>
      <c r="R34" s="539"/>
      <c r="S34" s="540"/>
    </row>
    <row r="35" customFormat="false" ht="66" hidden="false" customHeight="true" outlineLevel="0" collapsed="false">
      <c r="A35" s="579" t="s">
        <v>78</v>
      </c>
      <c r="B35" s="532" t="s">
        <v>332</v>
      </c>
      <c r="C35" s="538"/>
      <c r="D35" s="539"/>
      <c r="E35" s="539"/>
      <c r="F35" s="540"/>
      <c r="G35" s="538"/>
      <c r="H35" s="539"/>
      <c r="I35" s="539"/>
      <c r="J35" s="540"/>
      <c r="K35" s="538"/>
      <c r="L35" s="540"/>
      <c r="M35" s="538"/>
      <c r="N35" s="539"/>
      <c r="O35" s="540"/>
      <c r="P35" s="538"/>
      <c r="Q35" s="539"/>
      <c r="R35" s="539"/>
      <c r="S35" s="540"/>
    </row>
    <row r="36" customFormat="false" ht="96" hidden="false" customHeight="true" outlineLevel="0" collapsed="false">
      <c r="A36" s="580"/>
      <c r="B36" s="562" t="s">
        <v>333</v>
      </c>
      <c r="C36" s="581" t="s">
        <v>334</v>
      </c>
      <c r="D36" s="581"/>
      <c r="E36" s="581"/>
      <c r="F36" s="581"/>
      <c r="G36" s="581"/>
      <c r="H36" s="581"/>
      <c r="I36" s="581"/>
      <c r="J36" s="581"/>
      <c r="K36" s="548"/>
      <c r="L36" s="550"/>
      <c r="M36" s="548"/>
      <c r="N36" s="549"/>
      <c r="O36" s="550"/>
      <c r="P36" s="548"/>
      <c r="Q36" s="549"/>
      <c r="R36" s="549"/>
      <c r="S36" s="550"/>
    </row>
    <row r="37" customFormat="false" ht="13.5" hidden="false" customHeight="false" outlineLevel="0" collapsed="false">
      <c r="A37" s="582" t="s">
        <v>79</v>
      </c>
      <c r="B37" s="566"/>
      <c r="C37" s="533"/>
      <c r="D37" s="534"/>
      <c r="E37" s="534"/>
      <c r="F37" s="535"/>
      <c r="G37" s="533"/>
      <c r="H37" s="534"/>
      <c r="I37" s="534"/>
      <c r="J37" s="535"/>
      <c r="K37" s="533"/>
      <c r="L37" s="535"/>
      <c r="M37" s="533"/>
      <c r="N37" s="534"/>
      <c r="O37" s="535"/>
      <c r="P37" s="533"/>
      <c r="Q37" s="534"/>
      <c r="R37" s="534"/>
      <c r="S37" s="535"/>
    </row>
    <row r="38" customFormat="false" ht="12.75" hidden="false" customHeight="false" outlineLevel="0" collapsed="false">
      <c r="A38" s="583" t="s">
        <v>80</v>
      </c>
      <c r="B38" s="532"/>
      <c r="C38" s="538"/>
      <c r="D38" s="539"/>
      <c r="E38" s="539"/>
      <c r="F38" s="540"/>
      <c r="G38" s="538"/>
      <c r="H38" s="539"/>
      <c r="I38" s="539"/>
      <c r="J38" s="540"/>
      <c r="K38" s="538"/>
      <c r="L38" s="540"/>
      <c r="M38" s="538"/>
      <c r="N38" s="539"/>
      <c r="O38" s="540"/>
      <c r="P38" s="538"/>
      <c r="Q38" s="539"/>
      <c r="R38" s="539"/>
      <c r="S38" s="540"/>
    </row>
    <row r="39" customFormat="false" ht="82.5" hidden="false" customHeight="true" outlineLevel="0" collapsed="false">
      <c r="A39" s="584" t="s">
        <v>81</v>
      </c>
      <c r="B39" s="532" t="s">
        <v>335</v>
      </c>
      <c r="C39" s="542" t="s">
        <v>336</v>
      </c>
      <c r="D39" s="542"/>
      <c r="E39" s="542"/>
      <c r="F39" s="542"/>
      <c r="G39" s="542"/>
      <c r="H39" s="542"/>
      <c r="I39" s="542"/>
      <c r="J39" s="542"/>
      <c r="K39" s="542" t="s">
        <v>337</v>
      </c>
      <c r="L39" s="542"/>
      <c r="M39" s="542" t="s">
        <v>338</v>
      </c>
      <c r="N39" s="542"/>
      <c r="O39" s="542"/>
      <c r="P39" s="542" t="s">
        <v>339</v>
      </c>
      <c r="Q39" s="542"/>
      <c r="R39" s="542"/>
      <c r="S39" s="542"/>
    </row>
    <row r="40" customFormat="false" ht="75.75" hidden="false" customHeight="true" outlineLevel="0" collapsed="false">
      <c r="A40" s="585" t="s">
        <v>82</v>
      </c>
      <c r="B40" s="532" t="s">
        <v>340</v>
      </c>
      <c r="C40" s="542" t="s">
        <v>341</v>
      </c>
      <c r="D40" s="542"/>
      <c r="E40" s="542"/>
      <c r="F40" s="542"/>
      <c r="G40" s="542"/>
      <c r="H40" s="542"/>
      <c r="I40" s="542"/>
      <c r="J40" s="542"/>
      <c r="K40" s="542"/>
      <c r="L40" s="542"/>
      <c r="M40" s="542"/>
      <c r="N40" s="542"/>
      <c r="O40" s="542"/>
      <c r="P40" s="542"/>
      <c r="Q40" s="542"/>
      <c r="R40" s="542"/>
      <c r="S40" s="542"/>
    </row>
    <row r="41" customFormat="false" ht="12.75" hidden="false" customHeight="false" outlineLevel="0" collapsed="false">
      <c r="A41" s="586" t="s">
        <v>83</v>
      </c>
      <c r="B41" s="532"/>
      <c r="C41" s="538"/>
      <c r="D41" s="539"/>
      <c r="E41" s="539"/>
      <c r="F41" s="540"/>
      <c r="G41" s="538"/>
      <c r="H41" s="539"/>
      <c r="I41" s="539"/>
      <c r="J41" s="540"/>
      <c r="K41" s="538"/>
      <c r="L41" s="540"/>
      <c r="M41" s="538"/>
      <c r="N41" s="539"/>
      <c r="O41" s="540"/>
      <c r="P41" s="538"/>
      <c r="Q41" s="539"/>
      <c r="R41" s="539"/>
      <c r="S41" s="540"/>
    </row>
    <row r="42" customFormat="false" ht="51" hidden="false" customHeight="true" outlineLevel="0" collapsed="false">
      <c r="A42" s="584" t="s">
        <v>84</v>
      </c>
      <c r="B42" s="532" t="s">
        <v>342</v>
      </c>
      <c r="C42" s="542" t="s">
        <v>343</v>
      </c>
      <c r="D42" s="542"/>
      <c r="E42" s="542"/>
      <c r="F42" s="542"/>
      <c r="G42" s="542"/>
      <c r="H42" s="542"/>
      <c r="I42" s="542"/>
      <c r="J42" s="542"/>
      <c r="K42" s="545"/>
      <c r="L42" s="547"/>
      <c r="M42" s="545"/>
      <c r="N42" s="546"/>
      <c r="O42" s="547"/>
      <c r="P42" s="542" t="s">
        <v>344</v>
      </c>
      <c r="Q42" s="542"/>
      <c r="R42" s="542"/>
      <c r="S42" s="542"/>
    </row>
    <row r="43" customFormat="false" ht="51" hidden="false" customHeight="true" outlineLevel="0" collapsed="false">
      <c r="A43" s="587" t="s">
        <v>85</v>
      </c>
      <c r="B43" s="532" t="s">
        <v>345</v>
      </c>
      <c r="C43" s="542" t="s">
        <v>346</v>
      </c>
      <c r="D43" s="542"/>
      <c r="E43" s="542"/>
      <c r="F43" s="542"/>
      <c r="G43" s="542"/>
      <c r="H43" s="542"/>
      <c r="I43" s="542"/>
      <c r="J43" s="542"/>
      <c r="K43" s="545"/>
      <c r="L43" s="547"/>
      <c r="M43" s="545"/>
      <c r="N43" s="546"/>
      <c r="O43" s="547"/>
      <c r="P43" s="545"/>
      <c r="Q43" s="546"/>
      <c r="R43" s="546"/>
      <c r="S43" s="547"/>
    </row>
    <row r="44" customFormat="false" ht="33.75" hidden="false" customHeight="true" outlineLevel="0" collapsed="false">
      <c r="A44" s="587" t="s">
        <v>86</v>
      </c>
      <c r="B44" s="532" t="s">
        <v>347</v>
      </c>
      <c r="C44" s="542" t="s">
        <v>348</v>
      </c>
      <c r="D44" s="542"/>
      <c r="E44" s="542"/>
      <c r="F44" s="542"/>
      <c r="G44" s="542"/>
      <c r="H44" s="542"/>
      <c r="I44" s="542"/>
      <c r="J44" s="542"/>
      <c r="K44" s="545"/>
      <c r="L44" s="547"/>
      <c r="M44" s="545"/>
      <c r="N44" s="546"/>
      <c r="O44" s="547"/>
      <c r="P44" s="545"/>
      <c r="Q44" s="546"/>
      <c r="R44" s="546"/>
      <c r="S44" s="547"/>
    </row>
    <row r="45" customFormat="false" ht="129.75" hidden="false" customHeight="true" outlineLevel="0" collapsed="false">
      <c r="A45" s="585" t="s">
        <v>87</v>
      </c>
      <c r="B45" s="532" t="s">
        <v>349</v>
      </c>
      <c r="C45" s="542" t="s">
        <v>350</v>
      </c>
      <c r="D45" s="542"/>
      <c r="E45" s="542"/>
      <c r="F45" s="542"/>
      <c r="G45" s="542"/>
      <c r="H45" s="542"/>
      <c r="I45" s="542"/>
      <c r="J45" s="542"/>
      <c r="K45" s="545"/>
      <c r="L45" s="547"/>
      <c r="M45" s="545"/>
      <c r="N45" s="546"/>
      <c r="O45" s="547"/>
      <c r="P45" s="545"/>
      <c r="Q45" s="546"/>
      <c r="R45" s="546"/>
      <c r="S45" s="547"/>
    </row>
    <row r="46" customFormat="false" ht="12.75" hidden="false" customHeight="false" outlineLevel="0" collapsed="false">
      <c r="A46" s="588" t="s">
        <v>88</v>
      </c>
      <c r="B46" s="532"/>
      <c r="C46" s="538"/>
      <c r="D46" s="539"/>
      <c r="E46" s="539"/>
      <c r="F46" s="540"/>
      <c r="G46" s="538"/>
      <c r="H46" s="539"/>
      <c r="I46" s="539"/>
      <c r="J46" s="540"/>
      <c r="K46" s="538"/>
      <c r="L46" s="540"/>
      <c r="M46" s="538"/>
      <c r="N46" s="539"/>
      <c r="O46" s="540"/>
      <c r="P46" s="538"/>
      <c r="Q46" s="539"/>
      <c r="R46" s="539"/>
      <c r="S46" s="540"/>
    </row>
    <row r="47" customFormat="false" ht="51" hidden="false" customHeight="true" outlineLevel="0" collapsed="false">
      <c r="A47" s="589" t="s">
        <v>89</v>
      </c>
      <c r="B47" s="532" t="s">
        <v>351</v>
      </c>
      <c r="C47" s="542" t="s">
        <v>352</v>
      </c>
      <c r="D47" s="542"/>
      <c r="E47" s="542"/>
      <c r="F47" s="542"/>
      <c r="G47" s="542"/>
      <c r="H47" s="542"/>
      <c r="I47" s="542"/>
      <c r="J47" s="542"/>
      <c r="K47" s="545"/>
      <c r="L47" s="547"/>
      <c r="M47" s="545"/>
      <c r="N47" s="546"/>
      <c r="O47" s="547"/>
      <c r="P47" s="545"/>
      <c r="Q47" s="546"/>
      <c r="R47" s="546"/>
      <c r="S47" s="547"/>
    </row>
    <row r="48" customFormat="false" ht="71.25" hidden="false" customHeight="true" outlineLevel="0" collapsed="false">
      <c r="A48" s="589" t="s">
        <v>90</v>
      </c>
      <c r="B48" s="532" t="s">
        <v>353</v>
      </c>
      <c r="C48" s="542" t="s">
        <v>354</v>
      </c>
      <c r="D48" s="542"/>
      <c r="E48" s="542"/>
      <c r="F48" s="542"/>
      <c r="G48" s="542"/>
      <c r="H48" s="542"/>
      <c r="I48" s="542"/>
      <c r="J48" s="542"/>
      <c r="K48" s="545"/>
      <c r="L48" s="547"/>
      <c r="M48" s="545"/>
      <c r="N48" s="546"/>
      <c r="O48" s="547"/>
      <c r="P48" s="545"/>
      <c r="Q48" s="546"/>
      <c r="R48" s="546"/>
      <c r="S48" s="547"/>
    </row>
    <row r="49" customFormat="false" ht="49.5" hidden="false" customHeight="true" outlineLevel="0" collapsed="false">
      <c r="A49" s="584" t="s">
        <v>91</v>
      </c>
      <c r="B49" s="532" t="s">
        <v>355</v>
      </c>
      <c r="C49" s="542" t="s">
        <v>356</v>
      </c>
      <c r="D49" s="542"/>
      <c r="E49" s="542"/>
      <c r="F49" s="542"/>
      <c r="G49" s="542"/>
      <c r="H49" s="542"/>
      <c r="I49" s="542"/>
      <c r="J49" s="542"/>
      <c r="K49" s="545"/>
      <c r="L49" s="547"/>
      <c r="M49" s="545"/>
      <c r="N49" s="546"/>
      <c r="O49" s="547"/>
      <c r="P49" s="545"/>
      <c r="Q49" s="546"/>
      <c r="R49" s="546"/>
      <c r="S49" s="547"/>
    </row>
    <row r="50" customFormat="false" ht="63.75" hidden="false" customHeight="true" outlineLevel="0" collapsed="false">
      <c r="A50" s="589" t="s">
        <v>92</v>
      </c>
      <c r="B50" s="532" t="s">
        <v>357</v>
      </c>
      <c r="C50" s="542" t="s">
        <v>358</v>
      </c>
      <c r="D50" s="542"/>
      <c r="E50" s="542"/>
      <c r="F50" s="542"/>
      <c r="G50" s="542"/>
      <c r="H50" s="542"/>
      <c r="I50" s="542"/>
      <c r="J50" s="542"/>
      <c r="K50" s="545"/>
      <c r="L50" s="547"/>
      <c r="M50" s="545"/>
      <c r="N50" s="546"/>
      <c r="O50" s="547"/>
      <c r="P50" s="545"/>
      <c r="Q50" s="546"/>
      <c r="R50" s="546"/>
      <c r="S50" s="547"/>
    </row>
    <row r="51" customFormat="false" ht="72" hidden="false" customHeight="true" outlineLevel="0" collapsed="false">
      <c r="A51" s="584" t="s">
        <v>93</v>
      </c>
      <c r="B51" s="532" t="s">
        <v>359</v>
      </c>
      <c r="C51" s="542" t="s">
        <v>360</v>
      </c>
      <c r="D51" s="542"/>
      <c r="E51" s="542"/>
      <c r="F51" s="542"/>
      <c r="G51" s="542"/>
      <c r="H51" s="542"/>
      <c r="I51" s="542"/>
      <c r="J51" s="542"/>
      <c r="K51" s="545"/>
      <c r="L51" s="547"/>
      <c r="M51" s="545"/>
      <c r="N51" s="546"/>
      <c r="O51" s="547"/>
      <c r="P51" s="545"/>
      <c r="Q51" s="546"/>
      <c r="R51" s="546"/>
      <c r="S51" s="547"/>
    </row>
    <row r="52" customFormat="false" ht="12.75" hidden="false" customHeight="false" outlineLevel="0" collapsed="false">
      <c r="A52" s="586" t="s">
        <v>94</v>
      </c>
      <c r="B52" s="532"/>
      <c r="C52" s="538"/>
      <c r="D52" s="539"/>
      <c r="E52" s="539"/>
      <c r="F52" s="540"/>
      <c r="G52" s="538"/>
      <c r="H52" s="539"/>
      <c r="I52" s="539"/>
      <c r="J52" s="540"/>
      <c r="K52" s="538"/>
      <c r="L52" s="540"/>
      <c r="M52" s="538"/>
      <c r="N52" s="539"/>
      <c r="O52" s="540"/>
      <c r="P52" s="538"/>
      <c r="Q52" s="539"/>
      <c r="R52" s="539"/>
      <c r="S52" s="540"/>
    </row>
    <row r="53" customFormat="false" ht="59.25" hidden="false" customHeight="true" outlineLevel="0" collapsed="false">
      <c r="A53" s="584" t="s">
        <v>95</v>
      </c>
      <c r="B53" s="532" t="s">
        <v>361</v>
      </c>
      <c r="C53" s="542" t="s">
        <v>362</v>
      </c>
      <c r="D53" s="542"/>
      <c r="E53" s="542"/>
      <c r="F53" s="542"/>
      <c r="G53" s="542"/>
      <c r="H53" s="542"/>
      <c r="I53" s="542"/>
      <c r="J53" s="542"/>
      <c r="K53" s="538"/>
      <c r="L53" s="540"/>
      <c r="M53" s="542" t="s">
        <v>363</v>
      </c>
      <c r="N53" s="542"/>
      <c r="O53" s="542"/>
      <c r="P53" s="542"/>
      <c r="Q53" s="542"/>
      <c r="R53" s="542"/>
      <c r="S53" s="542"/>
    </row>
    <row r="54" customFormat="false" ht="57.75" hidden="false" customHeight="true" outlineLevel="0" collapsed="false">
      <c r="A54" s="584" t="s">
        <v>96</v>
      </c>
      <c r="B54" s="532" t="s">
        <v>364</v>
      </c>
      <c r="C54" s="542" t="s">
        <v>365</v>
      </c>
      <c r="D54" s="542"/>
      <c r="E54" s="542"/>
      <c r="F54" s="542"/>
      <c r="G54" s="542" t="s">
        <v>365</v>
      </c>
      <c r="H54" s="542"/>
      <c r="I54" s="542"/>
      <c r="J54" s="542"/>
      <c r="K54" s="538"/>
      <c r="L54" s="540"/>
      <c r="M54" s="542"/>
      <c r="N54" s="542"/>
      <c r="O54" s="542"/>
      <c r="P54" s="542"/>
      <c r="Q54" s="542"/>
      <c r="R54" s="542"/>
      <c r="S54" s="542"/>
    </row>
    <row r="55" customFormat="false" ht="90" hidden="false" customHeight="true" outlineLevel="0" collapsed="false">
      <c r="A55" s="584" t="s">
        <v>97</v>
      </c>
      <c r="B55" s="532" t="s">
        <v>366</v>
      </c>
      <c r="C55" s="542" t="s">
        <v>367</v>
      </c>
      <c r="D55" s="542"/>
      <c r="E55" s="542"/>
      <c r="F55" s="542"/>
      <c r="G55" s="542"/>
      <c r="H55" s="542"/>
      <c r="I55" s="542"/>
      <c r="J55" s="542"/>
      <c r="K55" s="538"/>
      <c r="L55" s="540"/>
      <c r="M55" s="542" t="s">
        <v>368</v>
      </c>
      <c r="N55" s="542"/>
      <c r="O55" s="542"/>
      <c r="P55" s="542"/>
      <c r="Q55" s="542"/>
      <c r="R55" s="542"/>
      <c r="S55" s="542"/>
    </row>
    <row r="56" customFormat="false" ht="93" hidden="false" customHeight="true" outlineLevel="0" collapsed="false">
      <c r="A56" s="589" t="s">
        <v>98</v>
      </c>
      <c r="B56" s="532" t="s">
        <v>369</v>
      </c>
      <c r="C56" s="542" t="s">
        <v>370</v>
      </c>
      <c r="D56" s="542"/>
      <c r="E56" s="542"/>
      <c r="F56" s="542"/>
      <c r="G56" s="542" t="s">
        <v>371</v>
      </c>
      <c r="H56" s="542"/>
      <c r="I56" s="542"/>
      <c r="J56" s="542"/>
      <c r="K56" s="542" t="s">
        <v>372</v>
      </c>
      <c r="L56" s="542"/>
      <c r="M56" s="542" t="s">
        <v>373</v>
      </c>
      <c r="N56" s="542"/>
      <c r="O56" s="542"/>
      <c r="P56" s="542" t="s">
        <v>374</v>
      </c>
      <c r="Q56" s="542"/>
      <c r="R56" s="542"/>
      <c r="S56" s="542"/>
    </row>
    <row r="57" customFormat="false" ht="12.75" hidden="false" customHeight="false" outlineLevel="0" collapsed="false">
      <c r="A57" s="590" t="s">
        <v>99</v>
      </c>
      <c r="B57" s="532"/>
      <c r="C57" s="538"/>
      <c r="D57" s="539"/>
      <c r="E57" s="539"/>
      <c r="F57" s="540"/>
      <c r="G57" s="538"/>
      <c r="H57" s="539"/>
      <c r="I57" s="539"/>
      <c r="J57" s="540"/>
      <c r="K57" s="538"/>
      <c r="L57" s="540"/>
      <c r="M57" s="538"/>
      <c r="N57" s="539"/>
      <c r="O57" s="540"/>
      <c r="P57" s="538"/>
      <c r="Q57" s="539"/>
      <c r="R57" s="539"/>
      <c r="S57" s="540"/>
    </row>
    <row r="58" customFormat="false" ht="77.25" hidden="false" customHeight="true" outlineLevel="0" collapsed="false">
      <c r="A58" s="587" t="s">
        <v>100</v>
      </c>
      <c r="B58" s="532" t="s">
        <v>375</v>
      </c>
      <c r="C58" s="542" t="s">
        <v>376</v>
      </c>
      <c r="D58" s="542"/>
      <c r="E58" s="542"/>
      <c r="F58" s="542"/>
      <c r="G58" s="542"/>
      <c r="H58" s="542"/>
      <c r="I58" s="542"/>
      <c r="J58" s="542"/>
      <c r="K58" s="542" t="s">
        <v>377</v>
      </c>
      <c r="L58" s="542"/>
      <c r="M58" s="542" t="s">
        <v>378</v>
      </c>
      <c r="N58" s="542"/>
      <c r="O58" s="542"/>
      <c r="P58" s="542"/>
      <c r="Q58" s="542"/>
      <c r="R58" s="542"/>
      <c r="S58" s="542"/>
    </row>
    <row r="59" customFormat="false" ht="111" hidden="false" customHeight="true" outlineLevel="0" collapsed="false">
      <c r="A59" s="591" t="s">
        <v>101</v>
      </c>
      <c r="B59" s="562" t="s">
        <v>379</v>
      </c>
      <c r="C59" s="581" t="s">
        <v>380</v>
      </c>
      <c r="D59" s="581"/>
      <c r="E59" s="581"/>
      <c r="F59" s="581"/>
      <c r="G59" s="581"/>
      <c r="H59" s="581"/>
      <c r="I59" s="581"/>
      <c r="J59" s="581"/>
      <c r="K59" s="581"/>
      <c r="L59" s="581"/>
      <c r="M59" s="581"/>
      <c r="N59" s="581"/>
      <c r="O59" s="581"/>
      <c r="P59" s="581"/>
      <c r="Q59" s="581"/>
      <c r="R59" s="581"/>
      <c r="S59" s="581"/>
    </row>
    <row r="60" customFormat="false" ht="13.5" hidden="false" customHeight="false" outlineLevel="0" collapsed="false">
      <c r="A60" s="592" t="s">
        <v>102</v>
      </c>
      <c r="B60" s="566"/>
      <c r="C60" s="533"/>
      <c r="D60" s="534"/>
      <c r="E60" s="534"/>
      <c r="F60" s="535"/>
      <c r="G60" s="533"/>
      <c r="H60" s="534"/>
      <c r="I60" s="534"/>
      <c r="J60" s="535"/>
      <c r="K60" s="533"/>
      <c r="L60" s="535"/>
      <c r="M60" s="533"/>
      <c r="N60" s="534"/>
      <c r="O60" s="535"/>
      <c r="P60" s="533"/>
      <c r="Q60" s="534"/>
      <c r="R60" s="534"/>
      <c r="S60" s="535"/>
    </row>
    <row r="61" customFormat="false" ht="12.75" hidden="false" customHeight="false" outlineLevel="0" collapsed="false">
      <c r="A61" s="593" t="s">
        <v>103</v>
      </c>
      <c r="B61" s="532"/>
      <c r="C61" s="538"/>
      <c r="D61" s="539"/>
      <c r="E61" s="539"/>
      <c r="F61" s="540"/>
      <c r="G61" s="538"/>
      <c r="H61" s="539"/>
      <c r="I61" s="539"/>
      <c r="J61" s="540"/>
      <c r="K61" s="538"/>
      <c r="L61" s="540"/>
      <c r="M61" s="538"/>
      <c r="N61" s="539"/>
      <c r="O61" s="540"/>
      <c r="P61" s="538"/>
      <c r="Q61" s="539"/>
      <c r="R61" s="539"/>
      <c r="S61" s="540"/>
    </row>
    <row r="62" customFormat="false" ht="57" hidden="false" customHeight="true" outlineLevel="0" collapsed="false">
      <c r="A62" s="594" t="s">
        <v>104</v>
      </c>
      <c r="B62" s="532" t="s">
        <v>381</v>
      </c>
      <c r="C62" s="542" t="s">
        <v>382</v>
      </c>
      <c r="D62" s="542"/>
      <c r="E62" s="542"/>
      <c r="F62" s="542"/>
      <c r="G62" s="542" t="s">
        <v>383</v>
      </c>
      <c r="H62" s="542"/>
      <c r="I62" s="542"/>
      <c r="J62" s="542"/>
      <c r="K62" s="538"/>
      <c r="L62" s="540"/>
      <c r="M62" s="545"/>
      <c r="N62" s="546"/>
      <c r="O62" s="547"/>
      <c r="P62" s="545"/>
      <c r="Q62" s="546"/>
      <c r="R62" s="546"/>
      <c r="S62" s="547"/>
    </row>
    <row r="63" customFormat="false" ht="39" hidden="false" customHeight="true" outlineLevel="0" collapsed="false">
      <c r="A63" s="595" t="s">
        <v>105</v>
      </c>
      <c r="B63" s="532" t="s">
        <v>381</v>
      </c>
      <c r="C63" s="542" t="s">
        <v>384</v>
      </c>
      <c r="D63" s="542"/>
      <c r="E63" s="542"/>
      <c r="F63" s="542"/>
      <c r="G63" s="542" t="s">
        <v>385</v>
      </c>
      <c r="H63" s="542"/>
      <c r="I63" s="542"/>
      <c r="J63" s="542"/>
      <c r="K63" s="538"/>
      <c r="L63" s="540"/>
      <c r="M63" s="545"/>
      <c r="N63" s="546"/>
      <c r="O63" s="547"/>
      <c r="P63" s="545"/>
      <c r="Q63" s="546"/>
      <c r="R63" s="546"/>
      <c r="S63" s="547"/>
    </row>
    <row r="64" customFormat="false" ht="12.75" hidden="false" customHeight="false" outlineLevel="0" collapsed="false">
      <c r="A64" s="596" t="s">
        <v>106</v>
      </c>
      <c r="B64" s="532"/>
      <c r="C64" s="538"/>
      <c r="D64" s="539"/>
      <c r="E64" s="539"/>
      <c r="F64" s="540"/>
      <c r="G64" s="538"/>
      <c r="H64" s="539"/>
      <c r="I64" s="539"/>
      <c r="J64" s="540"/>
      <c r="K64" s="538"/>
      <c r="L64" s="540"/>
      <c r="M64" s="538"/>
      <c r="N64" s="539"/>
      <c r="O64" s="540"/>
      <c r="P64" s="538"/>
      <c r="Q64" s="539"/>
      <c r="R64" s="539"/>
      <c r="S64" s="540"/>
    </row>
    <row r="65" customFormat="false" ht="70.5" hidden="false" customHeight="true" outlineLevel="0" collapsed="false">
      <c r="A65" s="597" t="s">
        <v>107</v>
      </c>
      <c r="B65" s="532" t="s">
        <v>386</v>
      </c>
      <c r="C65" s="542" t="s">
        <v>387</v>
      </c>
      <c r="D65" s="542"/>
      <c r="E65" s="542"/>
      <c r="F65" s="542"/>
      <c r="G65" s="542" t="s">
        <v>388</v>
      </c>
      <c r="H65" s="542"/>
      <c r="I65" s="542"/>
      <c r="J65" s="542"/>
      <c r="K65" s="538"/>
      <c r="L65" s="540"/>
      <c r="M65" s="545"/>
      <c r="N65" s="546"/>
      <c r="O65" s="547"/>
      <c r="P65" s="545"/>
      <c r="Q65" s="546"/>
      <c r="R65" s="546"/>
      <c r="S65" s="547"/>
    </row>
    <row r="66" customFormat="false" ht="63" hidden="false" customHeight="true" outlineLevel="0" collapsed="false">
      <c r="A66" s="595" t="s">
        <v>108</v>
      </c>
      <c r="B66" s="532" t="s">
        <v>381</v>
      </c>
      <c r="C66" s="542" t="s">
        <v>389</v>
      </c>
      <c r="D66" s="542"/>
      <c r="E66" s="542"/>
      <c r="F66" s="542"/>
      <c r="G66" s="542" t="s">
        <v>390</v>
      </c>
      <c r="H66" s="542"/>
      <c r="I66" s="542"/>
      <c r="J66" s="542"/>
      <c r="K66" s="538"/>
      <c r="L66" s="540"/>
      <c r="M66" s="545"/>
      <c r="N66" s="546"/>
      <c r="O66" s="547"/>
      <c r="P66" s="545"/>
      <c r="Q66" s="546"/>
      <c r="R66" s="546"/>
      <c r="S66" s="547"/>
    </row>
    <row r="67" customFormat="false" ht="12.75" hidden="false" customHeight="false" outlineLevel="0" collapsed="false">
      <c r="A67" s="593" t="s">
        <v>109</v>
      </c>
      <c r="B67" s="532"/>
      <c r="C67" s="538"/>
      <c r="D67" s="539"/>
      <c r="E67" s="539"/>
      <c r="F67" s="540"/>
      <c r="G67" s="538"/>
      <c r="H67" s="539"/>
      <c r="I67" s="539"/>
      <c r="J67" s="540"/>
      <c r="K67" s="538"/>
      <c r="L67" s="540"/>
      <c r="M67" s="538"/>
      <c r="N67" s="539"/>
      <c r="O67" s="540"/>
      <c r="P67" s="538"/>
      <c r="Q67" s="539"/>
      <c r="R67" s="539"/>
      <c r="S67" s="540"/>
    </row>
    <row r="68" customFormat="false" ht="38.25" hidden="false" customHeight="true" outlineLevel="0" collapsed="false">
      <c r="A68" s="594" t="s">
        <v>391</v>
      </c>
      <c r="B68" s="532" t="s">
        <v>386</v>
      </c>
      <c r="C68" s="542" t="s">
        <v>392</v>
      </c>
      <c r="D68" s="542"/>
      <c r="E68" s="542"/>
      <c r="F68" s="542"/>
      <c r="G68" s="542"/>
      <c r="H68" s="542"/>
      <c r="I68" s="542"/>
      <c r="J68" s="542"/>
      <c r="K68" s="538"/>
      <c r="L68" s="540"/>
      <c r="M68" s="545"/>
      <c r="N68" s="546"/>
      <c r="O68" s="547"/>
      <c r="P68" s="545"/>
      <c r="Q68" s="546"/>
      <c r="R68" s="546"/>
      <c r="S68" s="547"/>
    </row>
    <row r="69" customFormat="false" ht="59.25" hidden="false" customHeight="true" outlineLevel="0" collapsed="false">
      <c r="A69" s="594" t="s">
        <v>111</v>
      </c>
      <c r="B69" s="532" t="s">
        <v>393</v>
      </c>
      <c r="C69" s="542" t="s">
        <v>394</v>
      </c>
      <c r="D69" s="542"/>
      <c r="E69" s="542"/>
      <c r="F69" s="542"/>
      <c r="G69" s="542" t="s">
        <v>395</v>
      </c>
      <c r="H69" s="542"/>
      <c r="I69" s="542"/>
      <c r="J69" s="542"/>
      <c r="K69" s="538"/>
      <c r="L69" s="540"/>
      <c r="M69" s="545"/>
      <c r="N69" s="546"/>
      <c r="O69" s="547"/>
      <c r="P69" s="545"/>
      <c r="Q69" s="546"/>
      <c r="R69" s="546"/>
      <c r="S69" s="547"/>
    </row>
    <row r="70" customFormat="false" ht="26.25" hidden="false" customHeight="true" outlineLevel="0" collapsed="false">
      <c r="A70" s="594" t="s">
        <v>112</v>
      </c>
      <c r="B70" s="532" t="s">
        <v>386</v>
      </c>
      <c r="C70" s="542" t="s">
        <v>396</v>
      </c>
      <c r="D70" s="542"/>
      <c r="E70" s="542"/>
      <c r="F70" s="542"/>
      <c r="G70" s="542"/>
      <c r="H70" s="542"/>
      <c r="I70" s="542"/>
      <c r="J70" s="542"/>
      <c r="K70" s="538"/>
      <c r="L70" s="540"/>
      <c r="M70" s="545"/>
      <c r="N70" s="546"/>
      <c r="O70" s="547"/>
      <c r="P70" s="545"/>
      <c r="Q70" s="546"/>
      <c r="R70" s="546"/>
      <c r="S70" s="547"/>
    </row>
    <row r="71" customFormat="false" ht="12.75" hidden="false" customHeight="false" outlineLevel="0" collapsed="false">
      <c r="A71" s="598" t="s">
        <v>113</v>
      </c>
      <c r="B71" s="532"/>
      <c r="C71" s="538"/>
      <c r="D71" s="539"/>
      <c r="E71" s="539"/>
      <c r="F71" s="540"/>
      <c r="G71" s="538"/>
      <c r="H71" s="539"/>
      <c r="I71" s="539"/>
      <c r="J71" s="540"/>
      <c r="K71" s="538"/>
      <c r="L71" s="540"/>
      <c r="M71" s="538"/>
      <c r="N71" s="539"/>
      <c r="O71" s="540"/>
      <c r="P71" s="538"/>
      <c r="Q71" s="539"/>
      <c r="R71" s="539"/>
      <c r="S71" s="540"/>
    </row>
    <row r="72" customFormat="false" ht="48" hidden="false" customHeight="true" outlineLevel="0" collapsed="false">
      <c r="A72" s="594" t="s">
        <v>114</v>
      </c>
      <c r="B72" s="532" t="s">
        <v>386</v>
      </c>
      <c r="C72" s="542" t="s">
        <v>397</v>
      </c>
      <c r="D72" s="542"/>
      <c r="E72" s="542"/>
      <c r="F72" s="542"/>
      <c r="G72" s="542" t="s">
        <v>398</v>
      </c>
      <c r="H72" s="542"/>
      <c r="I72" s="542"/>
      <c r="J72" s="542"/>
      <c r="K72" s="538"/>
      <c r="L72" s="540"/>
      <c r="M72" s="545"/>
      <c r="N72" s="546"/>
      <c r="O72" s="547"/>
      <c r="P72" s="545"/>
      <c r="Q72" s="546"/>
      <c r="R72" s="546"/>
      <c r="S72" s="547"/>
    </row>
    <row r="73" customFormat="false" ht="30" hidden="false" customHeight="true" outlineLevel="0" collapsed="false">
      <c r="A73" s="595" t="s">
        <v>115</v>
      </c>
      <c r="B73" s="562" t="s">
        <v>381</v>
      </c>
      <c r="C73" s="581" t="s">
        <v>399</v>
      </c>
      <c r="D73" s="581"/>
      <c r="E73" s="581"/>
      <c r="F73" s="581"/>
      <c r="G73" s="581" t="s">
        <v>399</v>
      </c>
      <c r="H73" s="581"/>
      <c r="I73" s="581"/>
      <c r="J73" s="581"/>
      <c r="K73" s="599"/>
      <c r="L73" s="600"/>
      <c r="M73" s="548"/>
      <c r="N73" s="549"/>
      <c r="O73" s="550"/>
      <c r="P73" s="548"/>
      <c r="Q73" s="549"/>
      <c r="R73" s="549"/>
      <c r="S73" s="550"/>
    </row>
    <row r="74" customFormat="false" ht="13.5" hidden="false" customHeight="false" outlineLevel="0" collapsed="false">
      <c r="A74" s="601" t="s">
        <v>116</v>
      </c>
      <c r="B74" s="566"/>
      <c r="C74" s="533"/>
      <c r="D74" s="534"/>
      <c r="E74" s="534"/>
      <c r="F74" s="535"/>
      <c r="G74" s="533"/>
      <c r="H74" s="534"/>
      <c r="I74" s="534"/>
      <c r="J74" s="535"/>
      <c r="K74" s="533"/>
      <c r="L74" s="535"/>
      <c r="M74" s="533"/>
      <c r="N74" s="534"/>
      <c r="O74" s="535"/>
      <c r="P74" s="533"/>
      <c r="Q74" s="534"/>
      <c r="R74" s="534"/>
      <c r="S74" s="535"/>
    </row>
    <row r="75" customFormat="false" ht="12.75" hidden="false" customHeight="false" outlineLevel="0" collapsed="false">
      <c r="A75" s="602" t="s">
        <v>117</v>
      </c>
      <c r="B75" s="532"/>
      <c r="C75" s="538"/>
      <c r="D75" s="539"/>
      <c r="E75" s="539"/>
      <c r="F75" s="540"/>
      <c r="G75" s="538"/>
      <c r="H75" s="539"/>
      <c r="I75" s="539"/>
      <c r="J75" s="540"/>
      <c r="K75" s="538"/>
      <c r="L75" s="540"/>
      <c r="M75" s="538"/>
      <c r="N75" s="539"/>
      <c r="O75" s="540"/>
      <c r="P75" s="538"/>
      <c r="Q75" s="539"/>
      <c r="R75" s="539"/>
      <c r="S75" s="540"/>
    </row>
    <row r="76" customFormat="false" ht="60.75" hidden="false" customHeight="true" outlineLevel="0" collapsed="false">
      <c r="A76" s="603" t="s">
        <v>118</v>
      </c>
      <c r="B76" s="532" t="s">
        <v>400</v>
      </c>
      <c r="C76" s="542" t="s">
        <v>401</v>
      </c>
      <c r="D76" s="542"/>
      <c r="E76" s="542"/>
      <c r="F76" s="542"/>
      <c r="G76" s="542"/>
      <c r="H76" s="542"/>
      <c r="I76" s="542"/>
      <c r="J76" s="542"/>
      <c r="K76" s="545"/>
      <c r="L76" s="547"/>
      <c r="M76" s="545"/>
      <c r="N76" s="546"/>
      <c r="O76" s="547"/>
      <c r="P76" s="545"/>
      <c r="Q76" s="546"/>
      <c r="R76" s="546"/>
      <c r="S76" s="547"/>
    </row>
    <row r="77" customFormat="false" ht="153" hidden="false" customHeight="true" outlineLevel="0" collapsed="false">
      <c r="A77" s="603" t="s">
        <v>119</v>
      </c>
      <c r="B77" s="532" t="s">
        <v>402</v>
      </c>
      <c r="C77" s="542" t="s">
        <v>403</v>
      </c>
      <c r="D77" s="542"/>
      <c r="E77" s="542"/>
      <c r="F77" s="542"/>
      <c r="G77" s="542"/>
      <c r="H77" s="542"/>
      <c r="I77" s="542"/>
      <c r="J77" s="542"/>
      <c r="K77" s="545"/>
      <c r="L77" s="547"/>
      <c r="M77" s="545"/>
      <c r="N77" s="546"/>
      <c r="O77" s="547"/>
      <c r="P77" s="545"/>
      <c r="Q77" s="546"/>
      <c r="R77" s="546"/>
      <c r="S77" s="547"/>
    </row>
    <row r="78" customFormat="false" ht="102" hidden="false" customHeight="true" outlineLevel="0" collapsed="false">
      <c r="A78" s="603" t="s">
        <v>120</v>
      </c>
      <c r="B78" s="532" t="s">
        <v>404</v>
      </c>
      <c r="C78" s="542" t="s">
        <v>405</v>
      </c>
      <c r="D78" s="542"/>
      <c r="E78" s="542"/>
      <c r="F78" s="542"/>
      <c r="G78" s="542"/>
      <c r="H78" s="542"/>
      <c r="I78" s="542"/>
      <c r="J78" s="542"/>
      <c r="K78" s="545"/>
      <c r="L78" s="547"/>
      <c r="M78" s="545"/>
      <c r="N78" s="546"/>
      <c r="O78" s="547"/>
      <c r="P78" s="545"/>
      <c r="Q78" s="546"/>
      <c r="R78" s="546"/>
      <c r="S78" s="547"/>
    </row>
    <row r="79" customFormat="false" ht="183.75" hidden="false" customHeight="true" outlineLevel="0" collapsed="false">
      <c r="A79" s="603" t="s">
        <v>121</v>
      </c>
      <c r="B79" s="532" t="s">
        <v>406</v>
      </c>
      <c r="C79" s="542" t="s">
        <v>407</v>
      </c>
      <c r="D79" s="542"/>
      <c r="E79" s="542"/>
      <c r="F79" s="542"/>
      <c r="G79" s="542" t="s">
        <v>408</v>
      </c>
      <c r="H79" s="542"/>
      <c r="I79" s="542"/>
      <c r="J79" s="542"/>
      <c r="K79" s="545"/>
      <c r="L79" s="547"/>
      <c r="M79" s="545"/>
      <c r="N79" s="546"/>
      <c r="O79" s="547"/>
      <c r="P79" s="545"/>
      <c r="Q79" s="546"/>
      <c r="R79" s="546"/>
      <c r="S79" s="547"/>
    </row>
    <row r="80" customFormat="false" ht="12.75" hidden="false" customHeight="false" outlineLevel="0" collapsed="false">
      <c r="A80" s="602" t="s">
        <v>122</v>
      </c>
      <c r="B80" s="532"/>
      <c r="C80" s="538"/>
      <c r="D80" s="539"/>
      <c r="E80" s="539"/>
      <c r="F80" s="540"/>
      <c r="G80" s="538"/>
      <c r="H80" s="539"/>
      <c r="I80" s="539"/>
      <c r="J80" s="540"/>
      <c r="K80" s="538"/>
      <c r="L80" s="540"/>
      <c r="M80" s="538"/>
      <c r="N80" s="539"/>
      <c r="O80" s="540"/>
      <c r="P80" s="538"/>
      <c r="Q80" s="539"/>
      <c r="R80" s="539"/>
      <c r="S80" s="540"/>
    </row>
    <row r="81" customFormat="false" ht="202.5" hidden="false" customHeight="true" outlineLevel="0" collapsed="false">
      <c r="A81" s="603" t="s">
        <v>123</v>
      </c>
      <c r="B81" s="532" t="s">
        <v>319</v>
      </c>
      <c r="C81" s="557" t="s">
        <v>409</v>
      </c>
      <c r="D81" s="557"/>
      <c r="E81" s="557"/>
      <c r="F81" s="547" t="s">
        <v>410</v>
      </c>
      <c r="G81" s="557" t="s">
        <v>409</v>
      </c>
      <c r="H81" s="557"/>
      <c r="I81" s="557"/>
      <c r="J81" s="547" t="s">
        <v>410</v>
      </c>
      <c r="K81" s="538"/>
      <c r="L81" s="540"/>
      <c r="M81" s="538"/>
      <c r="N81" s="539"/>
      <c r="O81" s="540"/>
      <c r="P81" s="538"/>
      <c r="Q81" s="539"/>
      <c r="R81" s="539"/>
      <c r="S81" s="540"/>
    </row>
    <row r="82" customFormat="false" ht="155.25" hidden="false" customHeight="true" outlineLevel="0" collapsed="false">
      <c r="A82" s="604" t="s">
        <v>124</v>
      </c>
      <c r="B82" s="532" t="s">
        <v>411</v>
      </c>
      <c r="C82" s="542" t="s">
        <v>412</v>
      </c>
      <c r="D82" s="542"/>
      <c r="E82" s="542"/>
      <c r="F82" s="542"/>
      <c r="G82" s="542"/>
      <c r="H82" s="542"/>
      <c r="I82" s="542"/>
      <c r="J82" s="542"/>
      <c r="K82" s="542" t="s">
        <v>413</v>
      </c>
      <c r="L82" s="542"/>
      <c r="M82" s="542" t="s">
        <v>414</v>
      </c>
      <c r="N82" s="542"/>
      <c r="O82" s="542"/>
      <c r="P82" s="542"/>
      <c r="Q82" s="542"/>
      <c r="R82" s="542"/>
      <c r="S82" s="542"/>
    </row>
    <row r="83" customFormat="false" ht="12.75" hidden="false" customHeight="false" outlineLevel="0" collapsed="false">
      <c r="A83" s="602" t="s">
        <v>125</v>
      </c>
      <c r="B83" s="532"/>
      <c r="C83" s="538"/>
      <c r="D83" s="539"/>
      <c r="E83" s="539"/>
      <c r="F83" s="540"/>
      <c r="G83" s="538"/>
      <c r="H83" s="539"/>
      <c r="I83" s="539"/>
      <c r="J83" s="540"/>
      <c r="K83" s="538"/>
      <c r="L83" s="540"/>
      <c r="M83" s="538"/>
      <c r="N83" s="539"/>
      <c r="O83" s="540"/>
      <c r="P83" s="538"/>
      <c r="Q83" s="539"/>
      <c r="R83" s="539"/>
      <c r="S83" s="540"/>
    </row>
    <row r="84" customFormat="false" ht="82.5" hidden="false" customHeight="true" outlineLevel="0" collapsed="false">
      <c r="A84" s="603" t="s">
        <v>126</v>
      </c>
      <c r="B84" s="532" t="s">
        <v>323</v>
      </c>
      <c r="C84" s="542" t="s">
        <v>415</v>
      </c>
      <c r="D84" s="542"/>
      <c r="E84" s="542"/>
      <c r="F84" s="542"/>
      <c r="G84" s="542"/>
      <c r="H84" s="542"/>
      <c r="I84" s="542"/>
      <c r="J84" s="542"/>
      <c r="K84" s="538"/>
      <c r="L84" s="540"/>
      <c r="M84" s="538"/>
      <c r="N84" s="539"/>
      <c r="O84" s="540"/>
      <c r="P84" s="538"/>
      <c r="Q84" s="539"/>
      <c r="R84" s="539"/>
      <c r="S84" s="540"/>
    </row>
    <row r="85" customFormat="false" ht="32.25" hidden="false" customHeight="true" outlineLevel="0" collapsed="false">
      <c r="A85" s="604" t="s">
        <v>127</v>
      </c>
      <c r="B85" s="532" t="s">
        <v>416</v>
      </c>
      <c r="C85" s="538"/>
      <c r="D85" s="539"/>
      <c r="E85" s="539"/>
      <c r="F85" s="540"/>
      <c r="G85" s="538"/>
      <c r="H85" s="539"/>
      <c r="I85" s="539"/>
      <c r="J85" s="540"/>
      <c r="K85" s="538"/>
      <c r="L85" s="540"/>
      <c r="M85" s="538"/>
      <c r="N85" s="539"/>
      <c r="O85" s="540"/>
      <c r="P85" s="538"/>
      <c r="Q85" s="539"/>
      <c r="R85" s="539"/>
      <c r="S85" s="540"/>
    </row>
    <row r="86" customFormat="false" ht="85.5" hidden="false" customHeight="true" outlineLevel="0" collapsed="false">
      <c r="A86" s="605" t="s">
        <v>128</v>
      </c>
      <c r="B86" s="562" t="s">
        <v>417</v>
      </c>
      <c r="C86" s="581" t="s">
        <v>418</v>
      </c>
      <c r="D86" s="581"/>
      <c r="E86" s="581"/>
      <c r="F86" s="581"/>
      <c r="G86" s="581"/>
      <c r="H86" s="581"/>
      <c r="I86" s="581"/>
      <c r="J86" s="581"/>
      <c r="K86" s="599"/>
      <c r="L86" s="600"/>
      <c r="M86" s="599"/>
      <c r="N86" s="606"/>
      <c r="O86" s="600"/>
      <c r="P86" s="599"/>
      <c r="Q86" s="606"/>
      <c r="R86" s="606"/>
      <c r="S86" s="600"/>
    </row>
    <row r="87" customFormat="false" ht="13.5" hidden="false" customHeight="false" outlineLevel="0" collapsed="false">
      <c r="A87" s="607" t="s">
        <v>129</v>
      </c>
      <c r="B87" s="566"/>
      <c r="C87" s="533"/>
      <c r="D87" s="534"/>
      <c r="E87" s="534"/>
      <c r="F87" s="535"/>
      <c r="G87" s="533"/>
      <c r="H87" s="534"/>
      <c r="I87" s="534"/>
      <c r="J87" s="535"/>
      <c r="K87" s="533"/>
      <c r="L87" s="535"/>
      <c r="M87" s="533"/>
      <c r="N87" s="534"/>
      <c r="O87" s="535"/>
      <c r="P87" s="533"/>
      <c r="Q87" s="534"/>
      <c r="R87" s="534"/>
      <c r="S87" s="535"/>
    </row>
    <row r="88" customFormat="false" ht="12.75" hidden="false" customHeight="false" outlineLevel="0" collapsed="false">
      <c r="A88" s="608" t="s">
        <v>130</v>
      </c>
      <c r="B88" s="532"/>
      <c r="C88" s="538"/>
      <c r="D88" s="539"/>
      <c r="E88" s="539"/>
      <c r="F88" s="540"/>
      <c r="G88" s="538"/>
      <c r="H88" s="539"/>
      <c r="I88" s="539"/>
      <c r="J88" s="540"/>
      <c r="K88" s="538"/>
      <c r="L88" s="540"/>
      <c r="M88" s="538"/>
      <c r="N88" s="539"/>
      <c r="O88" s="540"/>
      <c r="P88" s="538"/>
      <c r="Q88" s="539"/>
      <c r="R88" s="539"/>
      <c r="S88" s="540"/>
    </row>
    <row r="89" customFormat="false" ht="109.5" hidden="false" customHeight="true" outlineLevel="0" collapsed="false">
      <c r="A89" s="609" t="s">
        <v>131</v>
      </c>
      <c r="B89" s="532" t="s">
        <v>381</v>
      </c>
      <c r="C89" s="542" t="s">
        <v>419</v>
      </c>
      <c r="D89" s="542"/>
      <c r="E89" s="542"/>
      <c r="F89" s="542"/>
      <c r="G89" s="542" t="s">
        <v>420</v>
      </c>
      <c r="H89" s="542"/>
      <c r="I89" s="542"/>
      <c r="J89" s="542"/>
      <c r="K89" s="538"/>
      <c r="L89" s="540"/>
      <c r="M89" s="538"/>
      <c r="N89" s="539"/>
      <c r="O89" s="540"/>
      <c r="P89" s="538"/>
      <c r="Q89" s="539"/>
      <c r="R89" s="539"/>
      <c r="S89" s="540"/>
    </row>
    <row r="90" customFormat="false" ht="135.75" hidden="false" customHeight="true" outlineLevel="0" collapsed="false">
      <c r="A90" s="610" t="s">
        <v>132</v>
      </c>
      <c r="B90" s="532" t="s">
        <v>381</v>
      </c>
      <c r="C90" s="542" t="s">
        <v>421</v>
      </c>
      <c r="D90" s="542"/>
      <c r="E90" s="542"/>
      <c r="F90" s="542"/>
      <c r="G90" s="542"/>
      <c r="H90" s="542"/>
      <c r="I90" s="542"/>
      <c r="J90" s="542"/>
      <c r="K90" s="542"/>
      <c r="L90" s="542"/>
      <c r="M90" s="542"/>
      <c r="N90" s="542"/>
      <c r="O90" s="542"/>
      <c r="P90" s="611" t="s">
        <v>422</v>
      </c>
      <c r="Q90" s="611"/>
      <c r="R90" s="611"/>
      <c r="S90" s="611"/>
    </row>
    <row r="91" customFormat="false" ht="45" hidden="false" customHeight="true" outlineLevel="0" collapsed="false">
      <c r="A91" s="612" t="s">
        <v>133</v>
      </c>
      <c r="B91" s="532" t="s">
        <v>381</v>
      </c>
      <c r="C91" s="542" t="s">
        <v>423</v>
      </c>
      <c r="D91" s="542"/>
      <c r="E91" s="542"/>
      <c r="F91" s="542"/>
      <c r="G91" s="542"/>
      <c r="H91" s="542"/>
      <c r="I91" s="542"/>
      <c r="J91" s="542"/>
      <c r="K91" s="538"/>
      <c r="L91" s="540"/>
      <c r="M91" s="538"/>
      <c r="N91" s="539"/>
      <c r="O91" s="540"/>
      <c r="P91" s="538"/>
      <c r="Q91" s="539"/>
      <c r="R91" s="539"/>
      <c r="S91" s="540"/>
    </row>
    <row r="92" customFormat="false" ht="12.75" hidden="false" customHeight="false" outlineLevel="0" collapsed="false">
      <c r="A92" s="613" t="s">
        <v>134</v>
      </c>
      <c r="B92" s="532"/>
      <c r="C92" s="538"/>
      <c r="D92" s="539"/>
      <c r="E92" s="539"/>
      <c r="F92" s="540"/>
      <c r="G92" s="538"/>
      <c r="H92" s="539"/>
      <c r="I92" s="539"/>
      <c r="J92" s="540"/>
      <c r="K92" s="538"/>
      <c r="L92" s="540"/>
      <c r="M92" s="538"/>
      <c r="N92" s="539"/>
      <c r="O92" s="540"/>
      <c r="P92" s="538"/>
      <c r="Q92" s="539"/>
      <c r="R92" s="539"/>
      <c r="S92" s="540"/>
    </row>
    <row r="93" customFormat="false" ht="32.25" hidden="false" customHeight="true" outlineLevel="0" collapsed="false">
      <c r="A93" s="609" t="s">
        <v>135</v>
      </c>
      <c r="B93" s="532" t="s">
        <v>381</v>
      </c>
      <c r="C93" s="545"/>
      <c r="D93" s="546"/>
      <c r="E93" s="546"/>
      <c r="F93" s="547"/>
      <c r="G93" s="545"/>
      <c r="H93" s="546"/>
      <c r="I93" s="546"/>
      <c r="J93" s="547"/>
      <c r="K93" s="538"/>
      <c r="L93" s="540"/>
      <c r="M93" s="538"/>
      <c r="N93" s="539"/>
      <c r="O93" s="540"/>
      <c r="P93" s="538"/>
      <c r="Q93" s="539"/>
      <c r="R93" s="539"/>
      <c r="S93" s="540"/>
    </row>
    <row r="94" customFormat="false" ht="36" hidden="false" customHeight="true" outlineLevel="0" collapsed="false">
      <c r="A94" s="614" t="s">
        <v>136</v>
      </c>
      <c r="B94" s="532" t="s">
        <v>381</v>
      </c>
      <c r="C94" s="545"/>
      <c r="D94" s="546"/>
      <c r="E94" s="546"/>
      <c r="F94" s="547"/>
      <c r="G94" s="545"/>
      <c r="H94" s="546"/>
      <c r="I94" s="546"/>
      <c r="J94" s="547"/>
      <c r="K94" s="538"/>
      <c r="L94" s="540"/>
      <c r="M94" s="538"/>
      <c r="N94" s="539"/>
      <c r="O94" s="540"/>
      <c r="P94" s="538"/>
      <c r="Q94" s="539"/>
      <c r="R94" s="539"/>
      <c r="S94" s="540"/>
    </row>
    <row r="95" customFormat="false" ht="12.75" hidden="false" customHeight="false" outlineLevel="0" collapsed="false">
      <c r="A95" s="613" t="s">
        <v>137</v>
      </c>
      <c r="B95" s="532"/>
      <c r="C95" s="538"/>
      <c r="D95" s="539"/>
      <c r="E95" s="539"/>
      <c r="F95" s="540"/>
      <c r="G95" s="538"/>
      <c r="H95" s="539"/>
      <c r="I95" s="539"/>
      <c r="J95" s="540"/>
      <c r="K95" s="538"/>
      <c r="L95" s="540"/>
      <c r="M95" s="538"/>
      <c r="N95" s="539"/>
      <c r="O95" s="540"/>
      <c r="P95" s="538"/>
      <c r="Q95" s="539"/>
      <c r="R95" s="539"/>
      <c r="S95" s="540"/>
    </row>
    <row r="96" customFormat="false" ht="66.75" hidden="false" customHeight="true" outlineLevel="0" collapsed="false">
      <c r="A96" s="609" t="s">
        <v>138</v>
      </c>
      <c r="B96" s="532" t="s">
        <v>381</v>
      </c>
      <c r="C96" s="542" t="s">
        <v>424</v>
      </c>
      <c r="D96" s="542"/>
      <c r="E96" s="542"/>
      <c r="F96" s="542"/>
      <c r="G96" s="542" t="s">
        <v>425</v>
      </c>
      <c r="H96" s="542"/>
      <c r="I96" s="542"/>
      <c r="J96" s="542"/>
      <c r="K96" s="538"/>
      <c r="L96" s="540"/>
      <c r="M96" s="538"/>
      <c r="N96" s="539"/>
      <c r="O96" s="540"/>
      <c r="P96" s="538"/>
      <c r="Q96" s="539"/>
      <c r="R96" s="539"/>
      <c r="S96" s="540"/>
    </row>
    <row r="97" customFormat="false" ht="83.25" hidden="false" customHeight="true" outlineLevel="0" collapsed="false">
      <c r="A97" s="610" t="s">
        <v>139</v>
      </c>
      <c r="B97" s="532" t="s">
        <v>426</v>
      </c>
      <c r="C97" s="542" t="s">
        <v>427</v>
      </c>
      <c r="D97" s="542"/>
      <c r="E97" s="542"/>
      <c r="F97" s="542"/>
      <c r="G97" s="542" t="s">
        <v>428</v>
      </c>
      <c r="H97" s="542"/>
      <c r="I97" s="542"/>
      <c r="J97" s="542"/>
      <c r="K97" s="538"/>
      <c r="L97" s="540"/>
      <c r="M97" s="538"/>
      <c r="N97" s="539"/>
      <c r="O97" s="540"/>
      <c r="P97" s="538"/>
      <c r="Q97" s="539"/>
      <c r="R97" s="539"/>
      <c r="S97" s="540"/>
    </row>
    <row r="98" customFormat="false" ht="69" hidden="false" customHeight="true" outlineLevel="0" collapsed="false">
      <c r="A98" s="612" t="s">
        <v>140</v>
      </c>
      <c r="B98" s="562" t="s">
        <v>386</v>
      </c>
      <c r="C98" s="581" t="s">
        <v>429</v>
      </c>
      <c r="D98" s="581"/>
      <c r="E98" s="581"/>
      <c r="F98" s="581"/>
      <c r="G98" s="581" t="s">
        <v>430</v>
      </c>
      <c r="H98" s="581"/>
      <c r="I98" s="581"/>
      <c r="J98" s="581"/>
      <c r="K98" s="599"/>
      <c r="L98" s="600"/>
      <c r="M98" s="599"/>
      <c r="N98" s="606"/>
      <c r="O98" s="600"/>
      <c r="P98" s="599"/>
      <c r="Q98" s="606"/>
      <c r="R98" s="606"/>
      <c r="S98" s="600"/>
    </row>
    <row r="99" customFormat="false" ht="12.75" hidden="false" customHeight="false" outlineLevel="0" collapsed="false">
      <c r="A99" s="613" t="s">
        <v>431</v>
      </c>
      <c r="B99" s="566"/>
      <c r="C99" s="533"/>
      <c r="D99" s="534"/>
      <c r="E99" s="534"/>
      <c r="F99" s="535"/>
      <c r="G99" s="533"/>
      <c r="H99" s="534"/>
      <c r="I99" s="534"/>
      <c r="J99" s="535"/>
      <c r="K99" s="533"/>
      <c r="L99" s="535"/>
      <c r="M99" s="533"/>
      <c r="N99" s="534"/>
      <c r="O99" s="535"/>
      <c r="P99" s="533"/>
      <c r="Q99" s="534"/>
      <c r="R99" s="534"/>
      <c r="S99" s="535"/>
    </row>
    <row r="100" customFormat="false" ht="96.75" hidden="false" customHeight="true" outlineLevel="0" collapsed="false">
      <c r="A100" s="615" t="s">
        <v>432</v>
      </c>
      <c r="B100" s="532" t="s">
        <v>433</v>
      </c>
      <c r="C100" s="542" t="s">
        <v>434</v>
      </c>
      <c r="D100" s="542"/>
      <c r="E100" s="542"/>
      <c r="F100" s="542"/>
      <c r="G100" s="542" t="s">
        <v>435</v>
      </c>
      <c r="H100" s="542"/>
      <c r="I100" s="542"/>
      <c r="J100" s="542"/>
      <c r="K100" s="545"/>
      <c r="L100" s="547"/>
      <c r="M100" s="557" t="s">
        <v>436</v>
      </c>
      <c r="N100" s="557" t="s">
        <v>436</v>
      </c>
      <c r="O100" s="559" t="s">
        <v>437</v>
      </c>
      <c r="P100" s="557" t="s">
        <v>438</v>
      </c>
      <c r="Q100" s="557"/>
      <c r="R100" s="546"/>
      <c r="S100" s="547"/>
    </row>
    <row r="101" customFormat="false" ht="90.75" hidden="false" customHeight="true" outlineLevel="0" collapsed="false">
      <c r="A101" s="615" t="s">
        <v>439</v>
      </c>
      <c r="B101" s="532" t="s">
        <v>440</v>
      </c>
      <c r="C101" s="542" t="s">
        <v>441</v>
      </c>
      <c r="D101" s="542"/>
      <c r="E101" s="542"/>
      <c r="F101" s="542"/>
      <c r="G101" s="542" t="s">
        <v>442</v>
      </c>
      <c r="H101" s="542"/>
      <c r="I101" s="542"/>
      <c r="J101" s="542"/>
      <c r="K101" s="545"/>
      <c r="L101" s="547"/>
      <c r="M101" s="557"/>
      <c r="N101" s="557"/>
      <c r="O101" s="559"/>
      <c r="P101" s="545"/>
      <c r="Q101" s="546"/>
      <c r="R101" s="546"/>
      <c r="S101" s="547"/>
    </row>
    <row r="102" customFormat="false" ht="68.25" hidden="false" customHeight="true" outlineLevel="0" collapsed="false">
      <c r="A102" s="615" t="s">
        <v>443</v>
      </c>
      <c r="B102" s="519" t="s">
        <v>444</v>
      </c>
      <c r="C102" s="542" t="s">
        <v>445</v>
      </c>
      <c r="D102" s="542"/>
      <c r="E102" s="542"/>
      <c r="F102" s="542"/>
      <c r="G102" s="542" t="s">
        <v>446</v>
      </c>
      <c r="H102" s="542"/>
      <c r="I102" s="542"/>
      <c r="J102" s="542"/>
      <c r="K102" s="545"/>
      <c r="L102" s="547"/>
      <c r="M102" s="557"/>
      <c r="N102" s="557"/>
      <c r="O102" s="559"/>
      <c r="P102" s="545"/>
      <c r="Q102" s="546"/>
      <c r="R102" s="546"/>
      <c r="S102" s="547"/>
    </row>
    <row r="103" s="537" customFormat="true" ht="12.75" hidden="false" customHeight="false" outlineLevel="0" collapsed="false">
      <c r="A103" s="616"/>
    </row>
    <row r="104" s="537" customFormat="true" ht="12.75" hidden="false" customHeight="false" outlineLevel="0" collapsed="false">
      <c r="A104" s="616"/>
    </row>
    <row r="105" s="537" customFormat="true" ht="12.75" hidden="false" customHeight="false" outlineLevel="0" collapsed="false">
      <c r="A105" s="616"/>
    </row>
    <row r="106" s="537" customFormat="true" ht="12.75" hidden="false" customHeight="false" outlineLevel="0" collapsed="false">
      <c r="A106" s="616"/>
    </row>
    <row r="107" s="537" customFormat="true" ht="12.75" hidden="false" customHeight="false" outlineLevel="0" collapsed="false">
      <c r="A107" s="616"/>
    </row>
    <row r="108" s="537" customFormat="true" ht="12.75" hidden="false" customHeight="false" outlineLevel="0" collapsed="false">
      <c r="A108" s="616"/>
    </row>
    <row r="109" s="537" customFormat="true" ht="12.75" hidden="false" customHeight="false" outlineLevel="0" collapsed="false">
      <c r="A109" s="616"/>
    </row>
    <row r="110" s="537" customFormat="true" ht="12.75" hidden="false" customHeight="false" outlineLevel="0" collapsed="false">
      <c r="A110" s="616"/>
    </row>
    <row r="111" s="537" customFormat="true" ht="12.75" hidden="false" customHeight="false" outlineLevel="0" collapsed="false">
      <c r="A111" s="616"/>
    </row>
    <row r="112" s="537" customFormat="true" ht="12.75" hidden="false" customHeight="false" outlineLevel="0" collapsed="false">
      <c r="A112" s="616"/>
    </row>
    <row r="113" s="537" customFormat="true" ht="12.75" hidden="false" customHeight="false" outlineLevel="0" collapsed="false">
      <c r="A113" s="616"/>
    </row>
    <row r="114" s="537" customFormat="true" ht="12.75" hidden="false" customHeight="false" outlineLevel="0" collapsed="false">
      <c r="A114" s="616"/>
    </row>
    <row r="115" s="537" customFormat="true" ht="12.75" hidden="false" customHeight="false" outlineLevel="0" collapsed="false">
      <c r="A115" s="616"/>
    </row>
    <row r="116" s="537" customFormat="true" ht="12.75" hidden="false" customHeight="false" outlineLevel="0" collapsed="false">
      <c r="A116" s="616"/>
    </row>
    <row r="117" s="537" customFormat="true" ht="12.75" hidden="false" customHeight="false" outlineLevel="0" collapsed="false">
      <c r="A117" s="616"/>
    </row>
    <row r="118" s="537" customFormat="true" ht="12.75" hidden="false" customHeight="false" outlineLevel="0" collapsed="false">
      <c r="A118" s="616"/>
    </row>
    <row r="119" s="537" customFormat="true" ht="12.75" hidden="false" customHeight="false" outlineLevel="0" collapsed="false">
      <c r="A119" s="616"/>
    </row>
    <row r="120" s="537" customFormat="true" ht="12.75" hidden="false" customHeight="false" outlineLevel="0" collapsed="false">
      <c r="A120" s="616"/>
    </row>
    <row r="121" s="537" customFormat="true" ht="12.75" hidden="false" customHeight="false" outlineLevel="0" collapsed="false">
      <c r="A121" s="616"/>
    </row>
    <row r="122" s="537" customFormat="true" ht="12.75" hidden="false" customHeight="false" outlineLevel="0" collapsed="false">
      <c r="A122" s="616"/>
    </row>
    <row r="123" s="537" customFormat="true" ht="12.75" hidden="false" customHeight="false" outlineLevel="0" collapsed="false">
      <c r="A123" s="616"/>
    </row>
    <row r="124" s="537" customFormat="true" ht="12.75" hidden="false" customHeight="false" outlineLevel="0" collapsed="false">
      <c r="A124" s="616"/>
    </row>
    <row r="125" s="537" customFormat="true" ht="12.75" hidden="false" customHeight="false" outlineLevel="0" collapsed="false">
      <c r="A125" s="616"/>
    </row>
    <row r="126" s="537" customFormat="true" ht="12.75" hidden="false" customHeight="false" outlineLevel="0" collapsed="false">
      <c r="A126" s="616"/>
    </row>
    <row r="127" s="537" customFormat="true" ht="12.75" hidden="false" customHeight="false" outlineLevel="0" collapsed="false">
      <c r="A127" s="616"/>
    </row>
    <row r="128" s="537" customFormat="true" ht="12.75" hidden="false" customHeight="false" outlineLevel="0" collapsed="false">
      <c r="A128" s="616"/>
    </row>
    <row r="129" s="537" customFormat="true" ht="12.75" hidden="false" customHeight="false" outlineLevel="0" collapsed="false">
      <c r="A129" s="616"/>
    </row>
    <row r="130" s="537" customFormat="true" ht="12.75" hidden="false" customHeight="false" outlineLevel="0" collapsed="false">
      <c r="A130" s="616"/>
    </row>
    <row r="131" s="537" customFormat="true" ht="12.75" hidden="false" customHeight="false" outlineLevel="0" collapsed="false">
      <c r="A131" s="616"/>
    </row>
    <row r="132" s="537" customFormat="true" ht="12.75" hidden="false" customHeight="false" outlineLevel="0" collapsed="false">
      <c r="A132" s="616"/>
    </row>
    <row r="133" s="537" customFormat="true" ht="12.75" hidden="false" customHeight="false" outlineLevel="0" collapsed="false">
      <c r="A133" s="616"/>
    </row>
    <row r="134" s="537" customFormat="true" ht="12.75" hidden="false" customHeight="false" outlineLevel="0" collapsed="false">
      <c r="A134" s="616"/>
    </row>
    <row r="135" s="537" customFormat="true" ht="12.75" hidden="false" customHeight="false" outlineLevel="0" collapsed="false">
      <c r="A135" s="616"/>
    </row>
    <row r="136" s="537" customFormat="true" ht="12.75" hidden="false" customHeight="false" outlineLevel="0" collapsed="false">
      <c r="A136" s="616"/>
    </row>
    <row r="137" s="537" customFormat="true" ht="12.75" hidden="false" customHeight="false" outlineLevel="0" collapsed="false">
      <c r="A137" s="616"/>
    </row>
    <row r="138" s="537" customFormat="true" ht="12.75" hidden="false" customHeight="false" outlineLevel="0" collapsed="false">
      <c r="A138" s="616"/>
    </row>
    <row r="139" s="537" customFormat="true" ht="12.75" hidden="false" customHeight="false" outlineLevel="0" collapsed="false">
      <c r="A139" s="616"/>
    </row>
    <row r="140" s="537" customFormat="true" ht="12.75" hidden="false" customHeight="false" outlineLevel="0" collapsed="false">
      <c r="A140" s="616"/>
    </row>
    <row r="141" s="537" customFormat="true" ht="12.75" hidden="false" customHeight="false" outlineLevel="0" collapsed="false">
      <c r="A141" s="616"/>
    </row>
    <row r="142" s="537" customFormat="true" ht="12.75" hidden="false" customHeight="false" outlineLevel="0" collapsed="false">
      <c r="A142" s="616"/>
    </row>
    <row r="143" s="537" customFormat="true" ht="12.75" hidden="false" customHeight="false" outlineLevel="0" collapsed="false">
      <c r="A143" s="616"/>
    </row>
    <row r="144" s="537" customFormat="true" ht="12.75" hidden="false" customHeight="false" outlineLevel="0" collapsed="false">
      <c r="A144" s="616"/>
    </row>
    <row r="145" s="537" customFormat="true" ht="12.75" hidden="false" customHeight="false" outlineLevel="0" collapsed="false">
      <c r="A145" s="616"/>
    </row>
    <row r="146" s="537" customFormat="true" ht="12.75" hidden="false" customHeight="false" outlineLevel="0" collapsed="false">
      <c r="A146" s="616"/>
    </row>
    <row r="147" s="537" customFormat="true" ht="12.75" hidden="false" customHeight="false" outlineLevel="0" collapsed="false">
      <c r="A147" s="616"/>
    </row>
    <row r="148" s="537" customFormat="true" ht="12.75" hidden="false" customHeight="false" outlineLevel="0" collapsed="false">
      <c r="A148" s="616"/>
    </row>
    <row r="149" s="537" customFormat="true" ht="12.75" hidden="false" customHeight="false" outlineLevel="0" collapsed="false">
      <c r="A149" s="616"/>
    </row>
    <row r="150" s="537" customFormat="true" ht="12.75" hidden="false" customHeight="false" outlineLevel="0" collapsed="false">
      <c r="A150" s="616"/>
    </row>
    <row r="151" s="537" customFormat="true" ht="12.75" hidden="false" customHeight="false" outlineLevel="0" collapsed="false">
      <c r="A151" s="616"/>
    </row>
    <row r="152" s="537" customFormat="true" ht="12.75" hidden="false" customHeight="false" outlineLevel="0" collapsed="false">
      <c r="A152" s="616"/>
    </row>
    <row r="153" s="537" customFormat="true" ht="12.75" hidden="false" customHeight="false" outlineLevel="0" collapsed="false">
      <c r="A153" s="616"/>
    </row>
    <row r="154" s="537" customFormat="true" ht="12.75" hidden="false" customHeight="false" outlineLevel="0" collapsed="false">
      <c r="A154" s="616"/>
    </row>
    <row r="155" s="537" customFormat="true" ht="12.75" hidden="false" customHeight="false" outlineLevel="0" collapsed="false">
      <c r="A155" s="616"/>
    </row>
    <row r="156" s="537" customFormat="true" ht="12.75" hidden="false" customHeight="false" outlineLevel="0" collapsed="false">
      <c r="A156" s="616"/>
    </row>
    <row r="157" s="537" customFormat="true" ht="12.75" hidden="false" customHeight="false" outlineLevel="0" collapsed="false">
      <c r="A157" s="616"/>
    </row>
    <row r="158" s="537" customFormat="true" ht="12.75" hidden="false" customHeight="false" outlineLevel="0" collapsed="false">
      <c r="A158" s="616"/>
    </row>
    <row r="159" s="537" customFormat="true" ht="12.75" hidden="false" customHeight="false" outlineLevel="0" collapsed="false">
      <c r="A159" s="616"/>
    </row>
    <row r="160" s="537" customFormat="true" ht="12.75" hidden="false" customHeight="false" outlineLevel="0" collapsed="false">
      <c r="A160" s="616"/>
    </row>
    <row r="161" s="537" customFormat="true" ht="12.75" hidden="false" customHeight="false" outlineLevel="0" collapsed="false">
      <c r="A161" s="616"/>
    </row>
    <row r="162" s="537" customFormat="true" ht="12.75" hidden="false" customHeight="false" outlineLevel="0" collapsed="false">
      <c r="A162" s="616"/>
    </row>
    <row r="163" s="537" customFormat="true" ht="12.75" hidden="false" customHeight="false" outlineLevel="0" collapsed="false">
      <c r="A163" s="616"/>
    </row>
    <row r="164" s="537" customFormat="true" ht="12.75" hidden="false" customHeight="false" outlineLevel="0" collapsed="false">
      <c r="A164" s="616"/>
    </row>
    <row r="165" s="537" customFormat="true" ht="12.75" hidden="false" customHeight="false" outlineLevel="0" collapsed="false">
      <c r="A165" s="616"/>
    </row>
    <row r="166" s="537" customFormat="true" ht="12.75" hidden="false" customHeight="false" outlineLevel="0" collapsed="false">
      <c r="A166" s="616"/>
    </row>
    <row r="167" s="537" customFormat="true" ht="12.75" hidden="false" customHeight="false" outlineLevel="0" collapsed="false">
      <c r="A167" s="616"/>
    </row>
    <row r="168" s="537" customFormat="true" ht="12.75" hidden="false" customHeight="false" outlineLevel="0" collapsed="false">
      <c r="A168" s="616"/>
    </row>
  </sheetData>
  <mergeCells count="130">
    <mergeCell ref="C1:F1"/>
    <mergeCell ref="G1:J1"/>
    <mergeCell ref="K1:L1"/>
    <mergeCell ref="M1:O1"/>
    <mergeCell ref="P1:S1"/>
    <mergeCell ref="C5:O5"/>
    <mergeCell ref="P5:S5"/>
    <mergeCell ref="C6:F6"/>
    <mergeCell ref="G6:J6"/>
    <mergeCell ref="K6:L6"/>
    <mergeCell ref="M6:S6"/>
    <mergeCell ref="C7:F7"/>
    <mergeCell ref="G7:J7"/>
    <mergeCell ref="K7:L7"/>
    <mergeCell ref="C8:J8"/>
    <mergeCell ref="Q8:S8"/>
    <mergeCell ref="C9:S9"/>
    <mergeCell ref="C10:J10"/>
    <mergeCell ref="K10:L10"/>
    <mergeCell ref="M10:O10"/>
    <mergeCell ref="P10:R10"/>
    <mergeCell ref="C11:S13"/>
    <mergeCell ref="C15:F15"/>
    <mergeCell ref="G15:J15"/>
    <mergeCell ref="M15:M17"/>
    <mergeCell ref="N15:N17"/>
    <mergeCell ref="O15:O17"/>
    <mergeCell ref="P15:S16"/>
    <mergeCell ref="C16:F16"/>
    <mergeCell ref="G16:J16"/>
    <mergeCell ref="C17:F17"/>
    <mergeCell ref="G17:J17"/>
    <mergeCell ref="P17:Q17"/>
    <mergeCell ref="C19:L19"/>
    <mergeCell ref="C20:L20"/>
    <mergeCell ref="P20:Q20"/>
    <mergeCell ref="C23:S23"/>
    <mergeCell ref="C24:J24"/>
    <mergeCell ref="M24:N24"/>
    <mergeCell ref="C25:F25"/>
    <mergeCell ref="G25:J25"/>
    <mergeCell ref="C27:F27"/>
    <mergeCell ref="G27:J27"/>
    <mergeCell ref="C28:J28"/>
    <mergeCell ref="C29:J29"/>
    <mergeCell ref="C30:J30"/>
    <mergeCell ref="C32:F32"/>
    <mergeCell ref="G32:J32"/>
    <mergeCell ref="C33:J33"/>
    <mergeCell ref="C34:J34"/>
    <mergeCell ref="C36:J36"/>
    <mergeCell ref="C39:J39"/>
    <mergeCell ref="K39:L39"/>
    <mergeCell ref="M39:O39"/>
    <mergeCell ref="P39:S39"/>
    <mergeCell ref="C40:S40"/>
    <mergeCell ref="C42:J42"/>
    <mergeCell ref="P42:S42"/>
    <mergeCell ref="C43:J43"/>
    <mergeCell ref="C44:J44"/>
    <mergeCell ref="C45:J45"/>
    <mergeCell ref="C47:J47"/>
    <mergeCell ref="C48:J48"/>
    <mergeCell ref="C49:J49"/>
    <mergeCell ref="C50:J50"/>
    <mergeCell ref="C51:J51"/>
    <mergeCell ref="C53:J53"/>
    <mergeCell ref="M53:S54"/>
    <mergeCell ref="C54:F54"/>
    <mergeCell ref="G54:J54"/>
    <mergeCell ref="C55:J55"/>
    <mergeCell ref="M55:S55"/>
    <mergeCell ref="C56:F56"/>
    <mergeCell ref="G56:J56"/>
    <mergeCell ref="K56:L56"/>
    <mergeCell ref="M56:O56"/>
    <mergeCell ref="P56:S56"/>
    <mergeCell ref="C58:J58"/>
    <mergeCell ref="K58:L58"/>
    <mergeCell ref="M58:S58"/>
    <mergeCell ref="C59:S59"/>
    <mergeCell ref="C62:F62"/>
    <mergeCell ref="G62:J62"/>
    <mergeCell ref="C63:F63"/>
    <mergeCell ref="G63:J63"/>
    <mergeCell ref="C65:F65"/>
    <mergeCell ref="G65:J65"/>
    <mergeCell ref="C66:F66"/>
    <mergeCell ref="G66:J66"/>
    <mergeCell ref="C68:J68"/>
    <mergeCell ref="C69:F69"/>
    <mergeCell ref="G69:J69"/>
    <mergeCell ref="C70:J70"/>
    <mergeCell ref="C72:F72"/>
    <mergeCell ref="G72:J72"/>
    <mergeCell ref="C73:F73"/>
    <mergeCell ref="G73:J73"/>
    <mergeCell ref="C76:J76"/>
    <mergeCell ref="C77:J77"/>
    <mergeCell ref="C78:J78"/>
    <mergeCell ref="C79:F79"/>
    <mergeCell ref="G79:J79"/>
    <mergeCell ref="C81:E81"/>
    <mergeCell ref="G81:I81"/>
    <mergeCell ref="C82:J82"/>
    <mergeCell ref="K82:L82"/>
    <mergeCell ref="M82:S82"/>
    <mergeCell ref="C84:J84"/>
    <mergeCell ref="C86:J86"/>
    <mergeCell ref="C89:F89"/>
    <mergeCell ref="G89:J89"/>
    <mergeCell ref="C90:O90"/>
    <mergeCell ref="P90:S90"/>
    <mergeCell ref="C91:J91"/>
    <mergeCell ref="C96:F96"/>
    <mergeCell ref="G96:J96"/>
    <mergeCell ref="C97:F97"/>
    <mergeCell ref="G97:J97"/>
    <mergeCell ref="C98:F98"/>
    <mergeCell ref="G98:J98"/>
    <mergeCell ref="C100:F100"/>
    <mergeCell ref="G100:J100"/>
    <mergeCell ref="M100:M102"/>
    <mergeCell ref="N100:N102"/>
    <mergeCell ref="O100:O102"/>
    <mergeCell ref="P100:Q100"/>
    <mergeCell ref="C101:F101"/>
    <mergeCell ref="G101:J101"/>
    <mergeCell ref="C102:F102"/>
    <mergeCell ref="G102:J102"/>
  </mergeCells>
  <conditionalFormatting sqref="A2">
    <cfRule type="cellIs" priority="2" operator="equal" aboveAverage="0" equalAverage="0" bottom="0" percent="0" rank="0" text="" dxfId="168">
      <formula>"High"</formula>
    </cfRule>
    <cfRule type="cellIs" priority="3" operator="equal" aboveAverage="0" equalAverage="0" bottom="0" percent="0" rank="0" text="" dxfId="169">
      <formula>"Substantial"</formula>
    </cfRule>
    <cfRule type="cellIs" priority="4" operator="equal" aboveAverage="0" equalAverage="0" bottom="0" percent="0" rank="0" text="" dxfId="170">
      <formula>"Moderate"</formula>
    </cfRule>
    <cfRule type="cellIs" priority="5" operator="equal" aboveAverage="0" equalAverage="0" bottom="0" percent="0" rank="0" text="" dxfId="171">
      <formula>"Low"</formula>
    </cfRule>
  </conditionalFormatting>
  <conditionalFormatting sqref="A3:A102 B3 B5:B101">
    <cfRule type="cellIs" priority="6" operator="equal" aboveAverage="0" equalAverage="0" bottom="0" percent="0" rank="0" text="" dxfId="172">
      <formula>#ref!</formula>
    </cfRule>
    <cfRule type="cellIs" priority="7" operator="equal" aboveAverage="0" equalAverage="0" bottom="0" percent="0" rank="0" text="" dxfId="173">
      <formula>$M$5</formula>
    </cfRule>
    <cfRule type="cellIs" priority="8" operator="equal" aboveAverage="0" equalAverage="0" bottom="0" percent="0" rank="0" text="" dxfId="174">
      <formula>$M$4</formula>
    </cfRule>
    <cfRule type="cellIs" priority="9" operator="equal" aboveAverage="0" equalAverage="0" bottom="0" percent="0" rank="0" text="" dxfId="175">
      <formula>$M$3</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documentManagement>
    <lcf76f155ced4ddcb4097134ff3c332f xmlns="aae392d7-57a0-4b24-8daa-c80f13e09d5d">
      <Terms xmlns="http://schemas.microsoft.com/office/infopath/2007/PartnerControls"/>
    </lcf76f155ced4ddcb4097134ff3c332f>
    <TaxCatchAll xmlns="236e074f-7ece-421d-94d4-6456559d5f5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69078B7E1BE2644A0A5E49AE22A818C" ma:contentTypeVersion="18" ma:contentTypeDescription="Crée un document." ma:contentTypeScope="" ma:versionID="b62686128d86a49887621d53132eabe3">
  <xsd:schema xmlns:xsd="http://www.w3.org/2001/XMLSchema" xmlns:xs="http://www.w3.org/2001/XMLSchema" xmlns:p="http://schemas.microsoft.com/office/2006/metadata/properties" xmlns:ns2="aae392d7-57a0-4b24-8daa-c80f13e09d5d" xmlns:ns3="236e074f-7ece-421d-94d4-6456559d5f57" targetNamespace="http://schemas.microsoft.com/office/2006/metadata/properties" ma:root="true" ma:fieldsID="c42eb0b93ea19d4a38f9ceae3d49928d" ns2:_="" ns3:_="">
    <xsd:import namespace="aae392d7-57a0-4b24-8daa-c80f13e09d5d"/>
    <xsd:import namespace="236e074f-7ece-421d-94d4-6456559d5f5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e392d7-57a0-4b24-8daa-c80f13e09d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Balises d’images" ma:readOnly="false" ma:fieldId="{5cf76f15-5ced-4ddc-b409-7134ff3c332f}" ma:taxonomyMulti="true" ma:sspId="1c2e55a2-83dd-4793-92eb-b822313f360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36e074f-7ece-421d-94d4-6456559d5f57"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21" nillable="true" ma:displayName="Taxonomy Catch All Column" ma:hidden="true" ma:list="{2de70dc1-2972-4ab6-9298-e5cda041c8d6}" ma:internalName="TaxCatchAll" ma:showField="CatchAllData" ma:web="236e074f-7ece-421d-94d4-6456559d5f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789124-D42E-41EA-9C34-CFE157928930}">
  <ds:schemaRefs>
    <ds:schemaRef ds:uri="http://purl.org/dc/dcmitype/"/>
    <ds:schemaRef ds:uri="http://schemas.microsoft.com/office/2006/documentManagement/types"/>
    <ds:schemaRef ds:uri="http://schemas.microsoft.com/office/2006/metadata/properties"/>
    <ds:schemaRef ds:uri="http://www.w3.org/XML/1998/namespace"/>
    <ds:schemaRef ds:uri="http://purl.org/dc/elements/1.1/"/>
    <ds:schemaRef ds:uri="http://schemas.microsoft.com/office/infopath/2007/PartnerControls"/>
    <ds:schemaRef ds:uri="http://schemas.openxmlformats.org/package/2006/metadata/core-properties"/>
    <ds:schemaRef ds:uri="http://schemas.microsoft.com/sharepoint/v3"/>
    <ds:schemaRef ds:uri="http://purl.org/dc/terms/"/>
  </ds:schemaRefs>
</ds:datastoreItem>
</file>

<file path=customXml/itemProps2.xml><?xml version="1.0" encoding="utf-8"?>
<ds:datastoreItem xmlns:ds="http://schemas.openxmlformats.org/officeDocument/2006/customXml" ds:itemID="{F05C8FF2-37EA-4042-A6CB-7136DC3E3313}">
  <ds:schemaRefs>
    <ds:schemaRef ds:uri="http://schemas.microsoft.com/sharepoint/v3/contenttype/forms"/>
  </ds:schemaRefs>
</ds:datastoreItem>
</file>

<file path=customXml/itemProps3.xml><?xml version="1.0" encoding="utf-8"?>
<ds:datastoreItem xmlns:ds="http://schemas.openxmlformats.org/officeDocument/2006/customXml" ds:itemID="{39755C0B-9D0B-4E9B-88FE-D8A58DFB9244}"/>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Company>European Commission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2012-01-04T16:00:22Z</dcterms:created>
  <dc:creator>PF</dc:creator>
  <dc:description/>
  <dc:language>fr-FR</dc:language>
  <cp:lastModifiedBy/>
  <cp:lastPrinted>2015-09-16T12:49:58Z</cp:lastPrinted>
  <dcterms:modified xsi:type="dcterms:W3CDTF">2024-01-30T16:28:32Z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0x0101005CA2A9247B253747B25D6529A116ACA7</vt:lpwstr>
  </property>
</Properties>
</file>