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udy id" sheetId="1" state="visible" r:id="rId2"/>
    <sheet name="Value chains description" sheetId="2" state="visible" r:id="rId3"/>
    <sheet name="Actor types" sheetId="3" state="visible" r:id="rId4"/>
    <sheet name="Actors and Chains matrix" sheetId="4" state="visible" r:id="rId5"/>
    <sheet name="Impacts" sheetId="5" state="visible" r:id="rId6"/>
    <sheet name="sub-chain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<sst xmlns="http://schemas.openxmlformats.org/spreadsheetml/2006/main" count="832" uniqueCount="150">
  <si>
    <t xml:space="preserve">Property</t>
  </si>
  <si>
    <t xml:space="preserve">Value</t>
  </si>
  <si>
    <t xml:space="preserve">Unit</t>
  </si>
  <si>
    <t xml:space="preserve">Help</t>
  </si>
  <si>
    <t xml:space="preserve">Description</t>
  </si>
  <si>
    <t xml:space="preserve">Country</t>
  </si>
  <si>
    <t xml:space="preserve">Ivory Coast</t>
  </si>
  <si>
    <t xml:space="preserve">-</t>
  </si>
  <si>
    <t xml:space="preserve">Commodity</t>
  </si>
  <si>
    <t xml:space="preserve">Cashew</t>
  </si>
  <si>
    <t xml:space="preserve">Reference Year</t>
  </si>
  <si>
    <t xml:space="preserve">Product Type</t>
  </si>
  <si>
    <t xml:space="preserve">Orchards</t>
  </si>
  <si>
    <t xml:space="preserve">Should be one of ‘Animal products’, ‘Orchards’ or ‘Field crops’</t>
  </si>
  <si>
    <t xml:space="preserve">Value chain name</t>
  </si>
  <si>
    <t xml:space="preserve">Leave empty if data concern the whole country’s value chain, give an explicit name otherwise </t>
  </si>
  <si>
    <t xml:space="preserve">annual volume</t>
  </si>
  <si>
    <t xml:space="preserve">year of volume</t>
  </si>
  <si>
    <t xml:space="preserve">unit</t>
  </si>
  <si>
    <t xml:space="preserve">Contribution volume</t>
  </si>
  <si>
    <t xml:space="preserve">ha</t>
  </si>
  <si>
    <t xml:space="preserve">Contribution area</t>
  </si>
  <si>
    <t xml:space="preserve">yield (t/ha)</t>
  </si>
  <si>
    <t xml:space="preserve">Export RCN</t>
  </si>
  <si>
    <t xml:space="preserve">t</t>
  </si>
  <si>
    <t xml:space="preserve">Export kernels</t>
  </si>
  <si>
    <t xml:space="preserve">Total production</t>
  </si>
  <si>
    <t xml:space="preserve">Stage</t>
  </si>
  <si>
    <t xml:space="preserve">Actor type name</t>
  </si>
  <si>
    <t xml:space="preserve">Actor description</t>
  </si>
  <si>
    <t xml:space="preserve">Producers</t>
  </si>
  <si>
    <t xml:space="preserve">Producer (dense plantation)</t>
  </si>
  <si>
    <t xml:space="preserve">RCN</t>
  </si>
  <si>
    <t xml:space="preserve">Producer (traditional plantation)</t>
  </si>
  <si>
    <t xml:space="preserve">Producer (modern plantation)</t>
  </si>
  <si>
    <t xml:space="preserve">Producer (rehabilitated plantation)</t>
  </si>
  <si>
    <t xml:space="preserve">Collectors</t>
  </si>
  <si>
    <t xml:space="preserve">Collector</t>
  </si>
  <si>
    <t xml:space="preserve">Wholesalers</t>
  </si>
  <si>
    <t xml:space="preserve">Wholesaler</t>
  </si>
  <si>
    <t xml:space="preserve">Processors</t>
  </si>
  <si>
    <t xml:space="preserve">Industrial processor (&lt;5 kt, &gt;5 kt)</t>
  </si>
  <si>
    <t xml:space="preserve">Kernels</t>
  </si>
  <si>
    <t xml:space="preserve">Exporter</t>
  </si>
  <si>
    <t xml:space="preserve">RCN, kernels</t>
  </si>
  <si>
    <t xml:space="preserve">Hypothèse de répartition entre Collector, Wholesaler, Exporter: 50/30/20%</t>
  </si>
  <si>
    <t xml:space="preserve">Ces deux acteurs sont séparés dans l'analyse économique mais pas dans l'analyse environnementale</t>
  </si>
  <si>
    <t xml:space="preserve">Sub-chain</t>
  </si>
  <si>
    <t xml:space="preserve">x</t>
  </si>
  <si>
    <t xml:space="preserve">LCIA method</t>
  </si>
  <si>
    <t xml:space="preserve">Functional Unit</t>
  </si>
  <si>
    <t xml:space="preserve">Impact category</t>
  </si>
  <si>
    <t xml:space="preserve">Sub-chain →</t>
  </si>
  <si>
    <t xml:space="preserve">↓</t>
  </si>
  <si>
    <t xml:space="preserve">Actor →</t>
  </si>
  <si>
    <t xml:space="preserve">Sub-chain total</t>
  </si>
  <si>
    <t xml:space="preserve">Unit ↓</t>
  </si>
  <si>
    <t xml:space="preserve">ReCiPe 2016 Endpoint (H) V1.08 / World (2010) H/A</t>
  </si>
  <si>
    <t xml:space="preserve">1 t</t>
  </si>
  <si>
    <t xml:space="preserve">Human health</t>
  </si>
  <si>
    <t xml:space="preserve">DALY</t>
  </si>
  <si>
    <t xml:space="preserve">Ecosystems</t>
  </si>
  <si>
    <t xml:space="preserve">species.yr</t>
  </si>
  <si>
    <t xml:space="preserve">Resources</t>
  </si>
  <si>
    <t xml:space="preserve">USD2013</t>
  </si>
  <si>
    <t xml:space="preserve">Total</t>
  </si>
  <si>
    <t xml:space="preserve">Pt</t>
  </si>
  <si>
    <t xml:space="preserve">Global warming. Human health</t>
  </si>
  <si>
    <t xml:space="preserve">Global warming. Terrestrial ecosystems</t>
  </si>
  <si>
    <t xml:space="preserve">Global warming. Freshwater ecosystems</t>
  </si>
  <si>
    <t xml:space="preserve">ReCiPe 2016 Midpoint (H) V1.08 / World (2010) H</t>
  </si>
  <si>
    <t xml:space="preserve">Global warming</t>
  </si>
  <si>
    <t xml:space="preserve">kg CO2 eq</t>
  </si>
  <si>
    <t xml:space="preserve">Hypothèse de répartition entre Collector, Wholesaler, Exporter:</t>
  </si>
  <si>
    <t xml:space="preserve">RCN:amande</t>
  </si>
  <si>
    <t xml:space="preserve">Calculation: </t>
  </si>
  <si>
    <t xml:space="preserve">Analyser</t>
  </si>
  <si>
    <t xml:space="preserve">Comparer</t>
  </si>
  <si>
    <t xml:space="preserve">Results: </t>
  </si>
  <si>
    <t xml:space="preserve">Étude d'impact</t>
  </si>
  <si>
    <t xml:space="preserve">Product: </t>
  </si>
  <si>
    <t xml:space="preserve">1 t RCN. moyenne pondérée nationale. CI (du projet VCA4D_Anacarde_CI)</t>
  </si>
  <si>
    <t xml:space="preserve">1 t RCN. transporté au port d'Abidjan. CI. sans RCN (du projet VCA4D_Anacarde_CI)</t>
  </si>
  <si>
    <t xml:space="preserve">Product 1: </t>
  </si>
  <si>
    <t xml:space="preserve">1 t Amandes. toutes qualités. porte usine. CI sans RCN (du projet VCA4D_Anacarde_CI)</t>
  </si>
  <si>
    <t xml:space="preserve">Méthode: </t>
  </si>
  <si>
    <t xml:space="preserve">Product 2: </t>
  </si>
  <si>
    <t xml:space="preserve">1 t Amandes. transporté au port d'Abidjan. CI. sans RCN (du projet VCA4D_Anacarde_CI)</t>
  </si>
  <si>
    <t xml:space="preserve">Indicateur: </t>
  </si>
  <si>
    <t xml:space="preserve">Étude de dommages</t>
  </si>
  <si>
    <t xml:space="preserve">Product 3: </t>
  </si>
  <si>
    <t xml:space="preserve">1 t RCN. transporté à usine Centre. CI. sans RCN (du projet VCA4D_Anacarde_CI)</t>
  </si>
  <si>
    <t xml:space="preserve">Skip categories: </t>
  </si>
  <si>
    <t xml:space="preserve">Jamais</t>
  </si>
  <si>
    <t xml:space="preserve">Exclure les processus d'infrastructure: </t>
  </si>
  <si>
    <t xml:space="preserve">Non</t>
  </si>
  <si>
    <t xml:space="preserve">Exclure les émissions à long terme: </t>
  </si>
  <si>
    <t xml:space="preserve">Per impact category: </t>
  </si>
  <si>
    <t xml:space="preserve">Sorted on item: </t>
  </si>
  <si>
    <t xml:space="preserve">Catégorie de dommages</t>
  </si>
  <si>
    <t xml:space="preserve">Sort order: </t>
  </si>
  <si>
    <t xml:space="preserve">Croissant</t>
  </si>
  <si>
    <t xml:space="preserve">Unité</t>
  </si>
  <si>
    <t xml:space="preserve">RCN. moyenne pondérée nationale. CI</t>
  </si>
  <si>
    <t xml:space="preserve">RCN. plantation dense. CI</t>
  </si>
  <si>
    <t xml:space="preserve">RCN. plantation traditionnelle. CI</t>
  </si>
  <si>
    <t xml:space="preserve">RCN. plantation moderne. CI</t>
  </si>
  <si>
    <t xml:space="preserve">RCN. plantation réhabilitée. CI</t>
  </si>
  <si>
    <t xml:space="preserve">RCN. transporté au port d'Abidjan. CI. sans RCN</t>
  </si>
  <si>
    <t xml:space="preserve">Transport. freight. lorry &gt;32 metric ton. EURO1 {ZA}| market for transport. freight. lorry &gt;32 metric ton. EURO1 | Cut-off. U</t>
  </si>
  <si>
    <t xml:space="preserve">Amandes. toutes qualités. porte usine. CI sans RCN</t>
  </si>
  <si>
    <t xml:space="preserve">Amandes. transporté au port d'Abidjan. CI. sans RCN</t>
  </si>
  <si>
    <t xml:space="preserve">RCN. transporté à usine Centre. CI. sans RCN</t>
  </si>
  <si>
    <t xml:space="preserve">Score unique</t>
  </si>
  <si>
    <t xml:space="preserve">Default units: </t>
  </si>
  <si>
    <t xml:space="preserve">Oui</t>
  </si>
  <si>
    <t xml:space="preserve">Catégorie d'impact</t>
  </si>
  <si>
    <t xml:space="preserve">Stratospheric ozone depletion</t>
  </si>
  <si>
    <t xml:space="preserve">Ionizing radiation</t>
  </si>
  <si>
    <t xml:space="preserve">Ozone formation. Human health</t>
  </si>
  <si>
    <t xml:space="preserve">Fine particulate matter formation</t>
  </si>
  <si>
    <t xml:space="preserve">Ozone formation. Terrestrial ecosystems</t>
  </si>
  <si>
    <t xml:space="preserve">Terrestrial acidification</t>
  </si>
  <si>
    <t xml:space="preserve">Freshwater eutrophication</t>
  </si>
  <si>
    <t xml:space="preserve">Marine eutrophication</t>
  </si>
  <si>
    <t xml:space="preserve">Terrestrial ecotoxicity</t>
  </si>
  <si>
    <t xml:space="preserve">Freshwater ecotoxicity</t>
  </si>
  <si>
    <t xml:space="preserve">Marine ecotoxicity</t>
  </si>
  <si>
    <t xml:space="preserve">Human carcinogenic toxicity</t>
  </si>
  <si>
    <t xml:space="preserve">Human non-carcinogenic toxicity</t>
  </si>
  <si>
    <t xml:space="preserve">Land use</t>
  </si>
  <si>
    <t xml:space="preserve">Mineral resource scarcity</t>
  </si>
  <si>
    <t xml:space="preserve">Fossil resource scarcity</t>
  </si>
  <si>
    <t xml:space="preserve">Water consumption. Human health</t>
  </si>
  <si>
    <t xml:space="preserve">Water consumption. Terrestrial ecosystem</t>
  </si>
  <si>
    <t xml:space="preserve">Water consumption. Aquatic ecosystems</t>
  </si>
  <si>
    <t xml:space="preserve">Caractérisation</t>
  </si>
  <si>
    <t xml:space="preserve">kg CFC11 eq</t>
  </si>
  <si>
    <t xml:space="preserve">kBq Co-60 eq</t>
  </si>
  <si>
    <t xml:space="preserve">kg NOx eq</t>
  </si>
  <si>
    <t xml:space="preserve">kg PM2.5 eq</t>
  </si>
  <si>
    <t xml:space="preserve">kg SO2 eq</t>
  </si>
  <si>
    <t xml:space="preserve">kg P eq</t>
  </si>
  <si>
    <t xml:space="preserve">kg N eq</t>
  </si>
  <si>
    <t xml:space="preserve">kg 1.4-DCB</t>
  </si>
  <si>
    <t xml:space="preserve">m2a crop eq</t>
  </si>
  <si>
    <t xml:space="preserve">kg Cu eq</t>
  </si>
  <si>
    <t xml:space="preserve">kg oil eq</t>
  </si>
  <si>
    <t xml:space="preserve">Water consumption</t>
  </si>
  <si>
    <t xml:space="preserve">m3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</si>
</sst>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_-* #,##0.00_-;\-* #,##0.00_-;_-* \-??_-;_-@_-"/>
    <numFmt numFmtId="166" formatCode="_-* #,##0_-;\-* #,##0_-;_-* \-??_-;_-@_-"/>
    <numFmt numFmtId="167" formatCode="0\ %"/>
    <numFmt numFmtId="168" formatCode="0.0%"/>
    <numFmt numFmtId="169" formatCode="_-* #,##0.000_-;\-* #,##0.000_-;_-* \-??_-;_-@_-"/>
    <numFmt numFmtId="170" formatCode="&quot;VRAI&quot;;&quot;VRAI&quot;;&quot;FAUX&quot;"/>
    <numFmt numFmtId="171" formatCode="General"/>
    <numFmt numFmtId="172" formatCode="0.00E+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80808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4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4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3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1" fontId="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2" fontId="0" fillId="0" borderId="1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2" fontId="0" fillId="0" borderId="9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2" fontId="0" fillId="0" borderId="1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2" fontId="0" fillId="0" borderId="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2" fontId="0" fillId="0" borderId="6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2" fontId="0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2" fontId="0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2" fontId="0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11</xdr:row>
      <xdr:rowOff>0</xdr:rowOff>
    </xdr:from>
    <xdr:to>
      <xdr:col>2</xdr:col>
      <xdr:colOff>1589760</xdr:colOff>
      <xdr:row>20</xdr:row>
      <xdr:rowOff>56520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0" y="2104920"/>
          <a:ext cx="6225840" cy="17712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5</xdr:row>
      <xdr:rowOff>0</xdr:rowOff>
    </xdr:from>
    <xdr:to>
      <xdr:col>5</xdr:col>
      <xdr:colOff>525960</xdr:colOff>
      <xdr:row>14</xdr:row>
      <xdr:rowOff>56520</xdr:rowOff>
    </xdr:to>
    <xdr:pic>
      <xdr:nvPicPr>
        <xdr:cNvPr id="1" name="Picture 1" descr=""/>
        <xdr:cNvPicPr/>
      </xdr:nvPicPr>
      <xdr:blipFill>
        <a:blip r:embed="rId1"/>
        <a:stretch/>
      </xdr:blipFill>
      <xdr:spPr>
        <a:xfrm>
          <a:off x="0" y="1333440"/>
          <a:ext cx="6584040" cy="17712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ColWidth="10.57421875" defaultRowHeight="15" zeroHeight="false" outlineLevelRow="0" outlineLevelCol="0"/>
  <cols>
    <col collapsed="false" customWidth="true" hidden="false" outlineLevel="0" max="1" min="1" style="1" width="15.43"/>
    <col collapsed="false" customWidth="true" hidden="false" outlineLevel="0" max="2" min="2" style="1" width="18"/>
    <col collapsed="false" customWidth="false" hidden="false" outlineLevel="0" max="3" min="3" style="1" width="10.57"/>
    <col collapsed="false" customWidth="true" hidden="false" outlineLevel="0" max="4" min="4" style="1" width="17.43"/>
    <col collapsed="false" customWidth="true" hidden="false" outlineLevel="0" max="5" min="5" style="1" width="13.14"/>
    <col collapsed="false" customWidth="true" hidden="false" outlineLevel="0" max="1024" min="1020" style="0" width="9.14"/>
  </cols>
  <sheetData>
    <row r="1" customFormat="false" ht="1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customFormat="false" ht="14.9" hidden="false" customHeight="false" outlineLevel="0" collapsed="false">
      <c r="A2" s="5" t="s">
        <v>5</v>
      </c>
      <c r="B2" s="6" t="s">
        <v>6</v>
      </c>
      <c r="C2" s="7" t="s">
        <v>7</v>
      </c>
      <c r="D2" s="7"/>
      <c r="E2" s="7"/>
    </row>
    <row r="3" customFormat="false" ht="15" hidden="false" customHeight="false" outlineLevel="0" collapsed="false">
      <c r="A3" s="5" t="s">
        <v>8</v>
      </c>
      <c r="B3" s="8" t="s">
        <v>9</v>
      </c>
      <c r="C3" s="7" t="s">
        <v>7</v>
      </c>
      <c r="D3" s="7"/>
      <c r="E3" s="7"/>
    </row>
    <row r="4" customFormat="false" ht="15" hidden="false" customHeight="false" outlineLevel="0" collapsed="false">
      <c r="A4" s="5" t="s">
        <v>10</v>
      </c>
      <c r="B4" s="7" t="n">
        <v>2021</v>
      </c>
      <c r="C4" s="7" t="s">
        <v>7</v>
      </c>
      <c r="D4" s="7"/>
      <c r="E4" s="7"/>
    </row>
    <row r="5" customFormat="false" ht="60" hidden="false" customHeight="false" outlineLevel="0" collapsed="false">
      <c r="A5" s="5" t="s">
        <v>11</v>
      </c>
      <c r="B5" s="8" t="s">
        <v>12</v>
      </c>
      <c r="C5" s="7" t="s">
        <v>7</v>
      </c>
      <c r="D5" s="7" t="s">
        <v>13</v>
      </c>
      <c r="E5" s="7"/>
    </row>
    <row r="6" customFormat="false" ht="90" hidden="false" customHeight="false" outlineLevel="0" collapsed="false">
      <c r="A6" s="9" t="s">
        <v>14</v>
      </c>
      <c r="B6" s="7"/>
      <c r="C6" s="7" t="s">
        <v>7</v>
      </c>
      <c r="D6" s="7" t="s">
        <v>15</v>
      </c>
      <c r="E6" s="7"/>
    </row>
    <row r="7" customFormat="false" ht="15" hidden="false" customHeight="false" outlineLevel="0" collapsed="false">
      <c r="A7" s="10"/>
      <c r="B7" s="10"/>
      <c r="C7" s="10"/>
      <c r="D7" s="10"/>
      <c r="E7" s="10"/>
    </row>
    <row r="8" customFormat="false" ht="15" hidden="false" customHeight="false" outlineLevel="0" collapsed="false">
      <c r="A8" s="7"/>
      <c r="B8" s="7"/>
      <c r="C8" s="7"/>
      <c r="D8" s="7"/>
      <c r="E8" s="7"/>
    </row>
    <row r="9" customFormat="false" ht="15" hidden="false" customHeight="false" outlineLevel="0" collapsed="false">
      <c r="A9" s="7"/>
      <c r="B9" s="7"/>
      <c r="C9" s="7"/>
      <c r="D9" s="7"/>
      <c r="E9" s="7"/>
    </row>
    <row r="10" customFormat="false" ht="15" hidden="false" customHeight="false" outlineLevel="0" collapsed="false">
      <c r="A10" s="7"/>
      <c r="B10" s="7"/>
      <c r="C10" s="7"/>
      <c r="D10" s="7"/>
      <c r="E10" s="7"/>
    </row>
    <row r="11" customFormat="false" ht="15" hidden="false" customHeight="false" outlineLevel="0" collapsed="false">
      <c r="A11" s="7"/>
      <c r="B11" s="7"/>
      <c r="C11" s="7"/>
      <c r="D11" s="7"/>
      <c r="E11" s="7"/>
    </row>
    <row r="12" customFormat="false" ht="15" hidden="false" customHeight="false" outlineLevel="0" collapsed="false">
      <c r="A12" s="7"/>
      <c r="B12" s="7"/>
      <c r="C12" s="7"/>
      <c r="D12" s="7"/>
    </row>
    <row r="13" customFormat="false" ht="15" hidden="false" customHeight="false" outlineLevel="0" collapsed="false">
      <c r="A13" s="7"/>
      <c r="B13" s="7"/>
      <c r="C13" s="7"/>
      <c r="D13" s="7"/>
      <c r="E13" s="7"/>
    </row>
    <row r="14" customFormat="false" ht="15" hidden="false" customHeight="false" outlineLevel="0" collapsed="false">
      <c r="A14" s="7"/>
      <c r="B14" s="7"/>
      <c r="C14" s="7"/>
      <c r="D14" s="7"/>
      <c r="E14" s="7"/>
    </row>
    <row r="15" customFormat="false" ht="15" hidden="false" customHeight="false" outlineLevel="0" collapsed="false">
      <c r="A15" s="7"/>
      <c r="B15" s="7"/>
      <c r="C15" s="7"/>
      <c r="D15" s="7"/>
      <c r="E15" s="7"/>
    </row>
    <row r="16" customFormat="false" ht="15" hidden="false" customHeight="false" outlineLevel="0" collapsed="false">
      <c r="A16" s="7"/>
      <c r="B16" s="7"/>
      <c r="C16" s="7"/>
      <c r="D16" s="7"/>
      <c r="E16" s="7"/>
    </row>
    <row r="17" customFormat="false" ht="15" hidden="false" customHeight="false" outlineLevel="0" collapsed="false">
      <c r="A17" s="7"/>
      <c r="B17" s="7"/>
      <c r="C17" s="7"/>
      <c r="D17" s="7"/>
      <c r="E17" s="7"/>
    </row>
    <row r="18" customFormat="false" ht="15" hidden="false" customHeight="false" outlineLevel="0" collapsed="false">
      <c r="A18" s="7"/>
      <c r="B18" s="7"/>
      <c r="C18" s="7"/>
      <c r="D18" s="7"/>
      <c r="E18" s="7"/>
    </row>
    <row r="19" customFormat="false" ht="15" hidden="false" customHeight="false" outlineLevel="0" collapsed="false">
      <c r="A19" s="7"/>
      <c r="B19" s="7"/>
      <c r="C19" s="7"/>
      <c r="D19" s="7"/>
      <c r="E19" s="7"/>
    </row>
    <row r="20" customFormat="false" ht="15" hidden="false" customHeight="false" outlineLevel="0" collapsed="false">
      <c r="A20" s="7"/>
      <c r="B20" s="7"/>
      <c r="C20" s="7"/>
      <c r="D20" s="7"/>
      <c r="E20" s="7"/>
    </row>
  </sheetData>
  <mergeCells count="1">
    <mergeCell ref="A7:E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10.57421875" defaultRowHeight="15" zeroHeight="false" outlineLevelRow="0" outlineLevelCol="0"/>
  <cols>
    <col collapsed="false" customWidth="true" hidden="false" outlineLevel="0" max="1" min="1" style="11" width="19.71"/>
    <col collapsed="false" customWidth="true" hidden="false" outlineLevel="0" max="2" min="2" style="0" width="11.43"/>
    <col collapsed="false" customWidth="true" hidden="false" outlineLevel="0" max="5" min="5" style="0" width="14.43"/>
    <col collapsed="false" customWidth="true" hidden="false" outlineLevel="0" max="7" min="7" style="0" width="15"/>
  </cols>
  <sheetData>
    <row r="1" s="12" customFormat="true" ht="30" hidden="false" customHeight="false" outlineLevel="0" collapsed="false">
      <c r="A1" s="2" t="s">
        <v>14</v>
      </c>
      <c r="B1" s="2" t="s">
        <v>16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22</v>
      </c>
    </row>
    <row r="2" customFormat="false" ht="15" hidden="false" customHeight="false" outlineLevel="0" collapsed="false">
      <c r="A2" s="13" t="s">
        <v>23</v>
      </c>
      <c r="B2" s="14" t="n">
        <f aca="false">B5-B3</f>
        <v>957000</v>
      </c>
      <c r="C2" s="0" t="n">
        <v>2019</v>
      </c>
      <c r="D2" s="0" t="s">
        <v>24</v>
      </c>
      <c r="E2" s="15" t="n">
        <f aca="false">B2/$B$5</f>
        <v>0.87</v>
      </c>
      <c r="F2" s="14" t="n">
        <f aca="false">B2/H2</f>
        <v>2088000</v>
      </c>
      <c r="G2" s="16" t="n">
        <f aca="false">F2/$F$5</f>
        <v>0.87</v>
      </c>
      <c r="H2" s="17" t="n">
        <f aca="false">H5</f>
        <v>0.458333333333333</v>
      </c>
      <c r="I2" s="18"/>
    </row>
    <row r="3" customFormat="false" ht="15" hidden="false" customHeight="false" outlineLevel="0" collapsed="false">
      <c r="A3" s="13" t="s">
        <v>25</v>
      </c>
      <c r="B3" s="14" t="n">
        <f aca="false">B5*0.13</f>
        <v>143000</v>
      </c>
      <c r="C3" s="0" t="n">
        <v>2019</v>
      </c>
      <c r="D3" s="0" t="s">
        <v>24</v>
      </c>
      <c r="E3" s="15" t="n">
        <f aca="false">B3/$B$5</f>
        <v>0.13</v>
      </c>
      <c r="F3" s="14" t="n">
        <f aca="false">B3/H3</f>
        <v>312000</v>
      </c>
      <c r="G3" s="16" t="n">
        <f aca="false">F3/$F$5</f>
        <v>0.13</v>
      </c>
      <c r="H3" s="17" t="n">
        <f aca="false">H5</f>
        <v>0.458333333333333</v>
      </c>
      <c r="I3" s="18"/>
    </row>
    <row r="4" customFormat="false" ht="15" hidden="false" customHeight="false" outlineLevel="0" collapsed="false">
      <c r="B4" s="19"/>
      <c r="J4" s="20"/>
    </row>
    <row r="5" customFormat="false" ht="15" hidden="false" customHeight="false" outlineLevel="0" collapsed="false">
      <c r="A5" s="21" t="s">
        <v>26</v>
      </c>
      <c r="B5" s="14" t="n">
        <f aca="false">1.1*1000000</f>
        <v>1100000</v>
      </c>
      <c r="C5" s="0" t="n">
        <v>2019</v>
      </c>
      <c r="D5" s="0" t="s">
        <v>24</v>
      </c>
      <c r="E5" s="22" t="n">
        <f aca="false">SUM(E2:E3)</f>
        <v>1</v>
      </c>
      <c r="F5" s="14" t="n">
        <f aca="false">2.4*1000000</f>
        <v>2400000</v>
      </c>
      <c r="G5" s="23" t="n">
        <f aca="false">SUM(G2:G3)</f>
        <v>1</v>
      </c>
      <c r="H5" s="17" t="n">
        <f aca="false">B5/F5</f>
        <v>0.458333333333333</v>
      </c>
    </row>
    <row r="6" customFormat="false" ht="15" hidden="false" customHeight="false" outlineLevel="0" collapsed="false">
      <c r="F6" s="24"/>
      <c r="G6" s="24"/>
      <c r="H6" s="25"/>
      <c r="I6" s="18"/>
    </row>
    <row r="8" customFormat="false" ht="15" hidden="false" customHeight="false" outlineLevel="0" collapsed="false">
      <c r="A8" s="26"/>
    </row>
    <row r="9" customFormat="false" ht="15" hidden="false" customHeight="false" outlineLevel="0" collapsed="false">
      <c r="A9" s="26"/>
      <c r="J9" s="20"/>
    </row>
    <row r="10" customFormat="false" ht="15" hidden="false" customHeight="false" outlineLevel="0" collapsed="false">
      <c r="A10" s="26"/>
    </row>
    <row r="11" customFormat="false" ht="15" hidden="false" customHeight="false" outlineLevel="0" collapsed="false">
      <c r="A11" s="2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3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23" activeCellId="0" sqref="A23"/>
    </sheetView>
  </sheetViews>
  <sheetFormatPr defaultColWidth="10.57421875" defaultRowHeight="15" zeroHeight="false" outlineLevelRow="0" outlineLevelCol="0"/>
  <cols>
    <col collapsed="false" customWidth="true" hidden="false" outlineLevel="0" max="1" min="1" style="0" width="19.43"/>
    <col collapsed="false" customWidth="true" hidden="false" outlineLevel="0" max="2" min="2" style="0" width="32.71"/>
    <col collapsed="false" customWidth="true" hidden="false" outlineLevel="0" max="3" min="3" style="0" width="28.57"/>
    <col collapsed="false" customWidth="true" hidden="false" outlineLevel="0" max="1024" min="1024" style="0" width="9.14"/>
  </cols>
  <sheetData>
    <row r="1" customFormat="false" ht="15.75" hidden="false" customHeight="false" outlineLevel="0" collapsed="false">
      <c r="A1" s="27" t="s">
        <v>27</v>
      </c>
      <c r="B1" s="28" t="s">
        <v>28</v>
      </c>
      <c r="C1" s="29" t="s">
        <v>29</v>
      </c>
    </row>
    <row r="2" customFormat="false" ht="15" hidden="false" customHeight="false" outlineLevel="0" collapsed="false">
      <c r="A2" s="12" t="s">
        <v>30</v>
      </c>
      <c r="B2" s="30" t="s">
        <v>31</v>
      </c>
      <c r="C2" s="31" t="s">
        <v>32</v>
      </c>
    </row>
    <row r="3" customFormat="false" ht="15" hidden="false" customHeight="false" outlineLevel="0" collapsed="false">
      <c r="A3" s="12" t="s">
        <v>30</v>
      </c>
      <c r="B3" s="30" t="s">
        <v>33</v>
      </c>
      <c r="C3" s="31" t="s">
        <v>32</v>
      </c>
    </row>
    <row r="4" customFormat="false" ht="15" hidden="false" customHeight="false" outlineLevel="0" collapsed="false">
      <c r="A4" s="12" t="s">
        <v>30</v>
      </c>
      <c r="B4" s="30" t="s">
        <v>34</v>
      </c>
      <c r="C4" s="31" t="s">
        <v>32</v>
      </c>
    </row>
    <row r="5" customFormat="false" ht="15" hidden="false" customHeight="false" outlineLevel="0" collapsed="false">
      <c r="A5" s="12" t="s">
        <v>30</v>
      </c>
      <c r="B5" s="30" t="s">
        <v>35</v>
      </c>
      <c r="C5" s="31" t="s">
        <v>32</v>
      </c>
    </row>
    <row r="6" customFormat="false" ht="15" hidden="false" customHeight="false" outlineLevel="0" collapsed="false">
      <c r="A6" s="12" t="s">
        <v>36</v>
      </c>
      <c r="B6" s="30" t="s">
        <v>37</v>
      </c>
      <c r="C6" s="31" t="s">
        <v>32</v>
      </c>
      <c r="E6" s="32"/>
      <c r="F6" s="33"/>
    </row>
    <row r="7" customFormat="false" ht="15" hidden="false" customHeight="false" outlineLevel="0" collapsed="false">
      <c r="A7" s="12" t="s">
        <v>38</v>
      </c>
      <c r="B7" s="30" t="s">
        <v>39</v>
      </c>
      <c r="C7" s="31" t="s">
        <v>32</v>
      </c>
    </row>
    <row r="8" customFormat="false" ht="15" hidden="false" customHeight="false" outlineLevel="0" collapsed="false">
      <c r="A8" s="12" t="s">
        <v>40</v>
      </c>
      <c r="B8" s="30" t="s">
        <v>41</v>
      </c>
      <c r="C8" s="31" t="s">
        <v>42</v>
      </c>
    </row>
    <row r="9" customFormat="false" ht="15" hidden="false" customHeight="false" outlineLevel="0" collapsed="false">
      <c r="A9" s="12" t="s">
        <v>38</v>
      </c>
      <c r="B9" s="30" t="s">
        <v>43</v>
      </c>
      <c r="C9" s="31" t="s">
        <v>44</v>
      </c>
    </row>
    <row r="10" customFormat="false" ht="15" hidden="false" customHeight="false" outlineLevel="0" collapsed="false">
      <c r="A10" s="12"/>
      <c r="B10" s="34"/>
      <c r="C10" s="31"/>
    </row>
    <row r="11" customFormat="false" ht="15" hidden="false" customHeight="false" outlineLevel="0" collapsed="false">
      <c r="A11" s="12"/>
      <c r="B11" s="34"/>
      <c r="C11" s="35"/>
    </row>
    <row r="12" customFormat="false" ht="15" hidden="false" customHeight="false" outlineLevel="0" collapsed="false">
      <c r="A12" s="26"/>
      <c r="B12" s="34"/>
    </row>
    <row r="13" customFormat="false" ht="15" hidden="false" customHeight="false" outlineLevel="0" collapsed="false">
      <c r="A13" s="26"/>
      <c r="B13" s="34"/>
    </row>
    <row r="16" customFormat="false" ht="15" hidden="false" customHeight="false" outlineLevel="0" collapsed="false">
      <c r="A16" s="12"/>
      <c r="B16" s="34"/>
    </row>
    <row r="17" customFormat="false" ht="15" hidden="false" customHeight="false" outlineLevel="0" collapsed="false">
      <c r="A17" s="12"/>
      <c r="B17" s="34"/>
    </row>
    <row r="19" customFormat="false" ht="15" hidden="false" customHeight="false" outlineLevel="0" collapsed="false">
      <c r="A19" s="12"/>
      <c r="B19" s="34"/>
      <c r="C19" s="31"/>
    </row>
    <row r="21" customFormat="false" ht="15" hidden="false" customHeight="false" outlineLevel="0" collapsed="false">
      <c r="A21" s="12"/>
      <c r="B21" s="34"/>
    </row>
    <row r="22" customFormat="false" ht="15" hidden="false" customHeight="false" outlineLevel="0" collapsed="false">
      <c r="A22" s="26" t="s">
        <v>45</v>
      </c>
    </row>
    <row r="23" customFormat="false" ht="15" hidden="false" customHeight="false" outlineLevel="0" collapsed="false">
      <c r="A23" s="26" t="s">
        <v>46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3" activeCellId="0" sqref="A3"/>
    </sheetView>
  </sheetViews>
  <sheetFormatPr defaultColWidth="9.14453125" defaultRowHeight="15" zeroHeight="false" outlineLevelRow="0" outlineLevelCol="0"/>
  <cols>
    <col collapsed="false" customWidth="true" hidden="false" outlineLevel="0" max="1" min="1" style="36" width="13.85"/>
    <col collapsed="false" customWidth="true" hidden="false" outlineLevel="0" max="5" min="2" style="36" width="13.57"/>
    <col collapsed="false" customWidth="false" hidden="false" outlineLevel="0" max="6" min="6" style="36" width="9.14"/>
    <col collapsed="false" customWidth="true" hidden="false" outlineLevel="0" max="7" min="7" style="36" width="6.85"/>
    <col collapsed="false" customWidth="true" hidden="false" outlineLevel="0" max="8" min="8" style="36" width="13"/>
    <col collapsed="false" customWidth="false" hidden="false" outlineLevel="0" max="1021" min="9" style="36" width="9.14"/>
  </cols>
  <sheetData>
    <row r="1" s="7" customFormat="true" ht="45" hidden="false" customHeight="false" outlineLevel="0" collapsed="false">
      <c r="A1" s="7" t="s">
        <v>47</v>
      </c>
      <c r="B1" s="7" t="s">
        <v>31</v>
      </c>
      <c r="C1" s="7" t="s">
        <v>33</v>
      </c>
      <c r="D1" s="7" t="s">
        <v>34</v>
      </c>
      <c r="E1" s="7" t="s">
        <v>35</v>
      </c>
      <c r="F1" s="7" t="s">
        <v>37</v>
      </c>
      <c r="G1" s="7" t="s">
        <v>39</v>
      </c>
      <c r="H1" s="7" t="s">
        <v>41</v>
      </c>
      <c r="I1" s="7" t="s">
        <v>43</v>
      </c>
    </row>
    <row r="2" customFormat="false" ht="15" hidden="false" customHeight="false" outlineLevel="0" collapsed="false">
      <c r="A2" s="37" t="s">
        <v>23</v>
      </c>
      <c r="B2" s="38" t="s">
        <v>48</v>
      </c>
      <c r="C2" s="38" t="s">
        <v>48</v>
      </c>
      <c r="D2" s="38" t="s">
        <v>48</v>
      </c>
      <c r="E2" s="38" t="s">
        <v>48</v>
      </c>
      <c r="F2" s="38" t="s">
        <v>48</v>
      </c>
      <c r="G2" s="36" t="s">
        <v>48</v>
      </c>
      <c r="I2" s="36" t="s">
        <v>48</v>
      </c>
    </row>
    <row r="3" customFormat="false" ht="15" hidden="false" customHeight="false" outlineLevel="0" collapsed="false">
      <c r="A3" s="37" t="s">
        <v>25</v>
      </c>
      <c r="B3" s="38" t="s">
        <v>48</v>
      </c>
      <c r="C3" s="38" t="s">
        <v>48</v>
      </c>
      <c r="D3" s="38" t="s">
        <v>48</v>
      </c>
      <c r="E3" s="36" t="s">
        <v>48</v>
      </c>
      <c r="F3" s="38" t="s">
        <v>48</v>
      </c>
      <c r="G3" s="36" t="s">
        <v>48</v>
      </c>
      <c r="H3" s="36" t="s">
        <v>48</v>
      </c>
      <c r="I3" s="36" t="s">
        <v>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1" activeCellId="0" sqref="F21"/>
    </sheetView>
  </sheetViews>
  <sheetFormatPr defaultColWidth="9.14453125" defaultRowHeight="15" zeroHeight="false" outlineLevelRow="0" outlineLevelCol="0"/>
  <cols>
    <col collapsed="false" customWidth="true" hidden="false" outlineLevel="0" max="1" min="1" style="39" width="13.43"/>
    <col collapsed="false" customWidth="true" hidden="false" outlineLevel="0" max="2" min="2" style="39" width="10.85"/>
    <col collapsed="false" customWidth="true" hidden="false" outlineLevel="0" max="3" min="3" style="40" width="22.71"/>
    <col collapsed="false" customWidth="true" hidden="false" outlineLevel="0" max="4" min="4" style="39" width="12.43"/>
    <col collapsed="false" customWidth="true" hidden="false" outlineLevel="0" max="5" min="5" style="41" width="17.71"/>
    <col collapsed="false" customWidth="true" hidden="false" outlineLevel="0" max="12" min="6" style="39" width="12.85"/>
    <col collapsed="false" customWidth="true" hidden="false" outlineLevel="0" max="13" min="13" style="41" width="18.28"/>
    <col collapsed="false" customWidth="true" hidden="false" outlineLevel="0" max="14" min="14" style="42" width="12.85"/>
    <col collapsed="false" customWidth="true" hidden="false" outlineLevel="0" max="21" min="15" style="39" width="12.85"/>
    <col collapsed="false" customWidth="false" hidden="false" outlineLevel="0" max="997" min="22" style="39" width="9.14"/>
  </cols>
  <sheetData>
    <row r="1" s="47" customFormat="true" ht="30" hidden="false" customHeight="false" outlineLevel="0" collapsed="false">
      <c r="A1" s="43" t="s">
        <v>49</v>
      </c>
      <c r="B1" s="43" t="s">
        <v>50</v>
      </c>
      <c r="C1" s="43" t="s">
        <v>51</v>
      </c>
      <c r="D1" s="44" t="s">
        <v>52</v>
      </c>
      <c r="E1" s="45" t="s">
        <v>23</v>
      </c>
      <c r="F1" s="46" t="s">
        <v>23</v>
      </c>
      <c r="G1" s="46" t="s">
        <v>23</v>
      </c>
      <c r="H1" s="46" t="s">
        <v>23</v>
      </c>
      <c r="I1" s="46" t="s">
        <v>23</v>
      </c>
      <c r="J1" s="46" t="s">
        <v>23</v>
      </c>
      <c r="K1" s="46" t="s">
        <v>23</v>
      </c>
      <c r="L1" s="46" t="s">
        <v>23</v>
      </c>
      <c r="M1" s="45" t="s">
        <v>25</v>
      </c>
      <c r="N1" s="46" t="s">
        <v>25</v>
      </c>
      <c r="O1" s="46" t="s">
        <v>25</v>
      </c>
      <c r="P1" s="46" t="s">
        <v>25</v>
      </c>
      <c r="Q1" s="46" t="s">
        <v>25</v>
      </c>
      <c r="R1" s="46" t="s">
        <v>25</v>
      </c>
      <c r="S1" s="46" t="s">
        <v>25</v>
      </c>
      <c r="T1" s="46" t="s">
        <v>25</v>
      </c>
      <c r="U1" s="46" t="s">
        <v>25</v>
      </c>
    </row>
    <row r="2" s="48" customFormat="true" ht="75" hidden="false" customHeight="false" outlineLevel="0" collapsed="false">
      <c r="A2" s="43" t="s">
        <v>53</v>
      </c>
      <c r="B2" s="43" t="s">
        <v>53</v>
      </c>
      <c r="C2" s="43" t="s">
        <v>53</v>
      </c>
      <c r="D2" s="48" t="s">
        <v>54</v>
      </c>
      <c r="E2" s="49" t="s">
        <v>55</v>
      </c>
      <c r="F2" s="50" t="str">
        <f aca="false">'sub-chains'!D14</f>
        <v>RCN. moyenne pondérée nationale. CI</v>
      </c>
      <c r="G2" s="50" t="str">
        <f aca="false">'sub-chains'!E14</f>
        <v>RCN. plantation dense. CI</v>
      </c>
      <c r="H2" s="50" t="str">
        <f aca="false">'sub-chains'!F14</f>
        <v>RCN. plantation traditionnelle. CI</v>
      </c>
      <c r="I2" s="50" t="str">
        <f aca="false">'sub-chains'!G14</f>
        <v>RCN. plantation moderne. CI</v>
      </c>
      <c r="J2" s="50" t="str">
        <f aca="false">'sub-chains'!O14</f>
        <v>RCN. transporté au port d'Abidjan. CI. sans RCN</v>
      </c>
      <c r="K2" s="50" t="str">
        <f aca="false">J2</f>
        <v>RCN. transporté au port d'Abidjan. CI. sans RCN</v>
      </c>
      <c r="L2" s="42" t="str">
        <f aca="false">J2</f>
        <v>RCN. transporté au port d'Abidjan. CI. sans RCN</v>
      </c>
      <c r="M2" s="49" t="s">
        <v>55</v>
      </c>
      <c r="N2" s="42" t="str">
        <f aca="false">F2</f>
        <v>RCN. moyenne pondérée nationale. CI</v>
      </c>
      <c r="O2" s="42" t="str">
        <f aca="false">G2</f>
        <v>RCN. plantation dense. CI</v>
      </c>
      <c r="P2" s="42" t="str">
        <f aca="false">H2</f>
        <v>RCN. plantation traditionnelle. CI</v>
      </c>
      <c r="Q2" s="42" t="str">
        <f aca="false">I2</f>
        <v>RCN. plantation moderne. CI</v>
      </c>
      <c r="R2" s="42" t="str">
        <f aca="false">'sub-chains'!AC16</f>
        <v>RCN. transporté à usine Centre. CI. sans RCN</v>
      </c>
      <c r="S2" s="42" t="str">
        <f aca="false">R2</f>
        <v>RCN. transporté à usine Centre. CI. sans RCN</v>
      </c>
      <c r="T2" s="42" t="str">
        <f aca="false">'sub-chains'!AA16</f>
        <v>Amandes. toutes qualités. porte usine. CI sans RCN</v>
      </c>
      <c r="U2" s="42" t="str">
        <f aca="false">'sub-chains'!AB16</f>
        <v>Amandes. transporté au port d'Abidjan. CI. sans RCN</v>
      </c>
    </row>
    <row r="3" s="55" customFormat="true" ht="45" hidden="false" customHeight="false" outlineLevel="0" collapsed="false">
      <c r="A3" s="43"/>
      <c r="B3" s="43"/>
      <c r="C3" s="51"/>
      <c r="D3" s="48" t="s">
        <v>56</v>
      </c>
      <c r="E3" s="52"/>
      <c r="F3" s="32" t="s">
        <v>31</v>
      </c>
      <c r="G3" s="32" t="s">
        <v>33</v>
      </c>
      <c r="H3" s="32" t="s">
        <v>34</v>
      </c>
      <c r="I3" s="32" t="s">
        <v>35</v>
      </c>
      <c r="J3" s="32" t="s">
        <v>37</v>
      </c>
      <c r="K3" s="32" t="s">
        <v>39</v>
      </c>
      <c r="L3" s="53" t="s">
        <v>43</v>
      </c>
      <c r="M3" s="54"/>
      <c r="N3" s="53" t="s">
        <v>31</v>
      </c>
      <c r="O3" s="53" t="s">
        <v>33</v>
      </c>
      <c r="P3" s="53" t="s">
        <v>34</v>
      </c>
      <c r="Q3" s="53" t="s">
        <v>35</v>
      </c>
      <c r="R3" s="53" t="s">
        <v>37</v>
      </c>
      <c r="S3" s="53" t="s">
        <v>39</v>
      </c>
      <c r="T3" s="53" t="s">
        <v>41</v>
      </c>
      <c r="U3" s="53" t="s">
        <v>43</v>
      </c>
    </row>
    <row r="4" s="57" customFormat="true" ht="15" hidden="false" customHeight="true" outlineLevel="0" collapsed="false">
      <c r="A4" s="56" t="s">
        <v>57</v>
      </c>
      <c r="B4" s="57" t="s">
        <v>58</v>
      </c>
      <c r="C4" s="58" t="s">
        <v>59</v>
      </c>
      <c r="D4" s="57" t="s">
        <v>60</v>
      </c>
      <c r="E4" s="59" t="n">
        <f aca="false">SUM(F4:L4)</f>
        <v>-0.00541467047</v>
      </c>
      <c r="F4" s="60" t="n">
        <f aca="false">'sub-chains'!E15</f>
        <v>-0.00096819866</v>
      </c>
      <c r="G4" s="60" t="n">
        <f aca="false">'sub-chains'!F15</f>
        <v>-0.0041256938</v>
      </c>
      <c r="H4" s="60" t="n">
        <f aca="false">'sub-chains'!G15</f>
        <v>-0.00022275158</v>
      </c>
      <c r="I4" s="60" t="n">
        <f aca="false">'sub-chains'!H15</f>
        <v>-0.0002227683</v>
      </c>
      <c r="J4" s="60" t="n">
        <f aca="false">'sub-chains'!N15*'sub-chains'!$S$1</f>
        <v>6.2370935E-005</v>
      </c>
      <c r="K4" s="60" t="n">
        <f aca="false">'sub-chains'!N15*'sub-chains'!$T$1</f>
        <v>3.7422561E-005</v>
      </c>
      <c r="L4" s="57" t="n">
        <f aca="false">'sub-chains'!N15*'sub-chains'!$U$1</f>
        <v>2.4948374E-005</v>
      </c>
      <c r="M4" s="61" t="n">
        <f aca="false">SUM(N4:U4)</f>
        <v>-0.0244801008011905</v>
      </c>
      <c r="N4" s="62" t="n">
        <f aca="false">F4*'sub-chains'!$W$1</f>
        <v>-0.00461046980952381</v>
      </c>
      <c r="O4" s="62" t="n">
        <f aca="false">G4*'sub-chains'!$W$1</f>
        <v>-0.019646160952381</v>
      </c>
      <c r="P4" s="62" t="n">
        <f aca="false">H4*'sub-chains'!$W$1</f>
        <v>-0.00106072180952381</v>
      </c>
      <c r="Q4" s="62" t="n">
        <f aca="false">I4*'sub-chains'!$W$1</f>
        <v>-0.00106080142857143</v>
      </c>
      <c r="R4" s="62" t="n">
        <f aca="false">J4*'sub-chains'!$W$1</f>
        <v>0.000297004452380952</v>
      </c>
      <c r="S4" s="62" t="n">
        <f aca="false">K4*'sub-chains'!$W$1</f>
        <v>0.000178202671428571</v>
      </c>
      <c r="T4" s="62" t="n">
        <f aca="false">'sub-chains'!AA17</f>
        <v>0.0013886</v>
      </c>
      <c r="U4" s="62" t="n">
        <f aca="false">'sub-chains'!AB17</f>
        <v>3.4246075E-005</v>
      </c>
    </row>
    <row r="5" customFormat="false" ht="15" hidden="false" customHeight="false" outlineLevel="0" collapsed="false">
      <c r="A5" s="63" t="s">
        <v>57</v>
      </c>
      <c r="B5" s="39" t="s">
        <v>58</v>
      </c>
      <c r="C5" s="64" t="s">
        <v>61</v>
      </c>
      <c r="D5" s="39" t="s">
        <v>62</v>
      </c>
      <c r="E5" s="65" t="n">
        <f aca="false">SUM(F5:L5)</f>
        <v>3.000938240645E-005</v>
      </c>
      <c r="F5" s="66" t="n">
        <f aca="false">'sub-chains'!E16</f>
        <v>-6.0938355E-010</v>
      </c>
      <c r="G5" s="66" t="n">
        <f aca="false">'sub-chains'!F16</f>
        <v>1.9781128E-005</v>
      </c>
      <c r="H5" s="66" t="n">
        <f aca="false">'sub-chains'!G16</f>
        <v>7.274077E-006</v>
      </c>
      <c r="I5" s="66" t="n">
        <f aca="false">'sub-chains'!H16</f>
        <v>2.6592914E-006</v>
      </c>
      <c r="J5" s="66" t="n">
        <f aca="false">'sub-chains'!N16*'sub-chains'!$S$1</f>
        <v>1.47747695E-007</v>
      </c>
      <c r="K5" s="66" t="n">
        <f aca="false">'sub-chains'!N16*'sub-chains'!$T$1</f>
        <v>8.8648617E-008</v>
      </c>
      <c r="L5" s="42" t="n">
        <f aca="false">'sub-chains'!N16*'sub-chains'!$U$1</f>
        <v>5.9099078E-008</v>
      </c>
      <c r="M5" s="67" t="n">
        <f aca="false">SUM(N5:U5)</f>
        <v>0.000145735064881143</v>
      </c>
      <c r="N5" s="68" t="n">
        <f aca="false">F5*'sub-chains'!$W$1</f>
        <v>-2.90182642857143E-009</v>
      </c>
      <c r="O5" s="68" t="n">
        <f aca="false">G5*'sub-chains'!$W$1</f>
        <v>9.41958476190476E-005</v>
      </c>
      <c r="P5" s="68" t="n">
        <f aca="false">H5*'sub-chains'!$W$1</f>
        <v>3.46384619047619E-005</v>
      </c>
      <c r="Q5" s="68" t="n">
        <f aca="false">I5*'sub-chains'!$W$1</f>
        <v>1.26632923809524E-005</v>
      </c>
      <c r="R5" s="68" t="n">
        <f aca="false">J5*'sub-chains'!$W$1</f>
        <v>7.03560452380953E-007</v>
      </c>
      <c r="S5" s="68" t="n">
        <f aca="false">K5*'sub-chains'!$W$1</f>
        <v>4.22136271428571E-007</v>
      </c>
      <c r="T5" s="68" t="n">
        <f aca="false">'sub-chains'!AA18</f>
        <v>3.0335441E-006</v>
      </c>
      <c r="U5" s="68" t="n">
        <f aca="false">'sub-chains'!AB18</f>
        <v>8.1123979E-008</v>
      </c>
    </row>
    <row r="6" customFormat="false" ht="15" hidden="false" customHeight="false" outlineLevel="0" collapsed="false">
      <c r="A6" s="69" t="s">
        <v>57</v>
      </c>
      <c r="B6" s="39" t="s">
        <v>58</v>
      </c>
      <c r="C6" s="64" t="s">
        <v>63</v>
      </c>
      <c r="D6" s="39" t="s">
        <v>64</v>
      </c>
      <c r="E6" s="65" t="n">
        <f aca="false">SUM(F6:L6)</f>
        <v>14.06371251</v>
      </c>
      <c r="F6" s="66" t="n">
        <f aca="false">'sub-chains'!E17</f>
        <v>0.92754368</v>
      </c>
      <c r="G6" s="66" t="n">
        <f aca="false">'sub-chains'!F17</f>
        <v>6.5352902</v>
      </c>
      <c r="H6" s="66" t="n">
        <f aca="false">'sub-chains'!G17</f>
        <v>0.4006326</v>
      </c>
      <c r="I6" s="66" t="n">
        <f aca="false">'sub-chains'!H17</f>
        <v>0.40024883</v>
      </c>
      <c r="J6" s="66" t="n">
        <f aca="false">'sub-chains'!N17*'sub-chains'!$S$1</f>
        <v>2.8999986</v>
      </c>
      <c r="K6" s="66" t="n">
        <f aca="false">'sub-chains'!N17*'sub-chains'!$T$1</f>
        <v>1.73999916</v>
      </c>
      <c r="L6" s="42" t="n">
        <f aca="false">'sub-chains'!N17*'sub-chains'!$U$1</f>
        <v>1.15999944</v>
      </c>
      <c r="M6" s="67" t="n">
        <f aca="false">SUM(N6:U6)</f>
        <v>161.442059014286</v>
      </c>
      <c r="N6" s="68" t="n">
        <f aca="false">F6*'sub-chains'!$W$1</f>
        <v>4.41687466666667</v>
      </c>
      <c r="O6" s="68" t="n">
        <f aca="false">G6*'sub-chains'!$W$1</f>
        <v>31.1204295238095</v>
      </c>
      <c r="P6" s="68" t="n">
        <f aca="false">H6*'sub-chains'!$W$1</f>
        <v>1.90777428571429</v>
      </c>
      <c r="Q6" s="68" t="n">
        <f aca="false">I6*'sub-chains'!$W$1</f>
        <v>1.90594680952381</v>
      </c>
      <c r="R6" s="68" t="n">
        <f aca="false">J6*'sub-chains'!$W$1</f>
        <v>13.8095171428571</v>
      </c>
      <c r="S6" s="68" t="n">
        <f aca="false">K6*'sub-chains'!$W$1</f>
        <v>8.28571028571429</v>
      </c>
      <c r="T6" s="68" t="n">
        <f aca="false">'sub-chains'!AA19</f>
        <v>98.403501</v>
      </c>
      <c r="U6" s="68" t="n">
        <f aca="false">'sub-chains'!AB19</f>
        <v>1.5923053</v>
      </c>
    </row>
    <row r="7" s="57" customFormat="true" ht="15" hidden="false" customHeight="true" outlineLevel="0" collapsed="false">
      <c r="A7" s="56" t="s">
        <v>57</v>
      </c>
      <c r="B7" s="57" t="s">
        <v>58</v>
      </c>
      <c r="C7" s="58" t="s">
        <v>65</v>
      </c>
      <c r="D7" s="57" t="s">
        <v>66</v>
      </c>
      <c r="E7" s="59" t="n">
        <f aca="false">SUM(F7:L7)</f>
        <v>-82.101752</v>
      </c>
      <c r="F7" s="60" t="n">
        <f aca="false">'sub-chains'!E34</f>
        <v>-16.143096</v>
      </c>
      <c r="G7" s="60" t="n">
        <f aca="false">'sub-chains'!F34</f>
        <v>-63.421094</v>
      </c>
      <c r="H7" s="60" t="n">
        <f aca="false">'sub-chains'!G34</f>
        <v>-1.7457254</v>
      </c>
      <c r="I7" s="60" t="n">
        <f aca="false">'sub-chains'!H34</f>
        <v>-2.993845</v>
      </c>
      <c r="J7" s="60" t="n">
        <f aca="false">'sub-chains'!N34*'sub-chains'!$S$1</f>
        <v>1.1010042</v>
      </c>
      <c r="K7" s="60" t="n">
        <f aca="false">'sub-chains'!N34*'sub-chains'!$T$1</f>
        <v>0.66060252</v>
      </c>
      <c r="L7" s="57" t="n">
        <f aca="false">'sub-chains'!N34*'sub-chains'!$U$1</f>
        <v>0.44040168</v>
      </c>
      <c r="M7" s="61" t="n">
        <f aca="false">SUM(N7:U7)</f>
        <v>-367.768626156667</v>
      </c>
      <c r="N7" s="62" t="n">
        <f aca="false">F7*'sub-chains'!$W$1</f>
        <v>-76.8718857142857</v>
      </c>
      <c r="O7" s="62" t="n">
        <f aca="false">G7*'sub-chains'!$W$1</f>
        <v>-302.00520952381</v>
      </c>
      <c r="P7" s="62" t="n">
        <f aca="false">H7*'sub-chains'!$W$1</f>
        <v>-8.3129780952381</v>
      </c>
      <c r="Q7" s="62" t="n">
        <f aca="false">I7*'sub-chains'!$W$1</f>
        <v>-14.2564047619048</v>
      </c>
      <c r="R7" s="62" t="n">
        <f aca="false">J7*'sub-chains'!$W$1</f>
        <v>5.24287714285714</v>
      </c>
      <c r="S7" s="62" t="n">
        <f aca="false">K7*'sub-chains'!$W$1</f>
        <v>3.14572628571429</v>
      </c>
      <c r="T7" s="62" t="n">
        <f aca="false">'sub-chains'!AA37</f>
        <v>24.684719</v>
      </c>
      <c r="U7" s="62" t="n">
        <f aca="false">'sub-chains'!AB37</f>
        <v>0.60452951</v>
      </c>
    </row>
    <row r="8" customFormat="false" ht="15" hidden="false" customHeight="false" outlineLevel="0" collapsed="false">
      <c r="A8" s="63" t="s">
        <v>57</v>
      </c>
      <c r="B8" s="39" t="s">
        <v>58</v>
      </c>
      <c r="C8" s="64" t="s">
        <v>59</v>
      </c>
      <c r="D8" s="39" t="s">
        <v>66</v>
      </c>
      <c r="E8" s="65" t="n">
        <f aca="false">SUM(F8:L8)</f>
        <v>-90.3167041</v>
      </c>
      <c r="F8" s="66" t="n">
        <f aca="false">'sub-chains'!E35</f>
        <v>-16.149554</v>
      </c>
      <c r="G8" s="66" t="n">
        <f aca="false">'sub-chains'!F35</f>
        <v>-68.816573</v>
      </c>
      <c r="H8" s="66" t="n">
        <f aca="false">'sub-chains'!G35</f>
        <v>-3.7154963</v>
      </c>
      <c r="I8" s="66" t="n">
        <f aca="false">'sub-chains'!H35</f>
        <v>-3.7157752</v>
      </c>
      <c r="J8" s="66" t="n">
        <f aca="false">'sub-chains'!N35*'sub-chains'!$S$1</f>
        <v>1.0403472</v>
      </c>
      <c r="K8" s="66" t="n">
        <f aca="false">'sub-chains'!N35*'sub-chains'!$T$1</f>
        <v>0.62420832</v>
      </c>
      <c r="L8" s="42" t="n">
        <f aca="false">'sub-chains'!N35*'sub-chains'!$U$1</f>
        <v>0.41613888</v>
      </c>
      <c r="M8" s="67" t="n">
        <f aca="false">SUM(N8:U8)</f>
        <v>-408.328084527619</v>
      </c>
      <c r="N8" s="68" t="n">
        <f aca="false">F8*'sub-chains'!$W$1</f>
        <v>-76.9026380952381</v>
      </c>
      <c r="O8" s="68" t="n">
        <f aca="false">G8*'sub-chains'!$W$1</f>
        <v>-327.697966666667</v>
      </c>
      <c r="P8" s="68" t="n">
        <f aca="false">H8*'sub-chains'!$W$1</f>
        <v>-17.6928395238095</v>
      </c>
      <c r="Q8" s="68" t="n">
        <f aca="false">I8*'sub-chains'!$W$1</f>
        <v>-17.6941676190476</v>
      </c>
      <c r="R8" s="68" t="n">
        <f aca="false">J8*'sub-chains'!$W$1</f>
        <v>4.95403428571429</v>
      </c>
      <c r="S8" s="68" t="n">
        <f aca="false">K8*'sub-chains'!$W$1</f>
        <v>2.97242057142857</v>
      </c>
      <c r="T8" s="68" t="n">
        <f aca="false">'sub-chains'!AA38</f>
        <v>23.161848</v>
      </c>
      <c r="U8" s="68" t="n">
        <f aca="false">'sub-chains'!AB38</f>
        <v>0.57122452</v>
      </c>
    </row>
    <row r="9" customFormat="false" ht="15" hidden="false" customHeight="false" outlineLevel="0" collapsed="false">
      <c r="A9" s="63" t="s">
        <v>57</v>
      </c>
      <c r="B9" s="39" t="s">
        <v>58</v>
      </c>
      <c r="C9" s="64" t="s">
        <v>61</v>
      </c>
      <c r="D9" s="39" t="s">
        <v>66</v>
      </c>
      <c r="E9" s="65" t="n">
        <f aca="false">SUM(F9:L9)</f>
        <v>8.11453685569</v>
      </c>
      <c r="F9" s="66" t="n">
        <f aca="false">'sub-chains'!E36</f>
        <v>-0.00016477731</v>
      </c>
      <c r="G9" s="66" t="n">
        <f aca="false">'sub-chains'!F36</f>
        <v>5.3488169</v>
      </c>
      <c r="H9" s="66" t="n">
        <f aca="false">'sub-chains'!G36</f>
        <v>1.9669104</v>
      </c>
      <c r="I9" s="66" t="n">
        <f aca="false">'sub-chains'!H36</f>
        <v>0.71907238</v>
      </c>
      <c r="J9" s="66" t="n">
        <f aca="false">'sub-chains'!N36*'sub-chains'!$S$1</f>
        <v>0.0399509765</v>
      </c>
      <c r="K9" s="66" t="n">
        <f aca="false">'sub-chains'!N36*'sub-chains'!$T$1</f>
        <v>0.0239705859</v>
      </c>
      <c r="L9" s="42" t="n">
        <f aca="false">'sub-chains'!N36*'sub-chains'!$U$1</f>
        <v>0.0159803906</v>
      </c>
      <c r="M9" s="67" t="n">
        <f aca="false">SUM(N9:U9)</f>
        <v>39.4067608396667</v>
      </c>
      <c r="N9" s="68" t="n">
        <f aca="false">F9*'sub-chains'!$W$1</f>
        <v>-0.000784653857142857</v>
      </c>
      <c r="O9" s="68" t="n">
        <f aca="false">G9*'sub-chains'!$W$1</f>
        <v>25.4705566666667</v>
      </c>
      <c r="P9" s="68" t="n">
        <f aca="false">H9*'sub-chains'!$W$1</f>
        <v>9.36624</v>
      </c>
      <c r="Q9" s="68" t="n">
        <f aca="false">I9*'sub-chains'!$W$1</f>
        <v>3.42415419047619</v>
      </c>
      <c r="R9" s="68" t="n">
        <f aca="false">J9*'sub-chains'!$W$1</f>
        <v>0.190242745238095</v>
      </c>
      <c r="S9" s="68" t="n">
        <f aca="false">K9*'sub-chains'!$W$1</f>
        <v>0.114145647142857</v>
      </c>
      <c r="T9" s="68" t="n">
        <f aca="false">'sub-chains'!AA39</f>
        <v>0.82027032</v>
      </c>
      <c r="U9" s="68" t="n">
        <f aca="false">'sub-chains'!AB39</f>
        <v>0.021935924</v>
      </c>
    </row>
    <row r="10" customFormat="false" ht="15" hidden="false" customHeight="false" outlineLevel="0" collapsed="false">
      <c r="A10" s="69" t="s">
        <v>57</v>
      </c>
      <c r="B10" s="39" t="s">
        <v>58</v>
      </c>
      <c r="C10" s="64" t="s">
        <v>63</v>
      </c>
      <c r="D10" s="39" t="s">
        <v>66</v>
      </c>
      <c r="E10" s="65" t="n">
        <f aca="false">SUM(F10:L10)</f>
        <v>0.1004149074</v>
      </c>
      <c r="F10" s="66" t="n">
        <f aca="false">'sub-chains'!E37</f>
        <v>0.0066226619</v>
      </c>
      <c r="G10" s="66" t="n">
        <f aca="false">'sub-chains'!F37</f>
        <v>0.046661972</v>
      </c>
      <c r="H10" s="66" t="n">
        <f aca="false">'sub-chains'!G37</f>
        <v>0.0028605168</v>
      </c>
      <c r="I10" s="66" t="n">
        <f aca="false">'sub-chains'!H37</f>
        <v>0.0028577767</v>
      </c>
      <c r="J10" s="66" t="n">
        <f aca="false">'sub-chains'!N37*'sub-chains'!$S$1</f>
        <v>0.02070599</v>
      </c>
      <c r="K10" s="66" t="n">
        <f aca="false">'sub-chains'!N37*'sub-chains'!$T$1</f>
        <v>0.012423594</v>
      </c>
      <c r="L10" s="42" t="n">
        <f aca="false">'sub-chains'!N37*'sub-chains'!$U$1</f>
        <v>0.008282396</v>
      </c>
      <c r="M10" s="67" t="n">
        <f aca="false">SUM(N10:U10)</f>
        <v>1.1526963047619</v>
      </c>
      <c r="N10" s="68" t="n">
        <f aca="false">F10*'sub-chains'!$W$1</f>
        <v>0.0315364852380952</v>
      </c>
      <c r="O10" s="68" t="n">
        <f aca="false">G10*'sub-chains'!$W$1</f>
        <v>0.222199866666667</v>
      </c>
      <c r="P10" s="68" t="n">
        <f aca="false">H10*'sub-chains'!$W$1</f>
        <v>0.0136215085714286</v>
      </c>
      <c r="Q10" s="68" t="n">
        <f aca="false">I10*'sub-chains'!$W$1</f>
        <v>0.0136084604761905</v>
      </c>
      <c r="R10" s="68" t="n">
        <f aca="false">J10*'sub-chains'!$W$1</f>
        <v>0.0985999523809524</v>
      </c>
      <c r="S10" s="68" t="n">
        <f aca="false">K10*'sub-chains'!$W$1</f>
        <v>0.0591599714285714</v>
      </c>
      <c r="T10" s="68" t="n">
        <f aca="false">'sub-chains'!AA40</f>
        <v>0.702601</v>
      </c>
      <c r="U10" s="68" t="n">
        <f aca="false">'sub-chains'!AB40</f>
        <v>0.01136906</v>
      </c>
    </row>
    <row r="11" s="57" customFormat="true" ht="30" hidden="false" customHeight="true" outlineLevel="0" collapsed="false">
      <c r="A11" s="56" t="s">
        <v>57</v>
      </c>
      <c r="B11" s="57" t="s">
        <v>58</v>
      </c>
      <c r="C11" s="58" t="s">
        <v>67</v>
      </c>
      <c r="D11" s="57" t="s">
        <v>66</v>
      </c>
      <c r="E11" s="59" t="n">
        <f aca="false">SUM(F11:L11)</f>
        <v>-94.78676559</v>
      </c>
      <c r="F11" s="60" t="n">
        <f aca="false">'sub-chains'!E55</f>
        <v>-16.806514</v>
      </c>
      <c r="G11" s="60" t="n">
        <f aca="false">'sub-chains'!F55</f>
        <v>-71.144079</v>
      </c>
      <c r="H11" s="60" t="n">
        <f aca="false">'sub-chains'!G55</f>
        <v>-3.8045205</v>
      </c>
      <c r="I11" s="60" t="n">
        <f aca="false">'sub-chains'!H55</f>
        <v>-3.8046324</v>
      </c>
      <c r="J11" s="60" t="n">
        <f aca="false">'sub-chains'!N55*'sub-chains'!$S$1</f>
        <v>0.386490155</v>
      </c>
      <c r="K11" s="60" t="n">
        <f aca="false">'sub-chains'!N55*'sub-chains'!$T$1</f>
        <v>0.231894093</v>
      </c>
      <c r="L11" s="57" t="n">
        <f aca="false">'sub-chains'!N55*'sub-chains'!$U$1</f>
        <v>0.154596062</v>
      </c>
      <c r="M11" s="61" t="n">
        <f aca="false">SUM(N11:U11)</f>
        <v>-440.248391602381</v>
      </c>
      <c r="N11" s="62" t="n">
        <f aca="false">F11*'sub-chains'!$W$1</f>
        <v>-80.031019047619</v>
      </c>
      <c r="O11" s="62" t="n">
        <f aca="false">G11*'sub-chains'!$W$1</f>
        <v>-338.781328571429</v>
      </c>
      <c r="P11" s="62" t="n">
        <f aca="false">H11*'sub-chains'!$W$1</f>
        <v>-18.1167642857143</v>
      </c>
      <c r="Q11" s="62" t="n">
        <f aca="false">I11*'sub-chains'!$W$1</f>
        <v>-18.1172971428571</v>
      </c>
      <c r="R11" s="62" t="n">
        <f aca="false">J11*'sub-chains'!$W$1</f>
        <v>1.84042930952381</v>
      </c>
      <c r="S11" s="62" t="n">
        <f aca="false">K11*'sub-chains'!$W$1</f>
        <v>1.10425758571429</v>
      </c>
      <c r="T11" s="62" t="n">
        <f aca="false">'sub-chains'!AA59</f>
        <v>11.64112</v>
      </c>
      <c r="U11" s="62" t="n">
        <f aca="false">'sub-chains'!AB59</f>
        <v>0.21221055</v>
      </c>
    </row>
    <row r="12" customFormat="false" ht="30" hidden="false" customHeight="false" outlineLevel="0" collapsed="false">
      <c r="A12" s="63" t="s">
        <v>57</v>
      </c>
      <c r="B12" s="39" t="s">
        <v>58</v>
      </c>
      <c r="C12" s="64" t="s">
        <v>68</v>
      </c>
      <c r="D12" s="39" t="s">
        <v>66</v>
      </c>
      <c r="E12" s="65" t="n">
        <f aca="false">SUM(F12:L12)</f>
        <v>-4.639155318</v>
      </c>
      <c r="F12" s="66" t="n">
        <f aca="false">'sub-chains'!E56</f>
        <v>-0.82259766</v>
      </c>
      <c r="G12" s="66" t="n">
        <f aca="false">'sub-chains'!F56</f>
        <v>-3.4819652</v>
      </c>
      <c r="H12" s="66" t="n">
        <f aca="false">'sub-chains'!G56</f>
        <v>-0.18620175</v>
      </c>
      <c r="I12" s="66" t="n">
        <f aca="false">'sub-chains'!H56</f>
        <v>-0.18620722</v>
      </c>
      <c r="J12" s="66" t="n">
        <f aca="false">'sub-chains'!N56*'sub-chains'!$S$1</f>
        <v>0.018908256</v>
      </c>
      <c r="K12" s="66" t="n">
        <f aca="false">'sub-chains'!N56*'sub-chains'!$T$1</f>
        <v>0.0113449536</v>
      </c>
      <c r="L12" s="42" t="n">
        <f aca="false">'sub-chains'!N56*'sub-chains'!$U$1</f>
        <v>0.0075633024</v>
      </c>
      <c r="M12" s="67" t="n">
        <f aca="false">SUM(N12:U12)</f>
        <v>-21.5473463997143</v>
      </c>
      <c r="N12" s="68" t="n">
        <f aca="false">F12*'sub-chains'!$W$1</f>
        <v>-3.91713171428571</v>
      </c>
      <c r="O12" s="68" t="n">
        <f aca="false">G12*'sub-chains'!$W$1</f>
        <v>-16.5807866666667</v>
      </c>
      <c r="P12" s="68" t="n">
        <f aca="false">H12*'sub-chains'!$W$1</f>
        <v>-0.886675</v>
      </c>
      <c r="Q12" s="68" t="n">
        <f aca="false">I12*'sub-chains'!$W$1</f>
        <v>-0.886701047619048</v>
      </c>
      <c r="R12" s="68" t="n">
        <f aca="false">J12*'sub-chains'!$W$1</f>
        <v>0.0900393142857143</v>
      </c>
      <c r="S12" s="68" t="n">
        <f aca="false">K12*'sub-chains'!$W$1</f>
        <v>0.0540235885714286</v>
      </c>
      <c r="T12" s="68" t="n">
        <f aca="false">'sub-chains'!AA60</f>
        <v>0.56950315</v>
      </c>
      <c r="U12" s="68" t="n">
        <f aca="false">'sub-chains'!AB60</f>
        <v>0.010381976</v>
      </c>
    </row>
    <row r="13" customFormat="false" ht="30" hidden="false" customHeight="false" outlineLevel="0" collapsed="false">
      <c r="A13" s="69" t="s">
        <v>57</v>
      </c>
      <c r="B13" s="39" t="s">
        <v>58</v>
      </c>
      <c r="C13" s="64" t="s">
        <v>69</v>
      </c>
      <c r="D13" s="39" t="s">
        <v>66</v>
      </c>
      <c r="E13" s="65" t="n">
        <f aca="false">SUM(F13:L13)</f>
        <v>-0.0001267068439</v>
      </c>
      <c r="F13" s="66" t="n">
        <f aca="false">'sub-chains'!E57</f>
        <v>-2.2467328E-005</v>
      </c>
      <c r="G13" s="66" t="n">
        <f aca="false">'sub-chains'!F57</f>
        <v>-9.5100966E-005</v>
      </c>
      <c r="H13" s="66" t="n">
        <f aca="false">'sub-chains'!G57</f>
        <v>-5.0856216E-006</v>
      </c>
      <c r="I13" s="66" t="n">
        <f aca="false">'sub-chains'!H57</f>
        <v>-5.085771E-006</v>
      </c>
      <c r="J13" s="66" t="n">
        <f aca="false">'sub-chains'!N57*'sub-chains'!$S$1</f>
        <v>5.1642135E-007</v>
      </c>
      <c r="K13" s="66" t="n">
        <f aca="false">'sub-chains'!N57*'sub-chains'!$T$1</f>
        <v>3.0985281E-007</v>
      </c>
      <c r="L13" s="42" t="n">
        <f aca="false">'sub-chains'!N57*'sub-chains'!$U$1</f>
        <v>2.0656854E-007</v>
      </c>
      <c r="M13" s="67" t="n">
        <f aca="false">SUM(N13:U13)</f>
        <v>-0.000588511715047619</v>
      </c>
      <c r="N13" s="68" t="n">
        <f aca="false">F13*'sub-chains'!$W$1</f>
        <v>-0.000106987276190476</v>
      </c>
      <c r="O13" s="68" t="n">
        <f aca="false">G13*'sub-chains'!$W$1</f>
        <v>-0.000452861742857143</v>
      </c>
      <c r="P13" s="68" t="n">
        <f aca="false">H13*'sub-chains'!$W$1</f>
        <v>-2.42172457142857E-005</v>
      </c>
      <c r="Q13" s="68" t="n">
        <f aca="false">I13*'sub-chains'!$W$1</f>
        <v>-2.42179571428571E-005</v>
      </c>
      <c r="R13" s="68" t="n">
        <f aca="false">J13*'sub-chains'!$W$1</f>
        <v>2.45914928571429E-006</v>
      </c>
      <c r="S13" s="68" t="n">
        <f aca="false">K13*'sub-chains'!$W$1</f>
        <v>1.47548957142857E-006</v>
      </c>
      <c r="T13" s="68" t="n">
        <f aca="false">'sub-chains'!AA61</f>
        <v>1.5554316E-005</v>
      </c>
      <c r="U13" s="68" t="n">
        <f aca="false">'sub-chains'!AB61</f>
        <v>2.83552E-007</v>
      </c>
    </row>
    <row r="14" s="57" customFormat="true" ht="15" hidden="false" customHeight="false" outlineLevel="0" collapsed="false">
      <c r="A14" s="70" t="s">
        <v>70</v>
      </c>
      <c r="B14" s="57" t="s">
        <v>58</v>
      </c>
      <c r="C14" s="58" t="s">
        <v>71</v>
      </c>
      <c r="D14" s="57" t="s">
        <v>72</v>
      </c>
      <c r="E14" s="59" t="n">
        <f aca="false">SUM(F14:L14)</f>
        <v>-6125.356714</v>
      </c>
      <c r="F14" s="60" t="n">
        <f aca="false">'sub-chains'!E91</f>
        <v>-1086.1154</v>
      </c>
      <c r="G14" s="60" t="n">
        <f aca="false">'sub-chains'!F91</f>
        <v>-4597.4631</v>
      </c>
      <c r="H14" s="60" t="n">
        <f aca="false">'sub-chains'!G91</f>
        <v>-245.85444</v>
      </c>
      <c r="I14" s="60" t="n">
        <f aca="false">'sub-chains'!H91</f>
        <v>-245.86166</v>
      </c>
      <c r="J14" s="60" t="n">
        <f aca="false">'sub-chains'!N91*'sub-chains'!$S$1</f>
        <v>24.968943</v>
      </c>
      <c r="K14" s="60" t="n">
        <f aca="false">'sub-chains'!N91*'sub-chains'!$T$1</f>
        <v>14.9813658</v>
      </c>
      <c r="L14" s="57" t="n">
        <f aca="false">'sub-chains'!N91*'sub-chains'!$U$1</f>
        <v>9.9875772</v>
      </c>
      <c r="M14" s="61" t="n">
        <f aca="false">SUM(N14:U14)</f>
        <v>-28450.1638331905</v>
      </c>
      <c r="N14" s="62" t="n">
        <f aca="false">F14*'sub-chains'!$W$1</f>
        <v>-5171.9780952381</v>
      </c>
      <c r="O14" s="62" t="n">
        <f aca="false">G14*'sub-chains'!$W$1</f>
        <v>-21892.6814285714</v>
      </c>
      <c r="P14" s="62" t="n">
        <f aca="false">H14*'sub-chains'!$W$1</f>
        <v>-1170.73542857143</v>
      </c>
      <c r="Q14" s="62" t="n">
        <f aca="false">I14*'sub-chains'!$W$1</f>
        <v>-1170.76980952381</v>
      </c>
      <c r="R14" s="62" t="n">
        <f aca="false">J14*'sub-chains'!$W$1</f>
        <v>118.899728571429</v>
      </c>
      <c r="S14" s="62" t="n">
        <f aca="false">K14*'sub-chains'!$W$1</f>
        <v>71.3398371428571</v>
      </c>
      <c r="T14" s="62" t="n">
        <f aca="false">'sub-chains'!AA96</f>
        <v>752.05164</v>
      </c>
      <c r="U14" s="62" t="n">
        <f aca="false">'sub-chains'!AB96</f>
        <v>13.709723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K113"/>
  <sheetViews>
    <sheetView showFormulas="false" showGridLines="true" showRowColHeaders="true" showZeros="true" rightToLeft="false" tabSelected="false" showOutlineSymbols="true" defaultGridColor="true" view="normal" topLeftCell="J1" colorId="64" zoomScale="130" zoomScaleNormal="130" zoomScalePageLayoutView="100" workbookViewId="0">
      <selection pane="topLeft" activeCell="L1" activeCellId="0" sqref="L1"/>
    </sheetView>
  </sheetViews>
  <sheetFormatPr defaultColWidth="8.57421875" defaultRowHeight="15" zeroHeight="false" outlineLevelRow="0" outlineLevelCol="0"/>
  <cols>
    <col collapsed="false" customWidth="false" hidden="false" outlineLevel="0" max="1024" min="1" style="71" width="8.57"/>
  </cols>
  <sheetData>
    <row r="1" customFormat="false" ht="15" hidden="false" customHeight="false" outlineLevel="0" collapsed="false">
      <c r="L1" s="26" t="s">
        <v>73</v>
      </c>
      <c r="S1" s="72" t="n">
        <v>0.5</v>
      </c>
      <c r="T1" s="72" t="n">
        <v>0.3</v>
      </c>
      <c r="U1" s="72" t="n">
        <v>0.2</v>
      </c>
      <c r="W1" s="72" t="n">
        <v>4.76190476190476</v>
      </c>
      <c r="X1" s="73" t="s">
        <v>74</v>
      </c>
    </row>
    <row r="2" customFormat="false" ht="15" hidden="false" customHeight="false" outlineLevel="0" collapsed="false">
      <c r="A2" s="71" t="s">
        <v>75</v>
      </c>
      <c r="B2" s="71" t="s">
        <v>76</v>
      </c>
      <c r="L2" s="71" t="s">
        <v>75</v>
      </c>
      <c r="M2" s="71" t="s">
        <v>76</v>
      </c>
      <c r="Y2" s="71" t="s">
        <v>75</v>
      </c>
      <c r="Z2" s="71" t="s">
        <v>77</v>
      </c>
    </row>
    <row r="3" customFormat="false" ht="15" hidden="false" customHeight="false" outlineLevel="0" collapsed="false">
      <c r="A3" s="71" t="s">
        <v>78</v>
      </c>
      <c r="B3" s="71" t="s">
        <v>79</v>
      </c>
      <c r="L3" s="71" t="s">
        <v>78</v>
      </c>
      <c r="M3" s="71" t="s">
        <v>79</v>
      </c>
      <c r="Y3" s="71" t="s">
        <v>78</v>
      </c>
      <c r="Z3" s="71" t="s">
        <v>79</v>
      </c>
    </row>
    <row r="4" customFormat="false" ht="15" hidden="false" customHeight="false" outlineLevel="0" collapsed="false">
      <c r="A4" s="71" t="s">
        <v>80</v>
      </c>
      <c r="B4" s="71" t="s">
        <v>81</v>
      </c>
      <c r="L4" s="71" t="s">
        <v>80</v>
      </c>
      <c r="M4" s="71" t="s">
        <v>82</v>
      </c>
      <c r="Y4" s="71" t="s">
        <v>83</v>
      </c>
      <c r="Z4" s="71" t="s">
        <v>84</v>
      </c>
    </row>
    <row r="5" customFormat="false" ht="15" hidden="false" customHeight="false" outlineLevel="0" collapsed="false">
      <c r="A5" s="71" t="s">
        <v>85</v>
      </c>
      <c r="B5" s="71" t="s">
        <v>57</v>
      </c>
      <c r="L5" s="71" t="s">
        <v>85</v>
      </c>
      <c r="M5" s="71" t="s">
        <v>57</v>
      </c>
      <c r="Y5" s="71" t="s">
        <v>86</v>
      </c>
      <c r="Z5" s="71" t="s">
        <v>87</v>
      </c>
    </row>
    <row r="6" customFormat="false" ht="15" hidden="false" customHeight="false" outlineLevel="0" collapsed="false">
      <c r="A6" s="71" t="s">
        <v>88</v>
      </c>
      <c r="B6" s="71" t="s">
        <v>89</v>
      </c>
      <c r="L6" s="71" t="s">
        <v>88</v>
      </c>
      <c r="M6" s="71" t="s">
        <v>89</v>
      </c>
      <c r="Y6" s="71" t="s">
        <v>90</v>
      </c>
      <c r="Z6" s="71" t="s">
        <v>91</v>
      </c>
    </row>
    <row r="7" customFormat="false" ht="15" hidden="false" customHeight="false" outlineLevel="0" collapsed="false">
      <c r="A7" s="71" t="s">
        <v>92</v>
      </c>
      <c r="B7" s="71" t="s">
        <v>93</v>
      </c>
      <c r="L7" s="71" t="s">
        <v>92</v>
      </c>
      <c r="M7" s="71" t="s">
        <v>93</v>
      </c>
      <c r="Y7" s="71" t="s">
        <v>85</v>
      </c>
      <c r="Z7" s="71" t="s">
        <v>57</v>
      </c>
    </row>
    <row r="8" customFormat="false" ht="15" hidden="false" customHeight="false" outlineLevel="0" collapsed="false">
      <c r="A8" s="71" t="s">
        <v>94</v>
      </c>
      <c r="B8" s="71" t="s">
        <v>95</v>
      </c>
      <c r="L8" s="71" t="s">
        <v>94</v>
      </c>
      <c r="M8" s="71" t="s">
        <v>95</v>
      </c>
      <c r="Y8" s="71" t="s">
        <v>88</v>
      </c>
      <c r="Z8" s="71" t="s">
        <v>89</v>
      </c>
    </row>
    <row r="9" customFormat="false" ht="15" hidden="false" customHeight="false" outlineLevel="0" collapsed="false">
      <c r="A9" s="71" t="s">
        <v>96</v>
      </c>
      <c r="B9" s="71" t="s">
        <v>95</v>
      </c>
      <c r="L9" s="71" t="s">
        <v>96</v>
      </c>
      <c r="M9" s="71" t="s">
        <v>95</v>
      </c>
      <c r="Y9" s="71" t="s">
        <v>92</v>
      </c>
      <c r="Z9" s="71" t="s">
        <v>93</v>
      </c>
    </row>
    <row r="10" customFormat="false" ht="15" hidden="false" customHeight="false" outlineLevel="0" collapsed="false">
      <c r="A10" s="71" t="s">
        <v>97</v>
      </c>
      <c r="B10" s="71" t="s">
        <v>95</v>
      </c>
      <c r="L10" s="71" t="s">
        <v>97</v>
      </c>
      <c r="M10" s="71" t="s">
        <v>95</v>
      </c>
      <c r="Y10" s="71" t="s">
        <v>94</v>
      </c>
      <c r="Z10" s="71" t="s">
        <v>95</v>
      </c>
    </row>
    <row r="11" customFormat="false" ht="15" hidden="false" customHeight="false" outlineLevel="0" collapsed="false">
      <c r="A11" s="71" t="s">
        <v>98</v>
      </c>
      <c r="B11" s="71" t="s">
        <v>99</v>
      </c>
      <c r="L11" s="71" t="s">
        <v>98</v>
      </c>
      <c r="M11" s="71" t="s">
        <v>99</v>
      </c>
      <c r="Y11" s="71" t="s">
        <v>96</v>
      </c>
      <c r="Z11" s="71" t="s">
        <v>95</v>
      </c>
    </row>
    <row r="12" customFormat="false" ht="15" hidden="false" customHeight="false" outlineLevel="0" collapsed="false">
      <c r="A12" s="71" t="s">
        <v>100</v>
      </c>
      <c r="B12" s="71" t="s">
        <v>101</v>
      </c>
      <c r="L12" s="71" t="s">
        <v>100</v>
      </c>
      <c r="M12" s="71" t="s">
        <v>101</v>
      </c>
      <c r="Y12" s="71" t="s">
        <v>97</v>
      </c>
      <c r="Z12" s="71" t="s">
        <v>95</v>
      </c>
    </row>
    <row r="13" customFormat="false" ht="15" hidden="false" customHeight="false" outlineLevel="0" collapsed="false">
      <c r="Y13" s="71" t="s">
        <v>98</v>
      </c>
      <c r="Z13" s="71" t="s">
        <v>99</v>
      </c>
    </row>
    <row r="14" customFormat="false" ht="15" hidden="false" customHeight="false" outlineLevel="0" collapsed="false">
      <c r="A14" s="71" t="s">
        <v>99</v>
      </c>
      <c r="B14" s="71" t="s">
        <v>102</v>
      </c>
      <c r="C14" s="71" t="s">
        <v>65</v>
      </c>
      <c r="D14" s="71" t="s">
        <v>103</v>
      </c>
      <c r="E14" s="71" t="s">
        <v>104</v>
      </c>
      <c r="F14" s="71" t="s">
        <v>105</v>
      </c>
      <c r="G14" s="71" t="s">
        <v>106</v>
      </c>
      <c r="H14" s="71" t="s">
        <v>107</v>
      </c>
      <c r="L14" s="71" t="s">
        <v>99</v>
      </c>
      <c r="M14" s="71" t="s">
        <v>102</v>
      </c>
      <c r="N14" s="71" t="s">
        <v>65</v>
      </c>
      <c r="O14" s="71" t="s">
        <v>108</v>
      </c>
      <c r="P14" s="71" t="s">
        <v>109</v>
      </c>
      <c r="Q14" s="71" t="s">
        <v>109</v>
      </c>
      <c r="R14" s="71" t="s">
        <v>109</v>
      </c>
      <c r="Y14" s="71" t="s">
        <v>100</v>
      </c>
      <c r="Z14" s="71" t="s">
        <v>101</v>
      </c>
    </row>
    <row r="15" customFormat="false" ht="15" hidden="false" customHeight="false" outlineLevel="0" collapsed="false">
      <c r="A15" s="74" t="s">
        <v>59</v>
      </c>
      <c r="B15" s="74" t="s">
        <v>60</v>
      </c>
      <c r="C15" s="74" t="n">
        <v>-0.0055394124</v>
      </c>
      <c r="D15" s="74" t="n">
        <v>0</v>
      </c>
      <c r="E15" s="74" t="n">
        <v>-0.00096819866</v>
      </c>
      <c r="F15" s="74" t="n">
        <v>-0.0041256938</v>
      </c>
      <c r="G15" s="74" t="n">
        <v>-0.00022275158</v>
      </c>
      <c r="H15" s="75" t="n">
        <v>-0.0002227683</v>
      </c>
      <c r="I15" s="75"/>
      <c r="J15" s="75"/>
      <c r="L15" s="71" t="s">
        <v>59</v>
      </c>
      <c r="M15" s="71" t="s">
        <v>60</v>
      </c>
      <c r="N15" s="71" t="n">
        <v>0.00012474187</v>
      </c>
      <c r="O15" s="71" t="n">
        <v>0</v>
      </c>
      <c r="P15" s="75" t="n">
        <v>6.5438359E-005</v>
      </c>
      <c r="Q15" s="75" t="n">
        <v>1.635959E-005</v>
      </c>
      <c r="R15" s="75" t="n">
        <v>4.2943923E-005</v>
      </c>
      <c r="U15" s="75"/>
      <c r="V15" s="75"/>
      <c r="AI15" s="75"/>
      <c r="AJ15" s="75"/>
      <c r="AK15" s="75"/>
      <c r="AU15" s="75"/>
      <c r="AV15" s="75"/>
      <c r="AW15" s="75"/>
      <c r="BG15" s="75"/>
      <c r="BI15" s="75"/>
      <c r="BJ15" s="75"/>
      <c r="BK15" s="75"/>
    </row>
    <row r="16" customFormat="false" ht="15" hidden="false" customHeight="false" outlineLevel="0" collapsed="false">
      <c r="A16" s="74" t="s">
        <v>61</v>
      </c>
      <c r="B16" s="74" t="s">
        <v>62</v>
      </c>
      <c r="C16" s="76" t="n">
        <v>2.9713887E-005</v>
      </c>
      <c r="D16" s="74" t="n">
        <v>0</v>
      </c>
      <c r="E16" s="76" t="n">
        <v>-6.0938355E-010</v>
      </c>
      <c r="F16" s="76" t="n">
        <v>1.9781128E-005</v>
      </c>
      <c r="G16" s="75" t="n">
        <v>7.274077E-006</v>
      </c>
      <c r="H16" s="75" t="n">
        <v>2.6592914E-006</v>
      </c>
      <c r="I16" s="75"/>
      <c r="J16" s="75"/>
      <c r="L16" s="71" t="s">
        <v>61</v>
      </c>
      <c r="M16" s="71" t="s">
        <v>62</v>
      </c>
      <c r="N16" s="75" t="n">
        <v>2.9549539E-007</v>
      </c>
      <c r="O16" s="71" t="n">
        <v>0</v>
      </c>
      <c r="P16" s="75" t="n">
        <v>1.5501397E-007</v>
      </c>
      <c r="Q16" s="75" t="n">
        <v>3.8753493E-008</v>
      </c>
      <c r="R16" s="75" t="n">
        <v>1.0172792E-007</v>
      </c>
      <c r="T16" s="75"/>
      <c r="U16" s="75"/>
      <c r="V16" s="75"/>
      <c r="Y16" s="71" t="s">
        <v>99</v>
      </c>
      <c r="Z16" s="71" t="s">
        <v>102</v>
      </c>
      <c r="AA16" s="71" t="s">
        <v>110</v>
      </c>
      <c r="AB16" s="71" t="s">
        <v>111</v>
      </c>
      <c r="AC16" s="71" t="s">
        <v>112</v>
      </c>
      <c r="AG16" s="75"/>
      <c r="AH16" s="75"/>
      <c r="AI16" s="75"/>
      <c r="AJ16" s="75"/>
      <c r="AK16" s="75"/>
      <c r="AT16" s="75"/>
      <c r="AU16" s="75"/>
      <c r="AV16" s="75"/>
      <c r="AW16" s="75"/>
      <c r="BG16" s="75"/>
      <c r="BH16" s="75"/>
      <c r="BI16" s="75"/>
      <c r="BJ16" s="75"/>
      <c r="BK16" s="75"/>
    </row>
    <row r="17" customFormat="false" ht="15" hidden="false" customHeight="false" outlineLevel="0" collapsed="false">
      <c r="A17" s="74" t="s">
        <v>63</v>
      </c>
      <c r="B17" s="74" t="s">
        <v>64</v>
      </c>
      <c r="C17" s="74" t="n">
        <v>8.2637154</v>
      </c>
      <c r="D17" s="74" t="n">
        <v>0</v>
      </c>
      <c r="E17" s="74" t="n">
        <v>0.92754368</v>
      </c>
      <c r="F17" s="74" t="n">
        <v>6.5352902</v>
      </c>
      <c r="G17" s="74" t="n">
        <v>0.4006326</v>
      </c>
      <c r="H17" s="74" t="n">
        <v>0.40024883</v>
      </c>
      <c r="I17" s="74"/>
      <c r="J17" s="74"/>
      <c r="L17" s="71" t="s">
        <v>63</v>
      </c>
      <c r="M17" s="71" t="s">
        <v>64</v>
      </c>
      <c r="N17" s="71" t="n">
        <v>5.7999972</v>
      </c>
      <c r="O17" s="71" t="n">
        <v>0</v>
      </c>
      <c r="P17" s="71" t="n">
        <v>3.0426215</v>
      </c>
      <c r="Q17" s="71" t="n">
        <v>0.76065538</v>
      </c>
      <c r="R17" s="71" t="n">
        <v>1.9967204</v>
      </c>
      <c r="Y17" s="71" t="s">
        <v>59</v>
      </c>
      <c r="Z17" s="71" t="s">
        <v>60</v>
      </c>
      <c r="AA17" s="71" t="n">
        <v>0.0013886</v>
      </c>
      <c r="AB17" s="75" t="n">
        <v>3.4246075E-005</v>
      </c>
      <c r="AC17" s="75" t="n">
        <v>6.1348462E-005</v>
      </c>
    </row>
    <row r="18" customFormat="false" ht="15" hidden="false" customHeight="false" outlineLevel="0" collapsed="false">
      <c r="Y18" s="71" t="s">
        <v>61</v>
      </c>
      <c r="Z18" s="71" t="s">
        <v>62</v>
      </c>
      <c r="AA18" s="75" t="n">
        <v>3.0335441E-006</v>
      </c>
      <c r="AB18" s="75" t="n">
        <v>8.1123979E-008</v>
      </c>
      <c r="AC18" s="75" t="n">
        <v>1.453256E-007</v>
      </c>
    </row>
    <row r="19" customFormat="false" ht="15" hidden="false" customHeight="false" outlineLevel="0" collapsed="false">
      <c r="Y19" s="71" t="s">
        <v>63</v>
      </c>
      <c r="Z19" s="71" t="s">
        <v>64</v>
      </c>
      <c r="AA19" s="71" t="n">
        <v>98.403501</v>
      </c>
      <c r="AB19" s="71" t="n">
        <v>1.5923053</v>
      </c>
      <c r="AC19" s="71" t="n">
        <v>2.8524577</v>
      </c>
    </row>
    <row r="20" customFormat="false" ht="15" hidden="false" customHeight="false" outlineLevel="0" collapsed="false">
      <c r="A20" s="71" t="s">
        <v>75</v>
      </c>
      <c r="B20" s="71" t="s">
        <v>76</v>
      </c>
      <c r="L20" s="71" t="s">
        <v>75</v>
      </c>
      <c r="M20" s="71" t="s">
        <v>76</v>
      </c>
    </row>
    <row r="21" customFormat="false" ht="15" hidden="false" customHeight="false" outlineLevel="0" collapsed="false">
      <c r="A21" s="71" t="s">
        <v>78</v>
      </c>
      <c r="B21" s="71" t="s">
        <v>79</v>
      </c>
      <c r="L21" s="71" t="s">
        <v>78</v>
      </c>
      <c r="M21" s="71" t="s">
        <v>79</v>
      </c>
      <c r="Y21" s="71" t="s">
        <v>75</v>
      </c>
      <c r="Z21" s="71" t="s">
        <v>77</v>
      </c>
    </row>
    <row r="22" customFormat="false" ht="15" hidden="false" customHeight="false" outlineLevel="0" collapsed="false">
      <c r="A22" s="71" t="s">
        <v>80</v>
      </c>
      <c r="B22" s="71" t="s">
        <v>81</v>
      </c>
      <c r="L22" s="71" t="s">
        <v>80</v>
      </c>
      <c r="M22" s="71" t="s">
        <v>82</v>
      </c>
      <c r="Y22" s="71" t="s">
        <v>78</v>
      </c>
      <c r="Z22" s="71" t="s">
        <v>79</v>
      </c>
    </row>
    <row r="23" customFormat="false" ht="15" hidden="false" customHeight="false" outlineLevel="0" collapsed="false">
      <c r="A23" s="71" t="s">
        <v>85</v>
      </c>
      <c r="B23" s="71" t="s">
        <v>57</v>
      </c>
      <c r="L23" s="71" t="s">
        <v>85</v>
      </c>
      <c r="M23" s="71" t="s">
        <v>57</v>
      </c>
      <c r="Y23" s="71" t="s">
        <v>83</v>
      </c>
      <c r="Z23" s="71" t="s">
        <v>84</v>
      </c>
    </row>
    <row r="24" customFormat="false" ht="15" hidden="false" customHeight="false" outlineLevel="0" collapsed="false">
      <c r="A24" s="71" t="s">
        <v>88</v>
      </c>
      <c r="B24" s="71" t="s">
        <v>113</v>
      </c>
      <c r="L24" s="71" t="s">
        <v>88</v>
      </c>
      <c r="M24" s="71" t="s">
        <v>113</v>
      </c>
      <c r="Y24" s="71" t="s">
        <v>86</v>
      </c>
      <c r="Z24" s="71" t="s">
        <v>87</v>
      </c>
    </row>
    <row r="25" customFormat="false" ht="15" hidden="false" customHeight="false" outlineLevel="0" collapsed="false">
      <c r="A25" s="71" t="s">
        <v>92</v>
      </c>
      <c r="B25" s="71" t="s">
        <v>93</v>
      </c>
      <c r="L25" s="71" t="s">
        <v>92</v>
      </c>
      <c r="M25" s="71" t="s">
        <v>93</v>
      </c>
      <c r="Y25" s="71" t="s">
        <v>90</v>
      </c>
      <c r="Z25" s="71" t="s">
        <v>91</v>
      </c>
    </row>
    <row r="26" customFormat="false" ht="15" hidden="false" customHeight="false" outlineLevel="0" collapsed="false">
      <c r="A26" s="71" t="s">
        <v>114</v>
      </c>
      <c r="B26" s="71" t="s">
        <v>115</v>
      </c>
      <c r="L26" s="71" t="s">
        <v>114</v>
      </c>
      <c r="M26" s="71" t="s">
        <v>95</v>
      </c>
      <c r="Y26" s="71" t="s">
        <v>85</v>
      </c>
      <c r="Z26" s="71" t="s">
        <v>57</v>
      </c>
    </row>
    <row r="27" customFormat="false" ht="15" hidden="false" customHeight="false" outlineLevel="0" collapsed="false">
      <c r="A27" s="71" t="s">
        <v>94</v>
      </c>
      <c r="B27" s="71" t="s">
        <v>95</v>
      </c>
      <c r="L27" s="71" t="s">
        <v>94</v>
      </c>
      <c r="M27" s="71" t="s">
        <v>95</v>
      </c>
      <c r="Y27" s="71" t="s">
        <v>88</v>
      </c>
      <c r="Z27" s="71" t="s">
        <v>113</v>
      </c>
    </row>
    <row r="28" customFormat="false" ht="15" hidden="false" customHeight="false" outlineLevel="0" collapsed="false">
      <c r="A28" s="71" t="s">
        <v>96</v>
      </c>
      <c r="B28" s="71" t="s">
        <v>95</v>
      </c>
      <c r="L28" s="71" t="s">
        <v>96</v>
      </c>
      <c r="M28" s="71" t="s">
        <v>95</v>
      </c>
      <c r="Y28" s="71" t="s">
        <v>92</v>
      </c>
      <c r="Z28" s="71" t="s">
        <v>93</v>
      </c>
    </row>
    <row r="29" customFormat="false" ht="15" hidden="false" customHeight="false" outlineLevel="0" collapsed="false">
      <c r="A29" s="71" t="s">
        <v>97</v>
      </c>
      <c r="B29" s="71" t="s">
        <v>95</v>
      </c>
      <c r="L29" s="71" t="s">
        <v>97</v>
      </c>
      <c r="M29" s="71" t="s">
        <v>95</v>
      </c>
      <c r="Y29" s="71" t="s">
        <v>114</v>
      </c>
      <c r="Z29" s="71" t="s">
        <v>95</v>
      </c>
    </row>
    <row r="30" customFormat="false" ht="15" hidden="false" customHeight="false" outlineLevel="0" collapsed="false">
      <c r="A30" s="71" t="s">
        <v>98</v>
      </c>
      <c r="B30" s="71" t="s">
        <v>99</v>
      </c>
      <c r="L30" s="71" t="s">
        <v>98</v>
      </c>
      <c r="M30" s="71" t="s">
        <v>99</v>
      </c>
      <c r="Y30" s="71" t="s">
        <v>94</v>
      </c>
      <c r="Z30" s="71" t="s">
        <v>95</v>
      </c>
    </row>
    <row r="31" customFormat="false" ht="15" hidden="false" customHeight="false" outlineLevel="0" collapsed="false">
      <c r="A31" s="71" t="s">
        <v>100</v>
      </c>
      <c r="B31" s="71" t="s">
        <v>101</v>
      </c>
      <c r="L31" s="71" t="s">
        <v>100</v>
      </c>
      <c r="M31" s="71" t="s">
        <v>101</v>
      </c>
      <c r="Y31" s="71" t="s">
        <v>96</v>
      </c>
      <c r="Z31" s="71" t="s">
        <v>95</v>
      </c>
    </row>
    <row r="32" customFormat="false" ht="15" hidden="false" customHeight="false" outlineLevel="0" collapsed="false">
      <c r="Y32" s="71" t="s">
        <v>97</v>
      </c>
      <c r="Z32" s="71" t="s">
        <v>95</v>
      </c>
    </row>
    <row r="33" customFormat="false" ht="15" hidden="false" customHeight="false" outlineLevel="0" collapsed="false">
      <c r="A33" s="71" t="s">
        <v>99</v>
      </c>
      <c r="B33" s="71" t="s">
        <v>102</v>
      </c>
      <c r="C33" s="71" t="s">
        <v>65</v>
      </c>
      <c r="D33" s="71" t="s">
        <v>103</v>
      </c>
      <c r="E33" s="71" t="s">
        <v>104</v>
      </c>
      <c r="F33" s="71" t="s">
        <v>105</v>
      </c>
      <c r="G33" s="71" t="s">
        <v>106</v>
      </c>
      <c r="H33" s="71" t="s">
        <v>107</v>
      </c>
      <c r="L33" s="71" t="s">
        <v>99</v>
      </c>
      <c r="M33" s="71" t="s">
        <v>102</v>
      </c>
      <c r="N33" s="71" t="s">
        <v>65</v>
      </c>
      <c r="O33" s="71" t="s">
        <v>108</v>
      </c>
      <c r="P33" s="71" t="s">
        <v>109</v>
      </c>
      <c r="Q33" s="71" t="s">
        <v>109</v>
      </c>
      <c r="R33" s="71" t="s">
        <v>109</v>
      </c>
      <c r="Y33" s="71" t="s">
        <v>98</v>
      </c>
      <c r="Z33" s="71" t="s">
        <v>99</v>
      </c>
    </row>
    <row r="34" customFormat="false" ht="15" hidden="false" customHeight="false" outlineLevel="0" collapsed="false">
      <c r="A34" s="74" t="s">
        <v>65</v>
      </c>
      <c r="B34" s="74" t="s">
        <v>66</v>
      </c>
      <c r="C34" s="74" t="n">
        <v>-84.303761</v>
      </c>
      <c r="D34" s="74" t="n">
        <v>0</v>
      </c>
      <c r="E34" s="74" t="n">
        <v>-16.143096</v>
      </c>
      <c r="F34" s="74" t="n">
        <v>-63.421094</v>
      </c>
      <c r="G34" s="74" t="n">
        <v>-1.7457254</v>
      </c>
      <c r="H34" s="74" t="n">
        <v>-2.993845</v>
      </c>
      <c r="I34" s="74"/>
      <c r="J34" s="74"/>
      <c r="L34" s="71" t="s">
        <v>65</v>
      </c>
      <c r="M34" s="71" t="s">
        <v>66</v>
      </c>
      <c r="N34" s="71" t="n">
        <v>2.2020084</v>
      </c>
      <c r="O34" s="71" t="n">
        <v>0</v>
      </c>
      <c r="P34" s="71" t="n">
        <v>1.1551519</v>
      </c>
      <c r="Q34" s="71" t="n">
        <v>0.28878798</v>
      </c>
      <c r="R34" s="71" t="n">
        <v>0.75806845</v>
      </c>
      <c r="Y34" s="71" t="s">
        <v>100</v>
      </c>
      <c r="Z34" s="71" t="s">
        <v>101</v>
      </c>
    </row>
    <row r="35" customFormat="false" ht="15" hidden="false" customHeight="false" outlineLevel="0" collapsed="false">
      <c r="A35" s="74" t="s">
        <v>59</v>
      </c>
      <c r="B35" s="74" t="s">
        <v>66</v>
      </c>
      <c r="C35" s="74" t="n">
        <v>-92.397398</v>
      </c>
      <c r="D35" s="74" t="n">
        <v>0</v>
      </c>
      <c r="E35" s="74" t="n">
        <v>-16.149554</v>
      </c>
      <c r="F35" s="74" t="n">
        <v>-68.816573</v>
      </c>
      <c r="G35" s="74" t="n">
        <v>-3.7154963</v>
      </c>
      <c r="H35" s="74" t="n">
        <v>-3.7157752</v>
      </c>
      <c r="I35" s="74"/>
      <c r="J35" s="74"/>
      <c r="L35" s="71" t="s">
        <v>59</v>
      </c>
      <c r="M35" s="71" t="s">
        <v>66</v>
      </c>
      <c r="N35" s="71" t="n">
        <v>2.0806944</v>
      </c>
      <c r="O35" s="71" t="n">
        <v>0</v>
      </c>
      <c r="P35" s="71" t="n">
        <v>1.0915118</v>
      </c>
      <c r="Q35" s="71" t="n">
        <v>0.27287796</v>
      </c>
      <c r="R35" s="71" t="n">
        <v>0.71630464</v>
      </c>
    </row>
    <row r="36" customFormat="false" ht="15" hidden="false" customHeight="false" outlineLevel="0" collapsed="false">
      <c r="A36" s="74" t="s">
        <v>61</v>
      </c>
      <c r="B36" s="74" t="s">
        <v>66</v>
      </c>
      <c r="C36" s="74" t="n">
        <v>8.0346349</v>
      </c>
      <c r="D36" s="74" t="n">
        <v>0</v>
      </c>
      <c r="E36" s="74" t="n">
        <v>-0.00016477731</v>
      </c>
      <c r="F36" s="74" t="n">
        <v>5.3488169</v>
      </c>
      <c r="G36" s="74" t="n">
        <v>1.9669104</v>
      </c>
      <c r="H36" s="74" t="n">
        <v>0.71907238</v>
      </c>
      <c r="I36" s="74"/>
      <c r="J36" s="74"/>
      <c r="L36" s="71" t="s">
        <v>61</v>
      </c>
      <c r="M36" s="71" t="s">
        <v>66</v>
      </c>
      <c r="N36" s="71" t="n">
        <v>0.079901953</v>
      </c>
      <c r="O36" s="71" t="n">
        <v>0</v>
      </c>
      <c r="P36" s="71" t="n">
        <v>0.041915778</v>
      </c>
      <c r="Q36" s="71" t="n">
        <v>0.010478945</v>
      </c>
      <c r="R36" s="71" t="n">
        <v>0.02750723</v>
      </c>
      <c r="Y36" s="71" t="s">
        <v>99</v>
      </c>
      <c r="Z36" s="71" t="s">
        <v>102</v>
      </c>
      <c r="AA36" s="71" t="s">
        <v>110</v>
      </c>
      <c r="AB36" s="71" t="s">
        <v>111</v>
      </c>
      <c r="AC36" s="71" t="s">
        <v>112</v>
      </c>
    </row>
    <row r="37" customFormat="false" ht="15" hidden="false" customHeight="false" outlineLevel="0" collapsed="false">
      <c r="A37" s="74" t="s">
        <v>63</v>
      </c>
      <c r="B37" s="74" t="s">
        <v>66</v>
      </c>
      <c r="C37" s="74" t="n">
        <v>0.059002928</v>
      </c>
      <c r="D37" s="74" t="n">
        <v>0</v>
      </c>
      <c r="E37" s="74" t="n">
        <v>0.0066226619</v>
      </c>
      <c r="F37" s="74" t="n">
        <v>0.046661972</v>
      </c>
      <c r="G37" s="74" t="n">
        <v>0.0028605168</v>
      </c>
      <c r="H37" s="74" t="n">
        <v>0.0028577767</v>
      </c>
      <c r="I37" s="74"/>
      <c r="J37" s="74"/>
      <c r="L37" s="71" t="s">
        <v>63</v>
      </c>
      <c r="M37" s="71" t="s">
        <v>66</v>
      </c>
      <c r="N37" s="71" t="n">
        <v>0.04141198</v>
      </c>
      <c r="O37" s="71" t="n">
        <v>0</v>
      </c>
      <c r="P37" s="71" t="n">
        <v>0.021724318</v>
      </c>
      <c r="Q37" s="71" t="n">
        <v>0.0054310794</v>
      </c>
      <c r="R37" s="71" t="n">
        <v>0.014256583</v>
      </c>
      <c r="Y37" s="71" t="s">
        <v>65</v>
      </c>
      <c r="Z37" s="71" t="s">
        <v>66</v>
      </c>
      <c r="AA37" s="71" t="n">
        <v>24.684719</v>
      </c>
      <c r="AB37" s="71" t="n">
        <v>0.60452951</v>
      </c>
      <c r="AC37" s="71" t="n">
        <v>1.0829549</v>
      </c>
    </row>
    <row r="38" customFormat="false" ht="15" hidden="false" customHeight="false" outlineLevel="0" collapsed="false">
      <c r="Y38" s="71" t="s">
        <v>59</v>
      </c>
      <c r="Z38" s="71" t="s">
        <v>66</v>
      </c>
      <c r="AA38" s="71" t="n">
        <v>23.161848</v>
      </c>
      <c r="AB38" s="71" t="n">
        <v>0.57122452</v>
      </c>
      <c r="AC38" s="71" t="n">
        <v>1.0232923</v>
      </c>
    </row>
    <row r="39" customFormat="false" ht="15" hidden="false" customHeight="false" outlineLevel="0" collapsed="false">
      <c r="Y39" s="71" t="s">
        <v>61</v>
      </c>
      <c r="Z39" s="71" t="s">
        <v>66</v>
      </c>
      <c r="AA39" s="71" t="n">
        <v>0.82027032</v>
      </c>
      <c r="AB39" s="71" t="n">
        <v>0.021935924</v>
      </c>
      <c r="AC39" s="71" t="n">
        <v>0.039296042</v>
      </c>
    </row>
    <row r="40" customFormat="false" ht="15" hidden="false" customHeight="false" outlineLevel="0" collapsed="false">
      <c r="A40" s="71" t="s">
        <v>75</v>
      </c>
      <c r="B40" s="71" t="s">
        <v>76</v>
      </c>
      <c r="L40" s="71" t="s">
        <v>75</v>
      </c>
      <c r="M40" s="71" t="s">
        <v>76</v>
      </c>
      <c r="Y40" s="71" t="s">
        <v>63</v>
      </c>
      <c r="Z40" s="71" t="s">
        <v>66</v>
      </c>
      <c r="AA40" s="71" t="n">
        <v>0.702601</v>
      </c>
      <c r="AB40" s="71" t="n">
        <v>0.01136906</v>
      </c>
      <c r="AC40" s="71" t="n">
        <v>0.020366548</v>
      </c>
    </row>
    <row r="41" customFormat="false" ht="15" hidden="false" customHeight="false" outlineLevel="0" collapsed="false">
      <c r="A41" s="71" t="s">
        <v>78</v>
      </c>
      <c r="B41" s="71" t="s">
        <v>79</v>
      </c>
      <c r="L41" s="71" t="s">
        <v>78</v>
      </c>
      <c r="M41" s="71" t="s">
        <v>79</v>
      </c>
    </row>
    <row r="42" customFormat="false" ht="15" hidden="false" customHeight="false" outlineLevel="0" collapsed="false">
      <c r="A42" s="71" t="s">
        <v>80</v>
      </c>
      <c r="B42" s="71" t="s">
        <v>81</v>
      </c>
      <c r="L42" s="71" t="s">
        <v>80</v>
      </c>
      <c r="M42" s="71" t="s">
        <v>82</v>
      </c>
      <c r="Y42" s="71" t="s">
        <v>75</v>
      </c>
      <c r="Z42" s="71" t="s">
        <v>77</v>
      </c>
    </row>
    <row r="43" customFormat="false" ht="15" hidden="false" customHeight="false" outlineLevel="0" collapsed="false">
      <c r="A43" s="71" t="s">
        <v>85</v>
      </c>
      <c r="B43" s="71" t="s">
        <v>57</v>
      </c>
      <c r="L43" s="71" t="s">
        <v>85</v>
      </c>
      <c r="M43" s="71" t="s">
        <v>57</v>
      </c>
      <c r="Y43" s="71" t="s">
        <v>78</v>
      </c>
      <c r="Z43" s="71" t="s">
        <v>79</v>
      </c>
    </row>
    <row r="44" customFormat="false" ht="15" hidden="false" customHeight="false" outlineLevel="0" collapsed="false">
      <c r="A44" s="71" t="s">
        <v>88</v>
      </c>
      <c r="B44" s="71" t="s">
        <v>113</v>
      </c>
      <c r="L44" s="71" t="s">
        <v>88</v>
      </c>
      <c r="M44" s="71" t="s">
        <v>113</v>
      </c>
      <c r="Y44" s="71" t="s">
        <v>83</v>
      </c>
      <c r="Z44" s="71" t="s">
        <v>84</v>
      </c>
    </row>
    <row r="45" customFormat="false" ht="15" hidden="false" customHeight="false" outlineLevel="0" collapsed="false">
      <c r="A45" s="71" t="s">
        <v>92</v>
      </c>
      <c r="B45" s="71" t="s">
        <v>93</v>
      </c>
      <c r="L45" s="71" t="s">
        <v>92</v>
      </c>
      <c r="M45" s="71" t="s">
        <v>93</v>
      </c>
      <c r="Y45" s="71" t="s">
        <v>86</v>
      </c>
      <c r="Z45" s="71" t="s">
        <v>87</v>
      </c>
    </row>
    <row r="46" customFormat="false" ht="15" hidden="false" customHeight="false" outlineLevel="0" collapsed="false">
      <c r="A46" s="71" t="s">
        <v>114</v>
      </c>
      <c r="B46" s="71" t="s">
        <v>115</v>
      </c>
      <c r="L46" s="71" t="s">
        <v>114</v>
      </c>
      <c r="M46" s="71" t="s">
        <v>95</v>
      </c>
      <c r="Y46" s="71" t="s">
        <v>90</v>
      </c>
      <c r="Z46" s="71" t="s">
        <v>91</v>
      </c>
    </row>
    <row r="47" customFormat="false" ht="15" hidden="false" customHeight="false" outlineLevel="0" collapsed="false">
      <c r="A47" s="71" t="s">
        <v>94</v>
      </c>
      <c r="B47" s="71" t="s">
        <v>95</v>
      </c>
      <c r="L47" s="71" t="s">
        <v>94</v>
      </c>
      <c r="M47" s="71" t="s">
        <v>95</v>
      </c>
      <c r="Y47" s="71" t="s">
        <v>85</v>
      </c>
      <c r="Z47" s="71" t="s">
        <v>57</v>
      </c>
    </row>
    <row r="48" customFormat="false" ht="15" hidden="false" customHeight="false" outlineLevel="0" collapsed="false">
      <c r="A48" s="71" t="s">
        <v>96</v>
      </c>
      <c r="B48" s="71" t="s">
        <v>95</v>
      </c>
      <c r="L48" s="71" t="s">
        <v>96</v>
      </c>
      <c r="M48" s="71" t="s">
        <v>95</v>
      </c>
      <c r="Y48" s="71" t="s">
        <v>88</v>
      </c>
      <c r="Z48" s="71" t="s">
        <v>113</v>
      </c>
    </row>
    <row r="49" customFormat="false" ht="15" hidden="false" customHeight="false" outlineLevel="0" collapsed="false">
      <c r="A49" s="71" t="s">
        <v>97</v>
      </c>
      <c r="B49" s="71" t="s">
        <v>115</v>
      </c>
      <c r="L49" s="71" t="s">
        <v>97</v>
      </c>
      <c r="M49" s="71" t="s">
        <v>115</v>
      </c>
      <c r="Y49" s="71" t="s">
        <v>92</v>
      </c>
      <c r="Z49" s="71" t="s">
        <v>93</v>
      </c>
    </row>
    <row r="50" customFormat="false" ht="15" hidden="false" customHeight="false" outlineLevel="0" collapsed="false">
      <c r="A50" s="71" t="s">
        <v>98</v>
      </c>
      <c r="B50" s="71" t="s">
        <v>116</v>
      </c>
      <c r="L50" s="71" t="s">
        <v>98</v>
      </c>
      <c r="M50" s="71" t="s">
        <v>116</v>
      </c>
      <c r="Y50" s="71" t="s">
        <v>114</v>
      </c>
      <c r="Z50" s="71" t="s">
        <v>95</v>
      </c>
    </row>
    <row r="51" customFormat="false" ht="15" hidden="false" customHeight="false" outlineLevel="0" collapsed="false">
      <c r="A51" s="71" t="s">
        <v>100</v>
      </c>
      <c r="B51" s="71" t="s">
        <v>101</v>
      </c>
      <c r="L51" s="71" t="s">
        <v>100</v>
      </c>
      <c r="M51" s="71" t="s">
        <v>101</v>
      </c>
      <c r="Y51" s="71" t="s">
        <v>94</v>
      </c>
      <c r="Z51" s="71" t="s">
        <v>95</v>
      </c>
    </row>
    <row r="52" customFormat="false" ht="15" hidden="false" customHeight="false" outlineLevel="0" collapsed="false">
      <c r="Y52" s="71" t="s">
        <v>96</v>
      </c>
      <c r="Z52" s="71" t="s">
        <v>95</v>
      </c>
    </row>
    <row r="53" customFormat="false" ht="15" hidden="false" customHeight="false" outlineLevel="0" collapsed="false">
      <c r="A53" s="71" t="s">
        <v>116</v>
      </c>
      <c r="B53" s="71" t="s">
        <v>102</v>
      </c>
      <c r="C53" s="71" t="s">
        <v>65</v>
      </c>
      <c r="D53" s="71" t="s">
        <v>103</v>
      </c>
      <c r="E53" s="71" t="s">
        <v>104</v>
      </c>
      <c r="F53" s="71" t="s">
        <v>105</v>
      </c>
      <c r="G53" s="71" t="s">
        <v>106</v>
      </c>
      <c r="H53" s="71" t="s">
        <v>107</v>
      </c>
      <c r="L53" s="71" t="s">
        <v>116</v>
      </c>
      <c r="M53" s="71" t="s">
        <v>102</v>
      </c>
      <c r="N53" s="71" t="s">
        <v>65</v>
      </c>
      <c r="O53" s="71" t="s">
        <v>108</v>
      </c>
      <c r="P53" s="71" t="s">
        <v>109</v>
      </c>
      <c r="Q53" s="71" t="s">
        <v>109</v>
      </c>
      <c r="R53" s="71" t="s">
        <v>109</v>
      </c>
      <c r="Y53" s="71" t="s">
        <v>97</v>
      </c>
      <c r="Z53" s="71" t="s">
        <v>115</v>
      </c>
    </row>
    <row r="54" customFormat="false" ht="15" hidden="false" customHeight="false" outlineLevel="0" collapsed="false">
      <c r="A54" s="71" t="s">
        <v>65</v>
      </c>
      <c r="B54" s="71" t="s">
        <v>66</v>
      </c>
      <c r="C54" s="71" t="n">
        <v>-84.303761</v>
      </c>
      <c r="D54" s="71" t="n">
        <v>0</v>
      </c>
      <c r="E54" s="71" t="n">
        <v>-16.143096</v>
      </c>
      <c r="F54" s="71" t="n">
        <v>-63.421094</v>
      </c>
      <c r="G54" s="71" t="n">
        <v>-1.7457254</v>
      </c>
      <c r="H54" s="71" t="n">
        <v>-2.993845</v>
      </c>
      <c r="L54" s="71" t="s">
        <v>65</v>
      </c>
      <c r="M54" s="71" t="s">
        <v>66</v>
      </c>
      <c r="N54" s="71" t="n">
        <v>2.2020084</v>
      </c>
      <c r="O54" s="71" t="n">
        <v>0</v>
      </c>
      <c r="P54" s="71" t="n">
        <v>1.1551519</v>
      </c>
      <c r="Q54" s="71" t="n">
        <v>0.28878798</v>
      </c>
      <c r="R54" s="71" t="n">
        <v>0.75806845</v>
      </c>
      <c r="Y54" s="71" t="s">
        <v>98</v>
      </c>
      <c r="Z54" s="71" t="s">
        <v>116</v>
      </c>
    </row>
    <row r="55" customFormat="false" ht="15" hidden="false" customHeight="false" outlineLevel="0" collapsed="false">
      <c r="A55" s="74" t="s">
        <v>67</v>
      </c>
      <c r="B55" s="74" t="s">
        <v>66</v>
      </c>
      <c r="C55" s="74" t="n">
        <v>-95.559745</v>
      </c>
      <c r="D55" s="74" t="n">
        <v>0</v>
      </c>
      <c r="E55" s="74" t="n">
        <v>-16.806514</v>
      </c>
      <c r="F55" s="74" t="n">
        <v>-71.144079</v>
      </c>
      <c r="G55" s="74" t="n">
        <v>-3.8045205</v>
      </c>
      <c r="H55" s="74" t="n">
        <v>-3.8046324</v>
      </c>
      <c r="I55" s="74"/>
      <c r="J55" s="74"/>
      <c r="L55" s="71" t="s">
        <v>67</v>
      </c>
      <c r="M55" s="71" t="s">
        <v>66</v>
      </c>
      <c r="N55" s="71" t="n">
        <v>0.77298031</v>
      </c>
      <c r="O55" s="71" t="n">
        <v>0</v>
      </c>
      <c r="P55" s="71" t="n">
        <v>0.40549787</v>
      </c>
      <c r="Q55" s="71" t="n">
        <v>0.10137447</v>
      </c>
      <c r="R55" s="71" t="n">
        <v>0.26610798</v>
      </c>
      <c r="Y55" s="71" t="s">
        <v>100</v>
      </c>
      <c r="Z55" s="71" t="s">
        <v>101</v>
      </c>
    </row>
    <row r="56" customFormat="false" ht="15" hidden="false" customHeight="false" outlineLevel="0" collapsed="false">
      <c r="A56" s="74" t="s">
        <v>68</v>
      </c>
      <c r="B56" s="74" t="s">
        <v>66</v>
      </c>
      <c r="C56" s="74" t="n">
        <v>-4.6769719</v>
      </c>
      <c r="D56" s="74" t="n">
        <v>0</v>
      </c>
      <c r="E56" s="74" t="n">
        <v>-0.82259766</v>
      </c>
      <c r="F56" s="74" t="n">
        <v>-3.4819652</v>
      </c>
      <c r="G56" s="74" t="n">
        <v>-0.18620175</v>
      </c>
      <c r="H56" s="74" t="n">
        <v>-0.18620722</v>
      </c>
      <c r="I56" s="74"/>
      <c r="J56" s="74"/>
      <c r="L56" s="71" t="s">
        <v>68</v>
      </c>
      <c r="M56" s="71" t="s">
        <v>66</v>
      </c>
      <c r="N56" s="71" t="n">
        <v>0.037816512</v>
      </c>
      <c r="O56" s="71" t="n">
        <v>0</v>
      </c>
      <c r="P56" s="71" t="n">
        <v>0.01983817</v>
      </c>
      <c r="Q56" s="71" t="n">
        <v>0.0049595426</v>
      </c>
      <c r="R56" s="71" t="n">
        <v>0.013018799</v>
      </c>
    </row>
    <row r="57" customFormat="false" ht="15" hidden="false" customHeight="false" outlineLevel="0" collapsed="false">
      <c r="A57" s="74" t="s">
        <v>69</v>
      </c>
      <c r="B57" s="74" t="s">
        <v>66</v>
      </c>
      <c r="C57" s="75" t="n">
        <v>-0.00012773969</v>
      </c>
      <c r="D57" s="74" t="n">
        <v>0</v>
      </c>
      <c r="E57" s="75" t="n">
        <v>-2.2467328E-005</v>
      </c>
      <c r="F57" s="75" t="n">
        <v>-9.5100966E-005</v>
      </c>
      <c r="G57" s="75" t="n">
        <v>-5.0856216E-006</v>
      </c>
      <c r="H57" s="75" t="n">
        <v>-5.085771E-006</v>
      </c>
      <c r="I57" s="75"/>
      <c r="J57" s="75"/>
      <c r="L57" s="71" t="s">
        <v>69</v>
      </c>
      <c r="M57" s="71" t="s">
        <v>66</v>
      </c>
      <c r="N57" s="75" t="n">
        <v>1.0328427E-006</v>
      </c>
      <c r="O57" s="71" t="n">
        <v>0</v>
      </c>
      <c r="P57" s="75" t="n">
        <v>5.4181911E-007</v>
      </c>
      <c r="Q57" s="75" t="n">
        <v>1.3545478E-007</v>
      </c>
      <c r="R57" s="75" t="n">
        <v>3.5556879E-007</v>
      </c>
      <c r="S57" s="75"/>
      <c r="T57" s="75"/>
      <c r="U57" s="75"/>
      <c r="V57" s="75"/>
      <c r="Y57" s="71" t="s">
        <v>116</v>
      </c>
      <c r="Z57" s="71" t="s">
        <v>102</v>
      </c>
      <c r="AA57" s="71" t="s">
        <v>110</v>
      </c>
      <c r="AB57" s="71" t="s">
        <v>111</v>
      </c>
      <c r="AC57" s="75" t="s">
        <v>112</v>
      </c>
      <c r="AE57" s="75"/>
      <c r="AF57" s="75"/>
      <c r="AG57" s="75"/>
      <c r="AH57" s="75"/>
      <c r="AI57" s="75"/>
      <c r="AJ57" s="75"/>
      <c r="AK57" s="75"/>
      <c r="AQ57" s="75"/>
      <c r="AS57" s="75"/>
      <c r="AT57" s="75"/>
      <c r="AU57" s="75"/>
      <c r="AV57" s="75"/>
      <c r="AW57" s="75"/>
      <c r="BC57" s="75"/>
      <c r="BE57" s="75"/>
      <c r="BF57" s="75"/>
      <c r="BG57" s="75"/>
      <c r="BH57" s="75"/>
      <c r="BI57" s="75"/>
      <c r="BJ57" s="75"/>
      <c r="BK57" s="75"/>
    </row>
    <row r="58" customFormat="false" ht="15" hidden="false" customHeight="false" outlineLevel="0" collapsed="false">
      <c r="A58" s="71" t="s">
        <v>117</v>
      </c>
      <c r="B58" s="71" t="s">
        <v>66</v>
      </c>
      <c r="C58" s="71" t="n">
        <v>0.017676926</v>
      </c>
      <c r="D58" s="71" t="n">
        <v>0</v>
      </c>
      <c r="E58" s="71" t="n">
        <v>0.0058323428</v>
      </c>
      <c r="F58" s="71" t="n">
        <v>0.010775708</v>
      </c>
      <c r="G58" s="71" t="n">
        <v>0.00053455875</v>
      </c>
      <c r="H58" s="75" t="n">
        <v>0.00053431649</v>
      </c>
      <c r="I58" s="75"/>
      <c r="J58" s="75"/>
      <c r="L58" s="71" t="s">
        <v>117</v>
      </c>
      <c r="M58" s="71" t="s">
        <v>66</v>
      </c>
      <c r="N58" s="71" t="n">
        <v>0.00011681761</v>
      </c>
      <c r="O58" s="71" t="n">
        <v>0</v>
      </c>
      <c r="P58" s="75" t="n">
        <v>6.128137E-005</v>
      </c>
      <c r="Q58" s="75" t="n">
        <v>1.5320342E-005</v>
      </c>
      <c r="R58" s="75" t="n">
        <v>4.0215899E-005</v>
      </c>
      <c r="U58" s="75"/>
      <c r="V58" s="75"/>
      <c r="Y58" s="71" t="s">
        <v>65</v>
      </c>
      <c r="Z58" s="71" t="s">
        <v>66</v>
      </c>
      <c r="AA58" s="71" t="n">
        <v>24.684719</v>
      </c>
      <c r="AB58" s="71" t="n">
        <v>0.60452951</v>
      </c>
      <c r="AC58" s="71" t="n">
        <v>1.0829549</v>
      </c>
      <c r="AI58" s="75"/>
      <c r="AJ58" s="75"/>
      <c r="AK58" s="75"/>
      <c r="AU58" s="75"/>
      <c r="AV58" s="75"/>
      <c r="AW58" s="75"/>
      <c r="BI58" s="75"/>
      <c r="BJ58" s="75"/>
      <c r="BK58" s="75"/>
    </row>
    <row r="59" customFormat="false" ht="15" hidden="false" customHeight="false" outlineLevel="0" collapsed="false">
      <c r="A59" s="71" t="s">
        <v>118</v>
      </c>
      <c r="B59" s="71" t="s">
        <v>66</v>
      </c>
      <c r="C59" s="71" t="n">
        <v>0.00065477195</v>
      </c>
      <c r="D59" s="71" t="n">
        <v>0</v>
      </c>
      <c r="E59" s="75" t="n">
        <v>3.005954E-005</v>
      </c>
      <c r="F59" s="71" t="n">
        <v>0.00059348178</v>
      </c>
      <c r="G59" s="75" t="n">
        <v>1.5627598E-005</v>
      </c>
      <c r="H59" s="75" t="n">
        <v>1.5603033E-005</v>
      </c>
      <c r="I59" s="75"/>
      <c r="J59" s="75"/>
      <c r="L59" s="71" t="s">
        <v>118</v>
      </c>
      <c r="M59" s="71" t="s">
        <v>66</v>
      </c>
      <c r="N59" s="71" t="n">
        <v>0.00010642456</v>
      </c>
      <c r="O59" s="71" t="n">
        <v>0</v>
      </c>
      <c r="P59" s="75" t="n">
        <v>5.5829278E-005</v>
      </c>
      <c r="Q59" s="75" t="n">
        <v>1.3957319E-005</v>
      </c>
      <c r="R59" s="75" t="n">
        <v>3.6637964E-005</v>
      </c>
      <c r="T59" s="75"/>
      <c r="U59" s="75"/>
      <c r="V59" s="75"/>
      <c r="Y59" s="71" t="s">
        <v>67</v>
      </c>
      <c r="Z59" s="71" t="s">
        <v>66</v>
      </c>
      <c r="AA59" s="71" t="n">
        <v>11.64112</v>
      </c>
      <c r="AB59" s="71" t="n">
        <v>0.21221055</v>
      </c>
      <c r="AC59" s="71" t="n">
        <v>0.38015425</v>
      </c>
      <c r="AG59" s="75"/>
      <c r="AH59" s="75"/>
      <c r="AI59" s="75"/>
      <c r="AJ59" s="75"/>
      <c r="AK59" s="75"/>
      <c r="AT59" s="75"/>
      <c r="AU59" s="75"/>
      <c r="AV59" s="75"/>
      <c r="AW59" s="75"/>
      <c r="BG59" s="75"/>
      <c r="BH59" s="75"/>
      <c r="BI59" s="75"/>
      <c r="BJ59" s="75"/>
      <c r="BK59" s="75"/>
    </row>
    <row r="60" customFormat="false" ht="15" hidden="false" customHeight="false" outlineLevel="0" collapsed="false">
      <c r="A60" s="71" t="s">
        <v>119</v>
      </c>
      <c r="B60" s="71" t="s">
        <v>66</v>
      </c>
      <c r="C60" s="71" t="n">
        <v>0.0055205696</v>
      </c>
      <c r="D60" s="71" t="n">
        <v>0</v>
      </c>
      <c r="E60" s="71" t="n">
        <v>0.0012468556</v>
      </c>
      <c r="F60" s="71" t="n">
        <v>0.0039388364</v>
      </c>
      <c r="G60" s="71" t="n">
        <v>0.00016761297</v>
      </c>
      <c r="H60" s="71" t="n">
        <v>0.00016726462</v>
      </c>
      <c r="L60" s="71" t="s">
        <v>119</v>
      </c>
      <c r="M60" s="71" t="s">
        <v>66</v>
      </c>
      <c r="N60" s="71" t="n">
        <v>0.0052981401</v>
      </c>
      <c r="O60" s="71" t="n">
        <v>0</v>
      </c>
      <c r="P60" s="71" t="n">
        <v>0.0027793522</v>
      </c>
      <c r="Q60" s="71" t="n">
        <v>0.00069483804</v>
      </c>
      <c r="R60" s="71" t="n">
        <v>0.0018239499</v>
      </c>
      <c r="Y60" s="71" t="s">
        <v>68</v>
      </c>
      <c r="Z60" s="71" t="s">
        <v>66</v>
      </c>
      <c r="AA60" s="71" t="n">
        <v>0.56950315</v>
      </c>
      <c r="AB60" s="71" t="n">
        <v>0.010381976</v>
      </c>
      <c r="AC60" s="71" t="n">
        <v>0.018598285</v>
      </c>
    </row>
    <row r="61" customFormat="false" ht="15" hidden="false" customHeight="false" outlineLevel="0" collapsed="false">
      <c r="A61" s="71" t="s">
        <v>120</v>
      </c>
      <c r="B61" s="71" t="s">
        <v>66</v>
      </c>
      <c r="C61" s="71" t="n">
        <v>2.6570483</v>
      </c>
      <c r="D61" s="71" t="n">
        <v>0</v>
      </c>
      <c r="E61" s="71" t="n">
        <v>0.61036289</v>
      </c>
      <c r="F61" s="71" t="n">
        <v>1.8939658</v>
      </c>
      <c r="G61" s="71" t="n">
        <v>0.076451953</v>
      </c>
      <c r="H61" s="71" t="n">
        <v>0.076267714</v>
      </c>
      <c r="L61" s="71" t="s">
        <v>120</v>
      </c>
      <c r="M61" s="71" t="s">
        <v>66</v>
      </c>
      <c r="N61" s="71" t="n">
        <v>0.94183082</v>
      </c>
      <c r="O61" s="71" t="n">
        <v>0</v>
      </c>
      <c r="P61" s="71" t="n">
        <v>0.49407518</v>
      </c>
      <c r="Q61" s="71" t="n">
        <v>0.1235188</v>
      </c>
      <c r="R61" s="71" t="n">
        <v>0.32423684</v>
      </c>
      <c r="Y61" s="71" t="s">
        <v>69</v>
      </c>
      <c r="Z61" s="71" t="s">
        <v>66</v>
      </c>
      <c r="AA61" s="75" t="n">
        <v>1.5554316E-005</v>
      </c>
      <c r="AB61" s="75" t="n">
        <v>2.83552E-007</v>
      </c>
      <c r="AC61" s="75" t="n">
        <v>5.0795542E-007</v>
      </c>
    </row>
    <row r="62" customFormat="false" ht="15" hidden="false" customHeight="false" outlineLevel="0" collapsed="false">
      <c r="A62" s="71" t="s">
        <v>121</v>
      </c>
      <c r="B62" s="71" t="s">
        <v>66</v>
      </c>
      <c r="C62" s="71" t="n">
        <v>0.012979498</v>
      </c>
      <c r="D62" s="71" t="n">
        <v>0</v>
      </c>
      <c r="E62" s="71" t="n">
        <v>0.0028896072</v>
      </c>
      <c r="F62" s="71" t="n">
        <v>0.0092958074</v>
      </c>
      <c r="G62" s="71" t="n">
        <v>0.00039745897</v>
      </c>
      <c r="H62" s="71" t="n">
        <v>0.00039662431</v>
      </c>
      <c r="L62" s="71" t="s">
        <v>121</v>
      </c>
      <c r="M62" s="71" t="s">
        <v>66</v>
      </c>
      <c r="N62" s="71" t="n">
        <v>0.012602055</v>
      </c>
      <c r="O62" s="71" t="n">
        <v>0</v>
      </c>
      <c r="P62" s="71" t="n">
        <v>0.0066109139</v>
      </c>
      <c r="Q62" s="71" t="n">
        <v>0.0016527285</v>
      </c>
      <c r="R62" s="71" t="n">
        <v>0.0043384122</v>
      </c>
      <c r="Y62" s="71" t="s">
        <v>117</v>
      </c>
      <c r="Z62" s="71" t="s">
        <v>66</v>
      </c>
      <c r="AA62" s="71" t="n">
        <v>0.0044004338</v>
      </c>
      <c r="AB62" s="75" t="n">
        <v>3.2070584E-005</v>
      </c>
      <c r="AC62" s="75" t="n">
        <v>5.7451284E-005</v>
      </c>
    </row>
    <row r="63" customFormat="false" ht="15" hidden="false" customHeight="false" outlineLevel="0" collapsed="false">
      <c r="A63" s="71" t="s">
        <v>122</v>
      </c>
      <c r="B63" s="71" t="s">
        <v>66</v>
      </c>
      <c r="C63" s="71" t="n">
        <v>0.079032842</v>
      </c>
      <c r="D63" s="71" t="n">
        <v>0</v>
      </c>
      <c r="E63" s="71" t="n">
        <v>0.023334916</v>
      </c>
      <c r="F63" s="71" t="n">
        <v>0.050936237</v>
      </c>
      <c r="G63" s="71" t="n">
        <v>0.0023825219</v>
      </c>
      <c r="H63" s="71" t="n">
        <v>0.0023791667</v>
      </c>
      <c r="L63" s="71" t="s">
        <v>122</v>
      </c>
      <c r="M63" s="71" t="s">
        <v>66</v>
      </c>
      <c r="N63" s="71" t="n">
        <v>0.011699406</v>
      </c>
      <c r="O63" s="71" t="n">
        <v>0</v>
      </c>
      <c r="P63" s="71" t="n">
        <v>0.0061373931</v>
      </c>
      <c r="Q63" s="71" t="n">
        <v>0.0015343483</v>
      </c>
      <c r="R63" s="71" t="n">
        <v>0.0040276642</v>
      </c>
      <c r="Y63" s="71" t="s">
        <v>118</v>
      </c>
      <c r="Z63" s="71" t="s">
        <v>66</v>
      </c>
      <c r="AA63" s="71" t="n">
        <v>0.0010553497</v>
      </c>
      <c r="AB63" s="75" t="n">
        <v>2.9217322E-005</v>
      </c>
      <c r="AC63" s="75" t="n">
        <v>5.2339948E-005</v>
      </c>
    </row>
    <row r="64" customFormat="false" ht="15" hidden="false" customHeight="false" outlineLevel="0" collapsed="false">
      <c r="A64" s="71" t="s">
        <v>123</v>
      </c>
      <c r="B64" s="71" t="s">
        <v>66</v>
      </c>
      <c r="C64" s="71" t="n">
        <v>0.010842241</v>
      </c>
      <c r="D64" s="71" t="n">
        <v>0</v>
      </c>
      <c r="E64" s="71" t="n">
        <v>0.00031538868</v>
      </c>
      <c r="F64" s="71" t="n">
        <v>0.010250193</v>
      </c>
      <c r="G64" s="71" t="n">
        <v>0.00014074467</v>
      </c>
      <c r="H64" s="71" t="n">
        <v>0.00013591463</v>
      </c>
      <c r="L64" s="71" t="s">
        <v>123</v>
      </c>
      <c r="M64" s="71" t="s">
        <v>66</v>
      </c>
      <c r="N64" s="71" t="n">
        <v>0.0019997356</v>
      </c>
      <c r="O64" s="71" t="n">
        <v>0</v>
      </c>
      <c r="P64" s="71" t="n">
        <v>0.0010490416</v>
      </c>
      <c r="Q64" s="71" t="n">
        <v>0.00026226041</v>
      </c>
      <c r="R64" s="71" t="n">
        <v>0.00068843358</v>
      </c>
      <c r="Y64" s="71" t="s">
        <v>119</v>
      </c>
      <c r="Z64" s="71" t="s">
        <v>66</v>
      </c>
      <c r="AA64" s="71" t="n">
        <v>0.031253503</v>
      </c>
      <c r="AB64" s="71" t="n">
        <v>0.0014545276</v>
      </c>
      <c r="AC64" s="71" t="n">
        <v>0.0026056427</v>
      </c>
    </row>
    <row r="65" customFormat="false" ht="15" hidden="false" customHeight="false" outlineLevel="0" collapsed="false">
      <c r="A65" s="71" t="s">
        <v>124</v>
      </c>
      <c r="B65" s="71" t="s">
        <v>66</v>
      </c>
      <c r="C65" s="75" t="n">
        <v>0.00024873843</v>
      </c>
      <c r="D65" s="71" t="n">
        <v>0</v>
      </c>
      <c r="E65" s="75" t="n">
        <v>8.2241743E-005</v>
      </c>
      <c r="F65" s="75" t="n">
        <v>0.00015143155</v>
      </c>
      <c r="G65" s="75" t="n">
        <v>7.5351658E-006</v>
      </c>
      <c r="H65" s="75" t="n">
        <v>7.5299648E-006</v>
      </c>
      <c r="I65" s="75"/>
      <c r="J65" s="75"/>
      <c r="L65" s="71" t="s">
        <v>124</v>
      </c>
      <c r="M65" s="71" t="s">
        <v>66</v>
      </c>
      <c r="N65" s="75" t="n">
        <v>6.6632683E-007</v>
      </c>
      <c r="O65" s="71" t="n">
        <v>0</v>
      </c>
      <c r="P65" s="75" t="n">
        <v>3.495485E-007</v>
      </c>
      <c r="Q65" s="75" t="n">
        <v>8.7387125E-008</v>
      </c>
      <c r="R65" s="75" t="n">
        <v>2.293912E-007</v>
      </c>
      <c r="S65" s="75"/>
      <c r="T65" s="75"/>
      <c r="U65" s="75"/>
      <c r="V65" s="75"/>
      <c r="Y65" s="71" t="s">
        <v>120</v>
      </c>
      <c r="Z65" s="71" t="s">
        <v>66</v>
      </c>
      <c r="AA65" s="71" t="n">
        <v>9.2482866</v>
      </c>
      <c r="AB65" s="71" t="n">
        <v>0.25856601</v>
      </c>
      <c r="AC65" s="75" t="n">
        <v>0.46319549</v>
      </c>
      <c r="AE65" s="75"/>
      <c r="AF65" s="75"/>
      <c r="AG65" s="75"/>
      <c r="AH65" s="75"/>
      <c r="AI65" s="75"/>
      <c r="AJ65" s="75"/>
      <c r="AK65" s="75"/>
      <c r="AQ65" s="75"/>
      <c r="AS65" s="75"/>
      <c r="AT65" s="75"/>
      <c r="AU65" s="75"/>
      <c r="AV65" s="75"/>
      <c r="AW65" s="75"/>
      <c r="BC65" s="75"/>
      <c r="BE65" s="75"/>
      <c r="BF65" s="75"/>
      <c r="BG65" s="75"/>
      <c r="BH65" s="75"/>
      <c r="BI65" s="75"/>
      <c r="BJ65" s="75"/>
      <c r="BK65" s="75"/>
    </row>
    <row r="66" customFormat="false" ht="15" hidden="false" customHeight="false" outlineLevel="0" collapsed="false">
      <c r="A66" s="71" t="s">
        <v>125</v>
      </c>
      <c r="B66" s="71" t="s">
        <v>66</v>
      </c>
      <c r="C66" s="71" t="n">
        <v>0.00067797275</v>
      </c>
      <c r="D66" s="71" t="n">
        <v>0</v>
      </c>
      <c r="E66" s="75" t="n">
        <v>2.6286113E-005</v>
      </c>
      <c r="F66" s="71" t="n">
        <v>0.00062710835</v>
      </c>
      <c r="G66" s="75" t="n">
        <v>1.2323395E-005</v>
      </c>
      <c r="H66" s="75" t="n">
        <v>1.2254887E-005</v>
      </c>
      <c r="L66" s="71" t="s">
        <v>125</v>
      </c>
      <c r="M66" s="71" t="s">
        <v>66</v>
      </c>
      <c r="N66" s="71" t="n">
        <v>0.0028446273</v>
      </c>
      <c r="O66" s="71" t="n">
        <v>0</v>
      </c>
      <c r="P66" s="71" t="n">
        <v>0.0014922635</v>
      </c>
      <c r="Q66" s="71" t="n">
        <v>0.00037306588</v>
      </c>
      <c r="R66" s="71" t="n">
        <v>0.00097929793</v>
      </c>
      <c r="Y66" s="71" t="s">
        <v>121</v>
      </c>
      <c r="Z66" s="71" t="s">
        <v>66</v>
      </c>
      <c r="AA66" s="71" t="n">
        <v>0.076690612</v>
      </c>
      <c r="AB66" s="71" t="n">
        <v>0.0034597116</v>
      </c>
      <c r="AC66" s="71" t="n">
        <v>0.0061977318</v>
      </c>
      <c r="BG66" s="75"/>
    </row>
    <row r="67" customFormat="false" ht="15" hidden="false" customHeight="false" outlineLevel="0" collapsed="false">
      <c r="A67" s="71" t="s">
        <v>126</v>
      </c>
      <c r="B67" s="71" t="s">
        <v>66</v>
      </c>
      <c r="C67" s="71" t="n">
        <v>0.00046471689</v>
      </c>
      <c r="D67" s="71" t="n">
        <v>0</v>
      </c>
      <c r="E67" s="75" t="n">
        <v>2.2101656E-005</v>
      </c>
      <c r="F67" s="71" t="n">
        <v>0.00042399817</v>
      </c>
      <c r="G67" s="75" t="n">
        <v>9.3456059E-006</v>
      </c>
      <c r="H67" s="75" t="n">
        <v>9.2714567E-006</v>
      </c>
      <c r="I67" s="75"/>
      <c r="J67" s="75"/>
      <c r="L67" s="71" t="s">
        <v>126</v>
      </c>
      <c r="M67" s="71" t="s">
        <v>66</v>
      </c>
      <c r="N67" s="71" t="n">
        <v>0.00026167069</v>
      </c>
      <c r="O67" s="71" t="n">
        <v>0</v>
      </c>
      <c r="P67" s="71" t="n">
        <v>0.00013726987</v>
      </c>
      <c r="Q67" s="75" t="n">
        <v>3.4317467E-005</v>
      </c>
      <c r="R67" s="75" t="n">
        <v>9.0083351E-005</v>
      </c>
      <c r="T67" s="75"/>
      <c r="V67" s="75"/>
      <c r="Y67" s="71" t="s">
        <v>122</v>
      </c>
      <c r="Z67" s="71" t="s">
        <v>66</v>
      </c>
      <c r="AA67" s="71" t="n">
        <v>0.072757408</v>
      </c>
      <c r="AB67" s="71" t="n">
        <v>0.0032119024</v>
      </c>
      <c r="AC67" s="71" t="n">
        <v>0.005753806</v>
      </c>
      <c r="AJ67" s="75"/>
      <c r="AK67" s="75"/>
      <c r="AT67" s="75"/>
      <c r="AU67" s="75"/>
      <c r="AV67" s="75"/>
      <c r="BG67" s="75"/>
      <c r="BH67" s="75"/>
      <c r="BJ67" s="75"/>
      <c r="BK67" s="75"/>
    </row>
    <row r="68" customFormat="false" ht="15" hidden="false" customHeight="false" outlineLevel="0" collapsed="false">
      <c r="A68" s="71" t="s">
        <v>127</v>
      </c>
      <c r="B68" s="71" t="s">
        <v>66</v>
      </c>
      <c r="C68" s="75" t="n">
        <v>8.7841847E-005</v>
      </c>
      <c r="D68" s="71" t="n">
        <v>0</v>
      </c>
      <c r="E68" s="75" t="n">
        <v>4.0566155E-006</v>
      </c>
      <c r="F68" s="75" t="n">
        <v>8.009077E-005</v>
      </c>
      <c r="G68" s="75" t="n">
        <v>1.854326E-006</v>
      </c>
      <c r="H68" s="75" t="n">
        <v>1.840136E-006</v>
      </c>
      <c r="I68" s="75"/>
      <c r="J68" s="75"/>
      <c r="L68" s="71" t="s">
        <v>127</v>
      </c>
      <c r="M68" s="71" t="s">
        <v>66</v>
      </c>
      <c r="N68" s="75" t="n">
        <v>6.6770029E-005</v>
      </c>
      <c r="O68" s="71" t="n">
        <v>0</v>
      </c>
      <c r="P68" s="75" t="n">
        <v>3.5026901E-005</v>
      </c>
      <c r="Q68" s="75" t="n">
        <v>8.7567251E-006</v>
      </c>
      <c r="R68" s="75" t="n">
        <v>2.2986403E-005</v>
      </c>
      <c r="T68" s="75"/>
      <c r="U68" s="75"/>
      <c r="V68" s="75"/>
      <c r="Y68" s="71" t="s">
        <v>123</v>
      </c>
      <c r="Z68" s="71" t="s">
        <v>66</v>
      </c>
      <c r="AA68" s="71" t="n">
        <v>0.0084709253</v>
      </c>
      <c r="AB68" s="71" t="n">
        <v>0.00054899846</v>
      </c>
      <c r="AC68" s="71" t="n">
        <v>0.00098347655</v>
      </c>
      <c r="AG68" s="75"/>
      <c r="AI68" s="75"/>
      <c r="AJ68" s="75"/>
      <c r="AK68" s="75"/>
      <c r="AS68" s="75"/>
      <c r="AT68" s="75"/>
      <c r="AU68" s="75"/>
      <c r="AV68" s="75"/>
      <c r="AW68" s="75"/>
      <c r="BF68" s="75"/>
      <c r="BG68" s="75"/>
      <c r="BH68" s="75"/>
      <c r="BI68" s="75"/>
      <c r="BJ68" s="75"/>
      <c r="BK68" s="75"/>
    </row>
    <row r="69" customFormat="false" ht="15" hidden="false" customHeight="false" outlineLevel="0" collapsed="false">
      <c r="A69" s="71" t="s">
        <v>128</v>
      </c>
      <c r="B69" s="71" t="s">
        <v>66</v>
      </c>
      <c r="C69" s="71" t="n">
        <v>0.18179192</v>
      </c>
      <c r="D69" s="71" t="n">
        <v>0</v>
      </c>
      <c r="E69" s="71" t="n">
        <v>0.0088260347</v>
      </c>
      <c r="F69" s="71" t="n">
        <v>0.16455038</v>
      </c>
      <c r="G69" s="71" t="n">
        <v>0.004218453</v>
      </c>
      <c r="H69" s="71" t="n">
        <v>0.0041970517</v>
      </c>
      <c r="L69" s="71" t="s">
        <v>128</v>
      </c>
      <c r="M69" s="71" t="s">
        <v>66</v>
      </c>
      <c r="N69" s="71" t="n">
        <v>0.17474501</v>
      </c>
      <c r="O69" s="71" t="n">
        <v>0</v>
      </c>
      <c r="P69" s="71" t="n">
        <v>0.091669511</v>
      </c>
      <c r="Q69" s="71" t="n">
        <v>0.022917378</v>
      </c>
      <c r="R69" s="71" t="n">
        <v>0.060158117</v>
      </c>
      <c r="Y69" s="71" t="s">
        <v>124</v>
      </c>
      <c r="Z69" s="71" t="s">
        <v>66</v>
      </c>
      <c r="AA69" s="75" t="n">
        <v>3.9627239E-006</v>
      </c>
      <c r="AB69" s="75" t="n">
        <v>1.8293038E-007</v>
      </c>
      <c r="AC69" s="75" t="n">
        <v>3.2770172E-007</v>
      </c>
    </row>
    <row r="70" customFormat="false" ht="15" hidden="false" customHeight="false" outlineLevel="0" collapsed="false">
      <c r="A70" s="71" t="s">
        <v>129</v>
      </c>
      <c r="B70" s="71" t="s">
        <v>66</v>
      </c>
      <c r="C70" s="71" t="n">
        <v>0.19170265</v>
      </c>
      <c r="D70" s="71" t="n">
        <v>0</v>
      </c>
      <c r="E70" s="71" t="n">
        <v>0.0089426992</v>
      </c>
      <c r="F70" s="71" t="n">
        <v>0.17482002</v>
      </c>
      <c r="G70" s="71" t="n">
        <v>0.0039494209</v>
      </c>
      <c r="H70" s="71" t="n">
        <v>0.0039905083</v>
      </c>
      <c r="L70" s="71" t="s">
        <v>129</v>
      </c>
      <c r="M70" s="71" t="s">
        <v>66</v>
      </c>
      <c r="N70" s="71" t="n">
        <v>0.18219811</v>
      </c>
      <c r="O70" s="71" t="n">
        <v>0</v>
      </c>
      <c r="P70" s="71" t="n">
        <v>0.095579338</v>
      </c>
      <c r="Q70" s="71" t="n">
        <v>0.023894834</v>
      </c>
      <c r="R70" s="71" t="n">
        <v>0.06272394</v>
      </c>
      <c r="Y70" s="71" t="s">
        <v>125</v>
      </c>
      <c r="Z70" s="71" t="s">
        <v>66</v>
      </c>
      <c r="AA70" s="71" t="n">
        <v>0.0038802469</v>
      </c>
      <c r="AB70" s="71" t="n">
        <v>0.00078095123</v>
      </c>
      <c r="AC70" s="71" t="n">
        <v>0.001398997</v>
      </c>
    </row>
    <row r="71" customFormat="false" ht="15" hidden="false" customHeight="false" outlineLevel="0" collapsed="false">
      <c r="A71" s="71" t="s">
        <v>130</v>
      </c>
      <c r="B71" s="71" t="s">
        <v>66</v>
      </c>
      <c r="C71" s="71" t="n">
        <v>12.596409</v>
      </c>
      <c r="D71" s="71" t="n">
        <v>0</v>
      </c>
      <c r="E71" s="71" t="n">
        <v>0.79357127</v>
      </c>
      <c r="F71" s="71" t="n">
        <v>8.7510936</v>
      </c>
      <c r="G71" s="71" t="n">
        <v>2.1497827</v>
      </c>
      <c r="H71" s="71" t="n">
        <v>0.90196116</v>
      </c>
      <c r="L71" s="71" t="s">
        <v>130</v>
      </c>
      <c r="M71" s="71" t="s">
        <v>66</v>
      </c>
      <c r="N71" s="71" t="n">
        <v>0.012043881</v>
      </c>
      <c r="O71" s="71" t="n">
        <v>0</v>
      </c>
      <c r="P71" s="71" t="n">
        <v>0.0063181016</v>
      </c>
      <c r="Q71" s="71" t="n">
        <v>0.0015795254</v>
      </c>
      <c r="R71" s="71" t="n">
        <v>0.0041462542</v>
      </c>
      <c r="Y71" s="71" t="s">
        <v>126</v>
      </c>
      <c r="Z71" s="71" t="s">
        <v>66</v>
      </c>
      <c r="AA71" s="71" t="n">
        <v>0.0018824687</v>
      </c>
      <c r="AB71" s="75" t="n">
        <v>7.1837898E-005</v>
      </c>
      <c r="AC71" s="71" t="n">
        <v>0.0001286905</v>
      </c>
    </row>
    <row r="72" customFormat="false" ht="15" hidden="false" customHeight="false" outlineLevel="0" collapsed="false">
      <c r="A72" s="71" t="s">
        <v>131</v>
      </c>
      <c r="B72" s="71" t="s">
        <v>66</v>
      </c>
      <c r="C72" s="71" t="n">
        <v>0.001023539</v>
      </c>
      <c r="D72" s="71" t="n">
        <v>0</v>
      </c>
      <c r="E72" s="75" t="n">
        <v>1.3132864E-005</v>
      </c>
      <c r="F72" s="71" t="n">
        <v>0.00099860745</v>
      </c>
      <c r="G72" s="75" t="n">
        <v>5.9162882E-006</v>
      </c>
      <c r="H72" s="75" t="n">
        <v>5.8823593E-006</v>
      </c>
      <c r="I72" s="75"/>
      <c r="J72" s="75"/>
      <c r="L72" s="71" t="s">
        <v>131</v>
      </c>
      <c r="M72" s="71" t="s">
        <v>66</v>
      </c>
      <c r="N72" s="71" t="n">
        <v>0.00025180496</v>
      </c>
      <c r="O72" s="71" t="n">
        <v>0</v>
      </c>
      <c r="P72" s="71" t="n">
        <v>0.00013209441</v>
      </c>
      <c r="Q72" s="75" t="n">
        <v>3.3023601E-005</v>
      </c>
      <c r="R72" s="75" t="n">
        <v>8.6686953E-005</v>
      </c>
      <c r="T72" s="75"/>
      <c r="V72" s="75"/>
      <c r="Y72" s="71" t="s">
        <v>127</v>
      </c>
      <c r="Z72" s="71" t="s">
        <v>66</v>
      </c>
      <c r="AA72" s="71" t="n">
        <v>0.00038364274</v>
      </c>
      <c r="AB72" s="75" t="n">
        <v>1.8330745E-005</v>
      </c>
      <c r="AC72" s="75" t="n">
        <v>3.2837719E-005</v>
      </c>
      <c r="AG72" s="75"/>
      <c r="AJ72" s="75"/>
      <c r="AK72" s="75"/>
      <c r="AT72" s="75"/>
      <c r="AU72" s="75"/>
      <c r="AV72" s="75"/>
      <c r="BG72" s="75"/>
      <c r="BH72" s="75"/>
      <c r="BJ72" s="75"/>
      <c r="BK72" s="75"/>
    </row>
    <row r="73" customFormat="false" ht="15" hidden="false" customHeight="false" outlineLevel="0" collapsed="false">
      <c r="A73" s="71" t="s">
        <v>132</v>
      </c>
      <c r="B73" s="71" t="s">
        <v>66</v>
      </c>
      <c r="C73" s="71" t="n">
        <v>0.057979389</v>
      </c>
      <c r="D73" s="71" t="n">
        <v>0</v>
      </c>
      <c r="E73" s="71" t="n">
        <v>0.006609529</v>
      </c>
      <c r="F73" s="71" t="n">
        <v>0.045663365</v>
      </c>
      <c r="G73" s="71" t="n">
        <v>0.0028546005</v>
      </c>
      <c r="H73" s="71" t="n">
        <v>0.0028518943</v>
      </c>
      <c r="L73" s="71" t="s">
        <v>132</v>
      </c>
      <c r="M73" s="71" t="s">
        <v>66</v>
      </c>
      <c r="N73" s="71" t="n">
        <v>0.041160175</v>
      </c>
      <c r="O73" s="71" t="n">
        <v>0</v>
      </c>
      <c r="P73" s="71" t="n">
        <v>0.021592223</v>
      </c>
      <c r="Q73" s="71" t="n">
        <v>0.0053980558</v>
      </c>
      <c r="R73" s="71" t="n">
        <v>0.014169896</v>
      </c>
      <c r="Y73" s="71" t="s">
        <v>128</v>
      </c>
      <c r="Z73" s="71" t="s">
        <v>66</v>
      </c>
      <c r="AA73" s="71" t="n">
        <v>0.82286949</v>
      </c>
      <c r="AB73" s="71" t="n">
        <v>0.047973711</v>
      </c>
      <c r="AC73" s="71" t="n">
        <v>0.085940167</v>
      </c>
    </row>
    <row r="74" customFormat="false" ht="15" hidden="false" customHeight="false" outlineLevel="0" collapsed="false">
      <c r="A74" s="71" t="s">
        <v>133</v>
      </c>
      <c r="B74" s="71" t="s">
        <v>66</v>
      </c>
      <c r="C74" s="71" t="n">
        <v>0.10795165</v>
      </c>
      <c r="D74" s="71" t="n">
        <v>0</v>
      </c>
      <c r="E74" s="71" t="n">
        <v>0.021719093</v>
      </c>
      <c r="F74" s="71" t="n">
        <v>0.078861236</v>
      </c>
      <c r="G74" s="71" t="n">
        <v>0.0036865895</v>
      </c>
      <c r="H74" s="71" t="n">
        <v>0.0036847317</v>
      </c>
      <c r="L74" s="71" t="s">
        <v>133</v>
      </c>
      <c r="M74" s="71" t="s">
        <v>66</v>
      </c>
      <c r="N74" s="71" t="n">
        <v>0.0034187937</v>
      </c>
      <c r="O74" s="71" t="n">
        <v>0</v>
      </c>
      <c r="P74" s="71" t="n">
        <v>0.0017934655</v>
      </c>
      <c r="Q74" s="71" t="n">
        <v>0.00044836639</v>
      </c>
      <c r="R74" s="71" t="n">
        <v>0.0011769618</v>
      </c>
      <c r="Y74" s="71" t="s">
        <v>129</v>
      </c>
      <c r="Z74" s="71" t="s">
        <v>66</v>
      </c>
      <c r="AA74" s="71" t="n">
        <v>1.1762925</v>
      </c>
      <c r="AB74" s="71" t="n">
        <v>0.050019853</v>
      </c>
      <c r="AC74" s="71" t="n">
        <v>0.089605629</v>
      </c>
    </row>
    <row r="75" customFormat="false" ht="15" hidden="false" customHeight="false" outlineLevel="0" collapsed="false">
      <c r="A75" s="71" t="s">
        <v>134</v>
      </c>
      <c r="B75" s="71" t="s">
        <v>66</v>
      </c>
      <c r="C75" s="71" t="n">
        <v>0.010991309</v>
      </c>
      <c r="D75" s="71" t="n">
        <v>0</v>
      </c>
      <c r="E75" s="71" t="n">
        <v>0.0022093532</v>
      </c>
      <c r="F75" s="71" t="n">
        <v>0.008018289</v>
      </c>
      <c r="G75" s="71" t="n">
        <v>0.000382757</v>
      </c>
      <c r="H75" s="71" t="n">
        <v>0.00038090991</v>
      </c>
      <c r="I75" s="75"/>
      <c r="J75" s="75"/>
      <c r="L75" s="71" t="s">
        <v>134</v>
      </c>
      <c r="M75" s="71" t="s">
        <v>66</v>
      </c>
      <c r="N75" s="71" t="n">
        <v>0.00056553041</v>
      </c>
      <c r="O75" s="71" t="n">
        <v>0</v>
      </c>
      <c r="P75" s="71" t="n">
        <v>0.00029667169</v>
      </c>
      <c r="Q75" s="75" t="n">
        <v>7.4167923E-005</v>
      </c>
      <c r="R75" s="71" t="n">
        <v>0.0001946908</v>
      </c>
      <c r="V75" s="75"/>
      <c r="Y75" s="71" t="s">
        <v>130</v>
      </c>
      <c r="Z75" s="71" t="s">
        <v>66</v>
      </c>
      <c r="AA75" s="71" t="n">
        <v>0.056741793</v>
      </c>
      <c r="AB75" s="71" t="n">
        <v>0.0033064732</v>
      </c>
      <c r="AC75" s="71" t="n">
        <v>0.0059232202</v>
      </c>
      <c r="AJ75" s="75"/>
      <c r="AK75" s="75"/>
      <c r="AU75" s="75"/>
      <c r="AV75" s="75"/>
      <c r="BJ75" s="75"/>
      <c r="BK75" s="75"/>
    </row>
    <row r="76" customFormat="false" ht="15" hidden="false" customHeight="false" outlineLevel="0" collapsed="false">
      <c r="A76" s="71" t="s">
        <v>135</v>
      </c>
      <c r="B76" s="71" t="s">
        <v>66</v>
      </c>
      <c r="C76" s="75" t="n">
        <v>6.5333742E-007</v>
      </c>
      <c r="D76" s="71" t="n">
        <v>0</v>
      </c>
      <c r="E76" s="75" t="n">
        <v>1.228429E-007</v>
      </c>
      <c r="F76" s="75" t="n">
        <v>4.8410914E-007</v>
      </c>
      <c r="G76" s="75" t="n">
        <v>2.3465487E-008</v>
      </c>
      <c r="H76" s="75" t="n">
        <v>2.2919891E-008</v>
      </c>
      <c r="I76" s="75"/>
      <c r="J76" s="75"/>
      <c r="L76" s="71" t="s">
        <v>135</v>
      </c>
      <c r="M76" s="71" t="s">
        <v>66</v>
      </c>
      <c r="N76" s="75" t="n">
        <v>6.5801618E-008</v>
      </c>
      <c r="O76" s="71" t="n">
        <v>0</v>
      </c>
      <c r="P76" s="75" t="n">
        <v>3.4518882E-008</v>
      </c>
      <c r="Q76" s="75" t="n">
        <v>8.6297204E-009</v>
      </c>
      <c r="R76" s="75" t="n">
        <v>2.2653016E-008</v>
      </c>
      <c r="T76" s="75"/>
      <c r="U76" s="75"/>
      <c r="V76" s="75"/>
      <c r="Y76" s="71" t="s">
        <v>131</v>
      </c>
      <c r="Z76" s="71" t="s">
        <v>66</v>
      </c>
      <c r="AA76" s="71" t="n">
        <v>0.0012691776</v>
      </c>
      <c r="AB76" s="75" t="n">
        <v>6.9129405E-005</v>
      </c>
      <c r="AC76" s="71" t="n">
        <v>0.0001238385</v>
      </c>
      <c r="AG76" s="75"/>
      <c r="AH76" s="75"/>
      <c r="AI76" s="75"/>
      <c r="AJ76" s="75"/>
      <c r="AK76" s="75"/>
      <c r="AQ76" s="75"/>
      <c r="AS76" s="75"/>
      <c r="AT76" s="75"/>
      <c r="AU76" s="75"/>
      <c r="AV76" s="75"/>
      <c r="AW76" s="75"/>
      <c r="BE76" s="75"/>
      <c r="BF76" s="75"/>
      <c r="BG76" s="75"/>
      <c r="BH76" s="75"/>
      <c r="BI76" s="75"/>
      <c r="BJ76" s="75"/>
      <c r="BK76" s="75"/>
    </row>
    <row r="77" customFormat="false" ht="15" hidden="false" customHeight="false" outlineLevel="0" collapsed="false">
      <c r="Y77" s="71" t="s">
        <v>132</v>
      </c>
      <c r="Z77" s="71" t="s">
        <v>66</v>
      </c>
      <c r="AA77" s="71" t="n">
        <v>0.70133182</v>
      </c>
      <c r="AB77" s="71" t="n">
        <v>0.01129993</v>
      </c>
      <c r="AC77" s="71" t="n">
        <v>0.020242709</v>
      </c>
    </row>
    <row r="78" customFormat="false" ht="15" hidden="false" customHeight="false" outlineLevel="0" collapsed="false">
      <c r="Y78" s="71" t="s">
        <v>133</v>
      </c>
      <c r="Z78" s="71" t="s">
        <v>66</v>
      </c>
      <c r="AA78" s="71" t="n">
        <v>0.23657043</v>
      </c>
      <c r="AB78" s="71" t="n">
        <v>0.0009385803</v>
      </c>
      <c r="AC78" s="71" t="n">
        <v>0.0016813739</v>
      </c>
    </row>
    <row r="79" customFormat="false" ht="15" hidden="false" customHeight="false" outlineLevel="0" collapsed="false">
      <c r="A79" s="71" t="s">
        <v>75</v>
      </c>
      <c r="B79" s="71" t="s">
        <v>76</v>
      </c>
      <c r="L79" s="71" t="s">
        <v>75</v>
      </c>
      <c r="M79" s="71" t="s">
        <v>76</v>
      </c>
      <c r="Y79" s="71" t="s">
        <v>134</v>
      </c>
      <c r="Z79" s="71" t="s">
        <v>66</v>
      </c>
      <c r="AA79" s="71" t="n">
        <v>0.029938433</v>
      </c>
      <c r="AB79" s="71" t="n">
        <v>0.00015525818</v>
      </c>
      <c r="AC79" s="71" t="n">
        <v>0.00027812971</v>
      </c>
    </row>
    <row r="80" customFormat="false" ht="15" hidden="false" customHeight="false" outlineLevel="0" collapsed="false">
      <c r="A80" s="71" t="s">
        <v>78</v>
      </c>
      <c r="B80" s="71" t="s">
        <v>79</v>
      </c>
      <c r="L80" s="71" t="s">
        <v>78</v>
      </c>
      <c r="M80" s="71" t="s">
        <v>79</v>
      </c>
      <c r="Y80" s="71" t="s">
        <v>135</v>
      </c>
      <c r="Z80" s="71" t="s">
        <v>66</v>
      </c>
      <c r="AA80" s="75" t="n">
        <v>2.1211376E-006</v>
      </c>
      <c r="AB80" s="75" t="n">
        <v>1.8064881E-008</v>
      </c>
      <c r="AC80" s="75" t="n">
        <v>3.2361451E-008</v>
      </c>
    </row>
    <row r="81" customFormat="false" ht="15" hidden="false" customHeight="false" outlineLevel="0" collapsed="false">
      <c r="A81" s="71" t="s">
        <v>80</v>
      </c>
      <c r="B81" s="71" t="s">
        <v>81</v>
      </c>
      <c r="L81" s="71" t="s">
        <v>80</v>
      </c>
      <c r="M81" s="71" t="s">
        <v>82</v>
      </c>
    </row>
    <row r="82" customFormat="false" ht="15" hidden="false" customHeight="false" outlineLevel="0" collapsed="false">
      <c r="A82" s="71" t="s">
        <v>85</v>
      </c>
      <c r="B82" s="71" t="s">
        <v>70</v>
      </c>
      <c r="L82" s="71" t="s">
        <v>85</v>
      </c>
      <c r="M82" s="71" t="s">
        <v>70</v>
      </c>
      <c r="Y82" s="71" t="s">
        <v>75</v>
      </c>
      <c r="Z82" s="71" t="s">
        <v>77</v>
      </c>
    </row>
    <row r="83" customFormat="false" ht="15" hidden="false" customHeight="false" outlineLevel="0" collapsed="false">
      <c r="A83" s="71" t="s">
        <v>88</v>
      </c>
      <c r="B83" s="71" t="s">
        <v>136</v>
      </c>
      <c r="L83" s="71" t="s">
        <v>88</v>
      </c>
      <c r="M83" s="71" t="s">
        <v>136</v>
      </c>
      <c r="Y83" s="71" t="s">
        <v>78</v>
      </c>
      <c r="Z83" s="71" t="s">
        <v>79</v>
      </c>
    </row>
    <row r="84" customFormat="false" ht="15" hidden="false" customHeight="false" outlineLevel="0" collapsed="false">
      <c r="A84" s="71" t="s">
        <v>92</v>
      </c>
      <c r="B84" s="71" t="s">
        <v>93</v>
      </c>
      <c r="L84" s="71" t="s">
        <v>92</v>
      </c>
      <c r="M84" s="71" t="s">
        <v>93</v>
      </c>
      <c r="Y84" s="71" t="s">
        <v>83</v>
      </c>
      <c r="Z84" s="71" t="s">
        <v>84</v>
      </c>
    </row>
    <row r="85" customFormat="false" ht="15" hidden="false" customHeight="false" outlineLevel="0" collapsed="false">
      <c r="A85" s="71" t="s">
        <v>94</v>
      </c>
      <c r="B85" s="71" t="s">
        <v>95</v>
      </c>
      <c r="L85" s="71" t="s">
        <v>94</v>
      </c>
      <c r="M85" s="71" t="s">
        <v>95</v>
      </c>
      <c r="Y85" s="71" t="s">
        <v>86</v>
      </c>
      <c r="Z85" s="71" t="s">
        <v>87</v>
      </c>
    </row>
    <row r="86" customFormat="false" ht="15" hidden="false" customHeight="false" outlineLevel="0" collapsed="false">
      <c r="A86" s="71" t="s">
        <v>96</v>
      </c>
      <c r="B86" s="71" t="s">
        <v>95</v>
      </c>
      <c r="L86" s="71" t="s">
        <v>96</v>
      </c>
      <c r="M86" s="71" t="s">
        <v>95</v>
      </c>
      <c r="Y86" s="71" t="s">
        <v>90</v>
      </c>
      <c r="Z86" s="71" t="s">
        <v>91</v>
      </c>
    </row>
    <row r="87" customFormat="false" ht="15" hidden="false" customHeight="false" outlineLevel="0" collapsed="false">
      <c r="A87" s="71" t="s">
        <v>98</v>
      </c>
      <c r="B87" s="71" t="s">
        <v>116</v>
      </c>
      <c r="L87" s="71" t="s">
        <v>98</v>
      </c>
      <c r="M87" s="71" t="s">
        <v>116</v>
      </c>
      <c r="Y87" s="71" t="s">
        <v>85</v>
      </c>
      <c r="Z87" s="71" t="s">
        <v>70</v>
      </c>
    </row>
    <row r="88" customFormat="false" ht="15" hidden="false" customHeight="false" outlineLevel="0" collapsed="false">
      <c r="A88" s="71" t="s">
        <v>100</v>
      </c>
      <c r="B88" s="71" t="s">
        <v>101</v>
      </c>
      <c r="L88" s="71" t="s">
        <v>100</v>
      </c>
      <c r="M88" s="71" t="s">
        <v>101</v>
      </c>
      <c r="Y88" s="71" t="s">
        <v>88</v>
      </c>
      <c r="Z88" s="71" t="s">
        <v>136</v>
      </c>
    </row>
    <row r="89" customFormat="false" ht="15" hidden="false" customHeight="false" outlineLevel="0" collapsed="false">
      <c r="Y89" s="71" t="s">
        <v>92</v>
      </c>
      <c r="Z89" s="71" t="s">
        <v>93</v>
      </c>
    </row>
    <row r="90" customFormat="false" ht="15" hidden="false" customHeight="false" outlineLevel="0" collapsed="false">
      <c r="A90" s="71" t="s">
        <v>116</v>
      </c>
      <c r="B90" s="71" t="s">
        <v>102</v>
      </c>
      <c r="C90" s="71" t="s">
        <v>65</v>
      </c>
      <c r="D90" s="71" t="s">
        <v>103</v>
      </c>
      <c r="E90" s="71" t="s">
        <v>104</v>
      </c>
      <c r="F90" s="71" t="s">
        <v>105</v>
      </c>
      <c r="G90" s="71" t="s">
        <v>106</v>
      </c>
      <c r="H90" s="71" t="s">
        <v>107</v>
      </c>
      <c r="L90" s="71" t="s">
        <v>116</v>
      </c>
      <c r="M90" s="71" t="s">
        <v>102</v>
      </c>
      <c r="N90" s="71" t="s">
        <v>65</v>
      </c>
      <c r="O90" s="71" t="s">
        <v>108</v>
      </c>
      <c r="P90" s="71" t="s">
        <v>109</v>
      </c>
      <c r="Q90" s="71" t="s">
        <v>109</v>
      </c>
      <c r="R90" s="71" t="s">
        <v>109</v>
      </c>
      <c r="Y90" s="71" t="s">
        <v>94</v>
      </c>
      <c r="Z90" s="71" t="s">
        <v>95</v>
      </c>
    </row>
    <row r="91" customFormat="false" ht="15" hidden="false" customHeight="false" outlineLevel="0" collapsed="false">
      <c r="A91" s="74" t="s">
        <v>71</v>
      </c>
      <c r="B91" s="74" t="s">
        <v>72</v>
      </c>
      <c r="C91" s="74" t="n">
        <v>-6175.2946</v>
      </c>
      <c r="D91" s="74" t="n">
        <v>0</v>
      </c>
      <c r="E91" s="74" t="n">
        <v>-1086.1154</v>
      </c>
      <c r="F91" s="74" t="n">
        <v>-4597.4631</v>
      </c>
      <c r="G91" s="74" t="n">
        <v>-245.85444</v>
      </c>
      <c r="H91" s="74" t="n">
        <v>-245.86166</v>
      </c>
      <c r="I91" s="74"/>
      <c r="J91" s="74"/>
      <c r="L91" s="71" t="s">
        <v>71</v>
      </c>
      <c r="M91" s="71" t="s">
        <v>72</v>
      </c>
      <c r="N91" s="71" t="n">
        <v>49.937886</v>
      </c>
      <c r="O91" s="71" t="n">
        <v>0</v>
      </c>
      <c r="P91" s="71" t="n">
        <v>26.196924</v>
      </c>
      <c r="Q91" s="71" t="n">
        <v>6.5492309</v>
      </c>
      <c r="R91" s="71" t="n">
        <v>17.191731</v>
      </c>
      <c r="Y91" s="71" t="s">
        <v>96</v>
      </c>
      <c r="Z91" s="71" t="s">
        <v>95</v>
      </c>
    </row>
    <row r="92" customFormat="false" ht="15" hidden="false" customHeight="false" outlineLevel="0" collapsed="false">
      <c r="A92" s="71" t="s">
        <v>117</v>
      </c>
      <c r="B92" s="71" t="s">
        <v>137</v>
      </c>
      <c r="C92" s="71" t="n">
        <v>0.0019961416</v>
      </c>
      <c r="D92" s="71" t="n">
        <v>0</v>
      </c>
      <c r="E92" s="71" t="n">
        <v>0.00065860792</v>
      </c>
      <c r="F92" s="71" t="n">
        <v>0.0012168326</v>
      </c>
      <c r="G92" s="75" t="n">
        <v>6.0364249E-005</v>
      </c>
      <c r="H92" s="75" t="n">
        <v>6.0336892E-005</v>
      </c>
      <c r="I92" s="75"/>
      <c r="J92" s="75"/>
      <c r="L92" s="71" t="s">
        <v>117</v>
      </c>
      <c r="M92" s="71" t="s">
        <v>137</v>
      </c>
      <c r="N92" s="75" t="n">
        <v>1.3192615E-005</v>
      </c>
      <c r="O92" s="71" t="n">
        <v>0</v>
      </c>
      <c r="P92" s="75" t="n">
        <v>6.9207162E-006</v>
      </c>
      <c r="Q92" s="75" t="n">
        <v>1.7301791E-006</v>
      </c>
      <c r="R92" s="75" t="n">
        <v>4.54172E-006</v>
      </c>
      <c r="T92" s="75"/>
      <c r="U92" s="75"/>
      <c r="V92" s="75"/>
      <c r="Y92" s="71" t="s">
        <v>98</v>
      </c>
      <c r="Z92" s="71" t="s">
        <v>116</v>
      </c>
      <c r="AI92" s="75"/>
      <c r="AJ92" s="75"/>
      <c r="AK92" s="75"/>
      <c r="AT92" s="75"/>
      <c r="AU92" s="75"/>
      <c r="AV92" s="75"/>
      <c r="AW92" s="75"/>
      <c r="BH92" s="75"/>
      <c r="BI92" s="75"/>
      <c r="BJ92" s="75"/>
      <c r="BK92" s="75"/>
    </row>
    <row r="93" customFormat="false" ht="15" hidden="false" customHeight="false" outlineLevel="0" collapsed="false">
      <c r="A93" s="71" t="s">
        <v>118</v>
      </c>
      <c r="B93" s="71" t="s">
        <v>138</v>
      </c>
      <c r="C93" s="71" t="n">
        <v>4.6270072</v>
      </c>
      <c r="D93" s="71" t="n">
        <v>0</v>
      </c>
      <c r="E93" s="71" t="n">
        <v>0.21241667</v>
      </c>
      <c r="F93" s="71" t="n">
        <v>4.193899</v>
      </c>
      <c r="G93" s="71" t="n">
        <v>0.11043254</v>
      </c>
      <c r="H93" s="71" t="n">
        <v>0.11025896</v>
      </c>
      <c r="L93" s="71" t="s">
        <v>118</v>
      </c>
      <c r="M93" s="71" t="s">
        <v>138</v>
      </c>
      <c r="N93" s="71" t="n">
        <v>0.75205679</v>
      </c>
      <c r="O93" s="71" t="n">
        <v>0</v>
      </c>
      <c r="P93" s="71" t="n">
        <v>0.39452159</v>
      </c>
      <c r="Q93" s="71" t="n">
        <v>0.098630398</v>
      </c>
      <c r="R93" s="71" t="n">
        <v>0.2589048</v>
      </c>
      <c r="Y93" s="71" t="s">
        <v>100</v>
      </c>
      <c r="Z93" s="71" t="s">
        <v>101</v>
      </c>
    </row>
    <row r="94" customFormat="false" ht="15" hidden="false" customHeight="false" outlineLevel="0" collapsed="false">
      <c r="A94" s="71" t="s">
        <v>119</v>
      </c>
      <c r="B94" s="71" t="s">
        <v>139</v>
      </c>
      <c r="C94" s="71" t="n">
        <v>0.36384267</v>
      </c>
      <c r="D94" s="71" t="n">
        <v>0</v>
      </c>
      <c r="E94" s="71" t="n">
        <v>0.082194482</v>
      </c>
      <c r="F94" s="71" t="n">
        <v>0.25957734</v>
      </c>
      <c r="G94" s="71" t="n">
        <v>0.011046899</v>
      </c>
      <c r="H94" s="71" t="n">
        <v>0.011023951</v>
      </c>
      <c r="L94" s="71" t="s">
        <v>119</v>
      </c>
      <c r="M94" s="71" t="s">
        <v>139</v>
      </c>
      <c r="N94" s="71" t="n">
        <v>0.34902467</v>
      </c>
      <c r="O94" s="71" t="n">
        <v>0</v>
      </c>
      <c r="P94" s="71" t="n">
        <v>0.18309491</v>
      </c>
      <c r="Q94" s="71" t="n">
        <v>0.045773727</v>
      </c>
      <c r="R94" s="71" t="n">
        <v>0.12015603</v>
      </c>
    </row>
    <row r="95" customFormat="false" ht="15" hidden="false" customHeight="false" outlineLevel="0" collapsed="false">
      <c r="A95" s="71" t="s">
        <v>120</v>
      </c>
      <c r="B95" s="71" t="s">
        <v>140</v>
      </c>
      <c r="C95" s="71" t="n">
        <v>0.25329421</v>
      </c>
      <c r="D95" s="71" t="n">
        <v>0</v>
      </c>
      <c r="E95" s="71" t="n">
        <v>0.058165991</v>
      </c>
      <c r="F95" s="71" t="n">
        <v>0.18056984</v>
      </c>
      <c r="G95" s="71" t="n">
        <v>0.0072879703</v>
      </c>
      <c r="H95" s="71" t="n">
        <v>0.0072704027</v>
      </c>
      <c r="L95" s="71" t="s">
        <v>120</v>
      </c>
      <c r="M95" s="71" t="s">
        <v>140</v>
      </c>
      <c r="N95" s="71" t="n">
        <v>0.089817542</v>
      </c>
      <c r="O95" s="71" t="n">
        <v>0</v>
      </c>
      <c r="P95" s="71" t="n">
        <v>0.047117399</v>
      </c>
      <c r="Q95" s="71" t="n">
        <v>0.01177935</v>
      </c>
      <c r="R95" s="71" t="n">
        <v>0.030920793</v>
      </c>
      <c r="Y95" s="71" t="s">
        <v>116</v>
      </c>
      <c r="Z95" s="71" t="s">
        <v>102</v>
      </c>
      <c r="AA95" s="71" t="s">
        <v>110</v>
      </c>
      <c r="AB95" s="71" t="s">
        <v>111</v>
      </c>
      <c r="AC95" s="71" t="s">
        <v>112</v>
      </c>
    </row>
    <row r="96" customFormat="false" ht="15" hidden="false" customHeight="false" outlineLevel="0" collapsed="false">
      <c r="A96" s="71" t="s">
        <v>121</v>
      </c>
      <c r="B96" s="71" t="s">
        <v>139</v>
      </c>
      <c r="C96" s="71" t="n">
        <v>0.37227956</v>
      </c>
      <c r="D96" s="71" t="n">
        <v>0</v>
      </c>
      <c r="E96" s="71" t="n">
        <v>0.082898693</v>
      </c>
      <c r="F96" s="71" t="n">
        <v>0.26660448</v>
      </c>
      <c r="G96" s="71" t="n">
        <v>0.011400156</v>
      </c>
      <c r="H96" s="71" t="n">
        <v>0.011376228</v>
      </c>
      <c r="L96" s="71" t="s">
        <v>121</v>
      </c>
      <c r="M96" s="71" t="s">
        <v>139</v>
      </c>
      <c r="N96" s="71" t="n">
        <v>0.36128836</v>
      </c>
      <c r="O96" s="71" t="n">
        <v>0</v>
      </c>
      <c r="P96" s="71" t="n">
        <v>0.18952832</v>
      </c>
      <c r="Q96" s="71" t="n">
        <v>0.04738208</v>
      </c>
      <c r="R96" s="71" t="n">
        <v>0.12437796</v>
      </c>
      <c r="Y96" s="71" t="s">
        <v>71</v>
      </c>
      <c r="Z96" s="71" t="s">
        <v>72</v>
      </c>
      <c r="AA96" s="71" t="n">
        <v>752.05164</v>
      </c>
      <c r="AB96" s="71" t="n">
        <v>13.709723</v>
      </c>
      <c r="AC96" s="71" t="n">
        <v>24.559616</v>
      </c>
    </row>
    <row r="97" customFormat="false" ht="15" hidden="false" customHeight="false" outlineLevel="0" collapsed="false">
      <c r="A97" s="71" t="s">
        <v>122</v>
      </c>
      <c r="B97" s="71" t="s">
        <v>141</v>
      </c>
      <c r="C97" s="71" t="n">
        <v>1.3774288</v>
      </c>
      <c r="D97" s="71" t="n">
        <v>0</v>
      </c>
      <c r="E97" s="71" t="n">
        <v>0.40664539</v>
      </c>
      <c r="F97" s="71" t="n">
        <v>0.88779473</v>
      </c>
      <c r="G97" s="71" t="n">
        <v>0.04152357</v>
      </c>
      <c r="H97" s="71" t="n">
        <v>0.041465081</v>
      </c>
      <c r="L97" s="71" t="s">
        <v>122</v>
      </c>
      <c r="M97" s="71" t="s">
        <v>141</v>
      </c>
      <c r="N97" s="71" t="n">
        <v>0.20411735</v>
      </c>
      <c r="O97" s="71" t="n">
        <v>0</v>
      </c>
      <c r="P97" s="71" t="n">
        <v>0.10707795</v>
      </c>
      <c r="Q97" s="71" t="n">
        <v>0.026769489</v>
      </c>
      <c r="R97" s="71" t="n">
        <v>0.070269908</v>
      </c>
      <c r="Y97" s="71" t="s">
        <v>117</v>
      </c>
      <c r="Z97" s="71" t="s">
        <v>137</v>
      </c>
      <c r="AA97" s="71" t="n">
        <v>0.0004969504</v>
      </c>
      <c r="AB97" s="75" t="n">
        <v>3.6218415E-006</v>
      </c>
      <c r="AC97" s="75" t="n">
        <v>6.4881715E-006</v>
      </c>
    </row>
    <row r="98" customFormat="false" ht="15" hidden="false" customHeight="false" outlineLevel="0" collapsed="false">
      <c r="A98" s="71" t="s">
        <v>123</v>
      </c>
      <c r="B98" s="71" t="s">
        <v>142</v>
      </c>
      <c r="C98" s="71" t="n">
        <v>0.059796758</v>
      </c>
      <c r="D98" s="71" t="n">
        <v>0</v>
      </c>
      <c r="E98" s="71" t="n">
        <v>0.0017401813</v>
      </c>
      <c r="F98" s="71" t="n">
        <v>0.056529806</v>
      </c>
      <c r="G98" s="71" t="n">
        <v>0.0007767011</v>
      </c>
      <c r="H98" s="71" t="n">
        <v>0.0007500696</v>
      </c>
      <c r="L98" s="71" t="s">
        <v>123</v>
      </c>
      <c r="M98" s="71" t="s">
        <v>142</v>
      </c>
      <c r="N98" s="71" t="n">
        <v>0.011042347</v>
      </c>
      <c r="O98" s="71" t="n">
        <v>0</v>
      </c>
      <c r="P98" s="71" t="n">
        <v>0.0057927065</v>
      </c>
      <c r="Q98" s="71" t="n">
        <v>0.0014481766</v>
      </c>
      <c r="R98" s="71" t="n">
        <v>0.0038014636</v>
      </c>
      <c r="Y98" s="71" t="s">
        <v>118</v>
      </c>
      <c r="Z98" s="71" t="s">
        <v>138</v>
      </c>
      <c r="AA98" s="71" t="n">
        <v>7.4577072</v>
      </c>
      <c r="AB98" s="71" t="n">
        <v>0.2064663</v>
      </c>
      <c r="AC98" s="71" t="n">
        <v>0.36986399</v>
      </c>
    </row>
    <row r="99" customFormat="false" ht="15" hidden="false" customHeight="false" outlineLevel="0" collapsed="false">
      <c r="A99" s="71" t="s">
        <v>124</v>
      </c>
      <c r="B99" s="71" t="s">
        <v>143</v>
      </c>
      <c r="C99" s="71" t="n">
        <v>0.54143678</v>
      </c>
      <c r="D99" s="71" t="n">
        <v>0</v>
      </c>
      <c r="E99" s="71" t="n">
        <v>0.17902063</v>
      </c>
      <c r="F99" s="71" t="n">
        <v>0.32962304</v>
      </c>
      <c r="G99" s="71" t="n">
        <v>0.016402211</v>
      </c>
      <c r="H99" s="71" t="n">
        <v>0.016390891</v>
      </c>
      <c r="L99" s="71" t="s">
        <v>124</v>
      </c>
      <c r="M99" s="71" t="s">
        <v>143</v>
      </c>
      <c r="N99" s="71" t="n">
        <v>0.0014488225</v>
      </c>
      <c r="O99" s="71" t="n">
        <v>0</v>
      </c>
      <c r="P99" s="71" t="n">
        <v>0.00076003804</v>
      </c>
      <c r="Q99" s="71" t="n">
        <v>0.00019000951</v>
      </c>
      <c r="R99" s="71" t="n">
        <v>0.00049877497</v>
      </c>
      <c r="Y99" s="71" t="s">
        <v>119</v>
      </c>
      <c r="Z99" s="71" t="s">
        <v>139</v>
      </c>
      <c r="AA99" s="71" t="n">
        <v>2.0587596</v>
      </c>
      <c r="AB99" s="71" t="n">
        <v>0.095819668</v>
      </c>
      <c r="AC99" s="71" t="n">
        <v>0.17165148</v>
      </c>
    </row>
    <row r="100" customFormat="false" ht="15" hidden="false" customHeight="false" outlineLevel="0" collapsed="false">
      <c r="A100" s="71" t="s">
        <v>125</v>
      </c>
      <c r="B100" s="71" t="s">
        <v>144</v>
      </c>
      <c r="C100" s="71" t="n">
        <v>219.70448</v>
      </c>
      <c r="D100" s="71" t="n">
        <v>0</v>
      </c>
      <c r="E100" s="71" t="n">
        <v>8.5190238</v>
      </c>
      <c r="F100" s="71" t="n">
        <v>203.21912</v>
      </c>
      <c r="G100" s="71" t="n">
        <v>3.9942732</v>
      </c>
      <c r="H100" s="71" t="n">
        <v>3.9720666</v>
      </c>
      <c r="L100" s="71" t="s">
        <v>125</v>
      </c>
      <c r="M100" s="71" t="s">
        <v>144</v>
      </c>
      <c r="N100" s="71" t="n">
        <v>922.92544</v>
      </c>
      <c r="O100" s="71" t="n">
        <v>0</v>
      </c>
      <c r="P100" s="71" t="n">
        <v>484.15761</v>
      </c>
      <c r="Q100" s="71" t="n">
        <v>121.0394</v>
      </c>
      <c r="R100" s="71" t="n">
        <v>317.72843</v>
      </c>
      <c r="Y100" s="71" t="s">
        <v>120</v>
      </c>
      <c r="Z100" s="71" t="s">
        <v>140</v>
      </c>
      <c r="AA100" s="71" t="n">
        <v>0.88182764</v>
      </c>
      <c r="AB100" s="71" t="n">
        <v>0.024658105</v>
      </c>
      <c r="AC100" s="71" t="n">
        <v>0.044172561</v>
      </c>
    </row>
    <row r="101" customFormat="false" ht="15" hidden="false" customHeight="false" outlineLevel="0" collapsed="false">
      <c r="A101" s="71" t="s">
        <v>126</v>
      </c>
      <c r="B101" s="71" t="s">
        <v>144</v>
      </c>
      <c r="C101" s="71" t="n">
        <v>2.4823553</v>
      </c>
      <c r="D101" s="71" t="n">
        <v>0</v>
      </c>
      <c r="E101" s="71" t="n">
        <v>0.11799633</v>
      </c>
      <c r="F101" s="71" t="n">
        <v>2.264912</v>
      </c>
      <c r="G101" s="71" t="n">
        <v>0.049921535</v>
      </c>
      <c r="H101" s="71" t="n">
        <v>0.049525426</v>
      </c>
      <c r="L101" s="71" t="s">
        <v>126</v>
      </c>
      <c r="M101" s="71" t="s">
        <v>144</v>
      </c>
      <c r="N101" s="71" t="n">
        <v>1.3974508</v>
      </c>
      <c r="O101" s="71" t="n">
        <v>0</v>
      </c>
      <c r="P101" s="71" t="n">
        <v>0.73308894</v>
      </c>
      <c r="Q101" s="71" t="n">
        <v>0.18327223</v>
      </c>
      <c r="R101" s="71" t="n">
        <v>0.48108961</v>
      </c>
      <c r="Y101" s="71" t="s">
        <v>121</v>
      </c>
      <c r="Z101" s="71" t="s">
        <v>139</v>
      </c>
      <c r="AA101" s="71" t="n">
        <v>2.1986838</v>
      </c>
      <c r="AB101" s="71" t="n">
        <v>0.099186487</v>
      </c>
      <c r="AC101" s="71" t="n">
        <v>0.1776828</v>
      </c>
    </row>
    <row r="102" customFormat="false" ht="15" hidden="false" customHeight="false" outlineLevel="0" collapsed="false">
      <c r="A102" s="71" t="s">
        <v>127</v>
      </c>
      <c r="B102" s="71" t="s">
        <v>144</v>
      </c>
      <c r="C102" s="71" t="n">
        <v>3.0905024</v>
      </c>
      <c r="D102" s="71" t="n">
        <v>0</v>
      </c>
      <c r="E102" s="71" t="n">
        <v>0.14271137</v>
      </c>
      <c r="F102" s="71" t="n">
        <v>2.8178013</v>
      </c>
      <c r="G102" s="71" t="n">
        <v>0.065244525</v>
      </c>
      <c r="H102" s="71" t="n">
        <v>0.064745212</v>
      </c>
      <c r="L102" s="71" t="s">
        <v>127</v>
      </c>
      <c r="M102" s="71" t="s">
        <v>144</v>
      </c>
      <c r="N102" s="71" t="n">
        <v>2.350798</v>
      </c>
      <c r="O102" s="71" t="n">
        <v>0</v>
      </c>
      <c r="P102" s="71" t="n">
        <v>1.2332055</v>
      </c>
      <c r="Q102" s="71" t="n">
        <v>0.30830137</v>
      </c>
      <c r="R102" s="71" t="n">
        <v>0.8092911</v>
      </c>
      <c r="Y102" s="71" t="s">
        <v>122</v>
      </c>
      <c r="Z102" s="71" t="s">
        <v>141</v>
      </c>
      <c r="AA102" s="71" t="n">
        <v>1.2693429</v>
      </c>
      <c r="AB102" s="71" t="n">
        <v>0.056037463</v>
      </c>
      <c r="AC102" s="71" t="n">
        <v>0.10038558</v>
      </c>
    </row>
    <row r="103" customFormat="false" ht="15" hidden="false" customHeight="false" outlineLevel="0" collapsed="false">
      <c r="A103" s="71" t="s">
        <v>128</v>
      </c>
      <c r="B103" s="71" t="s">
        <v>144</v>
      </c>
      <c r="C103" s="71" t="n">
        <v>3.2834332</v>
      </c>
      <c r="D103" s="71" t="n">
        <v>0</v>
      </c>
      <c r="E103" s="71" t="n">
        <v>0.15939423</v>
      </c>
      <c r="F103" s="71" t="n">
        <v>2.9720601</v>
      </c>
      <c r="G103" s="71" t="n">
        <v>0.076182761</v>
      </c>
      <c r="H103" s="71" t="n">
        <v>0.075796175</v>
      </c>
      <c r="L103" s="71" t="s">
        <v>128</v>
      </c>
      <c r="M103" s="71" t="s">
        <v>144</v>
      </c>
      <c r="N103" s="71" t="n">
        <v>3.1557056</v>
      </c>
      <c r="O103" s="71" t="n">
        <v>0</v>
      </c>
      <c r="P103" s="71" t="n">
        <v>1.6554521</v>
      </c>
      <c r="Q103" s="71" t="n">
        <v>0.41386302</v>
      </c>
      <c r="R103" s="71" t="n">
        <v>1.0863904</v>
      </c>
      <c r="Y103" s="71" t="s">
        <v>123</v>
      </c>
      <c r="Z103" s="71" t="s">
        <v>142</v>
      </c>
      <c r="AA103" s="71" t="n">
        <v>0.046764335</v>
      </c>
      <c r="AB103" s="71" t="n">
        <v>0.0030315164</v>
      </c>
      <c r="AC103" s="71" t="n">
        <v>0.0054306623</v>
      </c>
    </row>
    <row r="104" customFormat="false" ht="15" hidden="false" customHeight="false" outlineLevel="0" collapsed="false">
      <c r="A104" s="71" t="s">
        <v>129</v>
      </c>
      <c r="B104" s="71" t="s">
        <v>144</v>
      </c>
      <c r="C104" s="71" t="n">
        <v>50.412676</v>
      </c>
      <c r="D104" s="71" t="n">
        <v>0</v>
      </c>
      <c r="E104" s="71" t="n">
        <v>2.3516575</v>
      </c>
      <c r="F104" s="71" t="n">
        <v>45.972929</v>
      </c>
      <c r="G104" s="71" t="n">
        <v>1.0386473</v>
      </c>
      <c r="H104" s="71" t="n">
        <v>1.0494413</v>
      </c>
      <c r="L104" s="71" t="s">
        <v>129</v>
      </c>
      <c r="M104" s="71" t="s">
        <v>144</v>
      </c>
      <c r="N104" s="71" t="n">
        <v>47.904116</v>
      </c>
      <c r="O104" s="71" t="n">
        <v>0</v>
      </c>
      <c r="P104" s="71" t="n">
        <v>25.130028</v>
      </c>
      <c r="Q104" s="71" t="n">
        <v>6.282507</v>
      </c>
      <c r="R104" s="71" t="n">
        <v>16.491581</v>
      </c>
      <c r="Y104" s="71" t="s">
        <v>124</v>
      </c>
      <c r="Z104" s="71" t="s">
        <v>143</v>
      </c>
      <c r="AA104" s="71" t="n">
        <v>0.0086154587</v>
      </c>
      <c r="AB104" s="71" t="n">
        <v>0.00039775324</v>
      </c>
      <c r="AC104" s="71" t="n">
        <v>0.00071253567</v>
      </c>
    </row>
    <row r="105" customFormat="false" ht="15" hidden="false" customHeight="false" outlineLevel="0" collapsed="false">
      <c r="A105" s="71" t="s">
        <v>130</v>
      </c>
      <c r="B105" s="71" t="s">
        <v>145</v>
      </c>
      <c r="C105" s="71" t="n">
        <v>5200.011</v>
      </c>
      <c r="D105" s="71" t="n">
        <v>0</v>
      </c>
      <c r="E105" s="71" t="n">
        <v>322.41644</v>
      </c>
      <c r="F105" s="71" t="n">
        <v>3609.4751</v>
      </c>
      <c r="G105" s="71" t="n">
        <v>894.46479</v>
      </c>
      <c r="H105" s="71" t="n">
        <v>373.65465</v>
      </c>
      <c r="L105" s="71" t="s">
        <v>130</v>
      </c>
      <c r="M105" s="71" t="s">
        <v>145</v>
      </c>
      <c r="N105" s="71" t="n">
        <v>5.0178735</v>
      </c>
      <c r="O105" s="71" t="n">
        <v>0</v>
      </c>
      <c r="P105" s="71" t="n">
        <v>2.6323271</v>
      </c>
      <c r="Q105" s="71" t="n">
        <v>0.65808176</v>
      </c>
      <c r="R105" s="71" t="n">
        <v>1.7274646</v>
      </c>
      <c r="Y105" s="71" t="s">
        <v>125</v>
      </c>
      <c r="Z105" s="71" t="s">
        <v>144</v>
      </c>
      <c r="AA105" s="71" t="n">
        <v>1257.9564</v>
      </c>
      <c r="AB105" s="71" t="n">
        <v>253.37582</v>
      </c>
      <c r="AC105" s="71" t="n">
        <v>453.89776</v>
      </c>
    </row>
    <row r="106" customFormat="false" ht="15" hidden="false" customHeight="false" outlineLevel="0" collapsed="false">
      <c r="A106" s="71" t="s">
        <v>131</v>
      </c>
      <c r="B106" s="71" t="s">
        <v>146</v>
      </c>
      <c r="C106" s="71" t="n">
        <v>0.6202014</v>
      </c>
      <c r="D106" s="71" t="n">
        <v>0</v>
      </c>
      <c r="E106" s="71" t="n">
        <v>0.0079585411</v>
      </c>
      <c r="F106" s="71" t="n">
        <v>0.60509309</v>
      </c>
      <c r="G106" s="71" t="n">
        <v>0.0035851628</v>
      </c>
      <c r="H106" s="71" t="n">
        <v>0.0035646044</v>
      </c>
      <c r="L106" s="71" t="s">
        <v>131</v>
      </c>
      <c r="M106" s="71" t="s">
        <v>146</v>
      </c>
      <c r="N106" s="71" t="n">
        <v>0.15262393</v>
      </c>
      <c r="O106" s="71" t="n">
        <v>0</v>
      </c>
      <c r="P106" s="71" t="n">
        <v>0.08006501</v>
      </c>
      <c r="Q106" s="71" t="n">
        <v>0.020016253</v>
      </c>
      <c r="R106" s="71" t="n">
        <v>0.052542663</v>
      </c>
      <c r="Y106" s="71" t="s">
        <v>126</v>
      </c>
      <c r="Z106" s="71" t="s">
        <v>144</v>
      </c>
      <c r="AA106" s="71" t="n">
        <v>10.059994</v>
      </c>
      <c r="AB106" s="71" t="n">
        <v>0.38364988</v>
      </c>
      <c r="AC106" s="71" t="n">
        <v>0.68727088</v>
      </c>
    </row>
    <row r="107" customFormat="false" ht="15" hidden="false" customHeight="false" outlineLevel="0" collapsed="false">
      <c r="A107" s="71" t="s">
        <v>132</v>
      </c>
      <c r="B107" s="71" t="s">
        <v>147</v>
      </c>
      <c r="C107" s="71" t="n">
        <v>25.127925</v>
      </c>
      <c r="D107" s="71" t="n">
        <v>0</v>
      </c>
      <c r="E107" s="71" t="n">
        <v>2.4500226</v>
      </c>
      <c r="F107" s="71" t="n">
        <v>20.523769</v>
      </c>
      <c r="G107" s="71" t="n">
        <v>1.0779224</v>
      </c>
      <c r="H107" s="71" t="n">
        <v>1.0762106</v>
      </c>
      <c r="L107" s="71" t="s">
        <v>132</v>
      </c>
      <c r="M107" s="71" t="s">
        <v>147</v>
      </c>
      <c r="N107" s="71" t="n">
        <v>16.175226</v>
      </c>
      <c r="O107" s="71" t="n">
        <v>0</v>
      </c>
      <c r="P107" s="71" t="n">
        <v>8.4853646</v>
      </c>
      <c r="Q107" s="71" t="n">
        <v>2.1213411</v>
      </c>
      <c r="R107" s="71" t="n">
        <v>5.5685205</v>
      </c>
      <c r="Y107" s="71" t="s">
        <v>127</v>
      </c>
      <c r="Z107" s="71" t="s">
        <v>144</v>
      </c>
      <c r="AA107" s="71" t="n">
        <v>13.496443</v>
      </c>
      <c r="AB107" s="71" t="n">
        <v>0.64537754</v>
      </c>
      <c r="AC107" s="71" t="n">
        <v>1.1561301</v>
      </c>
    </row>
    <row r="108" customFormat="false" ht="15" hidden="false" customHeight="false" outlineLevel="0" collapsed="false">
      <c r="A108" s="71" t="s">
        <v>148</v>
      </c>
      <c r="B108" s="71" t="s">
        <v>149</v>
      </c>
      <c r="C108" s="71" t="n">
        <v>3.7165954</v>
      </c>
      <c r="D108" s="71" t="n">
        <v>0</v>
      </c>
      <c r="E108" s="71" t="n">
        <v>0.79211337</v>
      </c>
      <c r="F108" s="71" t="n">
        <v>2.6731322</v>
      </c>
      <c r="G108" s="71" t="n">
        <v>0.12624752</v>
      </c>
      <c r="H108" s="71" t="n">
        <v>0.12510228</v>
      </c>
      <c r="L108" s="71" t="s">
        <v>148</v>
      </c>
      <c r="M108" s="71" t="s">
        <v>149</v>
      </c>
      <c r="N108" s="71" t="n">
        <v>0.17582435</v>
      </c>
      <c r="O108" s="71" t="n">
        <v>0</v>
      </c>
      <c r="P108" s="71" t="n">
        <v>0.092235725</v>
      </c>
      <c r="Q108" s="71" t="n">
        <v>0.023058931</v>
      </c>
      <c r="R108" s="71" t="n">
        <v>0.060529694</v>
      </c>
      <c r="Y108" s="71" t="s">
        <v>128</v>
      </c>
      <c r="Z108" s="71" t="s">
        <v>144</v>
      </c>
      <c r="AA108" s="71" t="n">
        <v>14.859966</v>
      </c>
      <c r="AB108" s="71" t="n">
        <v>0.86635326</v>
      </c>
      <c r="AC108" s="71" t="n">
        <v>1.5519863</v>
      </c>
    </row>
    <row r="109" customFormat="false" ht="15" hidden="false" customHeight="false" outlineLevel="0" collapsed="false">
      <c r="Y109" s="71" t="s">
        <v>129</v>
      </c>
      <c r="Z109" s="71" t="s">
        <v>144</v>
      </c>
      <c r="AA109" s="71" t="n">
        <v>309.25215</v>
      </c>
      <c r="AB109" s="71" t="n">
        <v>13.151381</v>
      </c>
      <c r="AC109" s="71" t="n">
        <v>23.559401</v>
      </c>
    </row>
    <row r="110" customFormat="false" ht="15" hidden="false" customHeight="false" outlineLevel="0" collapsed="false">
      <c r="Y110" s="71" t="s">
        <v>130</v>
      </c>
      <c r="Z110" s="71" t="s">
        <v>145</v>
      </c>
      <c r="AA110" s="71" t="n">
        <v>23.665768</v>
      </c>
      <c r="AB110" s="71" t="n">
        <v>1.3775845</v>
      </c>
      <c r="AC110" s="71" t="n">
        <v>2.4678066</v>
      </c>
    </row>
    <row r="111" customFormat="false" ht="15" hidden="false" customHeight="false" outlineLevel="0" collapsed="false">
      <c r="Y111" s="71" t="s">
        <v>131</v>
      </c>
      <c r="Z111" s="71" t="s">
        <v>146</v>
      </c>
      <c r="AA111" s="71" t="n">
        <v>0.76918998</v>
      </c>
      <c r="AB111" s="71" t="n">
        <v>0.041900689</v>
      </c>
      <c r="AC111" s="71" t="n">
        <v>0.075060947</v>
      </c>
    </row>
    <row r="112" customFormat="false" ht="15" hidden="false" customHeight="false" outlineLevel="0" collapsed="false">
      <c r="Y112" s="71" t="s">
        <v>132</v>
      </c>
      <c r="Z112" s="71" t="s">
        <v>147</v>
      </c>
      <c r="AA112" s="71" t="n">
        <v>261.7631</v>
      </c>
      <c r="AB112" s="71" t="n">
        <v>4.4406741</v>
      </c>
      <c r="AC112" s="71" t="n">
        <v>7.9550293</v>
      </c>
    </row>
    <row r="113" customFormat="false" ht="15" hidden="false" customHeight="false" outlineLevel="0" collapsed="false">
      <c r="Y113" s="71" t="s">
        <v>148</v>
      </c>
      <c r="Z113" s="71" t="s">
        <v>149</v>
      </c>
      <c r="AA113" s="71" t="n">
        <v>7.9923939</v>
      </c>
      <c r="AB113" s="71" t="n">
        <v>0.048270029</v>
      </c>
      <c r="AC113" s="71" t="n">
        <v>0.086470992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2023-03-24T15:54:37Z</dcterms:created>
  <dc:creator>FLançon</dc:creator>
  <dc:description/>
  <dc:language>fr-FR</dc:language>
  <cp:lastModifiedBy/>
  <dcterms:modified xsi:type="dcterms:W3CDTF">2024-05-03T16:40:39Z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