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charts/chart1.xml" ContentType="application/vnd.openxmlformats-officedocument.drawingml.chart+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3"/>
    <sheet name="Register" sheetId="2" state="visible" r:id="rId4"/>
    <sheet name="Questionnaire" sheetId="3" state="visible" r:id="rId5"/>
    <sheet name="Guidance" sheetId="4" state="visible" r:id="rId6"/>
  </sheets>
  <definedNames>
    <definedName function="false" hidden="false" localSheetId="0" name="_xlnm.Print_Area" vbProcedure="false">Profile!$A$1:$G$29</definedName>
    <definedName function="false" hidden="false" localSheetId="2" name="_xlnm.Print_Area" vbProcedure="false">Questionnaire!$A$1:$L$121</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<sst xmlns="http://schemas.openxmlformats.org/spreadsheetml/2006/main" count="551" uniqueCount="322">
  <si>
    <r>
      <rPr>
        <b val="true"/>
        <sz val="12"/>
        <color rgb="FFFF0000"/>
        <rFont val="Arial"/>
        <family val="2"/>
        <charset val="1"/>
      </rPr>
      <t xml:space="preserve">SOCIAL PROFILE  </t>
    </r>
    <r>
      <rPr>
        <b val="true"/>
        <sz val="9"/>
        <color rgb="FFFF0000"/>
        <rFont val="Arial"/>
        <family val="2"/>
        <charset val="1"/>
      </rPr>
      <t xml:space="preserve">(V.2017-0)</t>
    </r>
  </si>
  <si>
    <t xml:space="preserve">Value chain:</t>
  </si>
  <si>
    <t xml:space="preserve">Freshwater Aquaculture</t>
  </si>
  <si>
    <t xml:space="preserve">Country :</t>
  </si>
  <si>
    <t xml:space="preserve">Georgia</t>
  </si>
  <si>
    <t xml:space="preserve">Date last modif.</t>
  </si>
  <si>
    <t xml:space="preserve">10/ 09 / 20 21</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</si>
  <si>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</si>
  <si>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</si>
  <si>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</si>
  <si>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</si>
  <si>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</si>
  <si>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</si>
  <si>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</si>
  <si>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</si>
  <si>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•Developing strategy document and a relevant action plan for the aquaculture sector. 
•Capacity building for Extensions services (ICCs) to provide farmers with qualified recommendations in the field of aquaculture.
•Strengthening research ability of the SRCA in the field of aquaculture.
•Implementing awareness raising campaigns among farmers on the Law of Aquaculture and its demands.  
•Capacity building of the NFA staff to implement responsibilities related to the sector of aquaculture monitoring.
•Enhancing knowledge and skills of the farmers in the field of aquaculture.
•Enhancing abilities of the VET colleges to increase the number of professionals in the field of aquaculture.
•Enhancing cooperation of VET institution with farmers operating in aquaculture. 
•Increasing the capacity of fish farming association to enhance its role in policy making process in aquaculture, as well as its capacities to increase skills and knowledge of farmers. </t>
  </si>
  <si>
    <t xml:space="preserve">Major Issues</t>
  </si>
  <si>
    <t xml:space="preserve">a) The employees in aquaculture do not have formal contracts with the employers. Both permanent and seasonal workers are informally employed. The working conditions are regulated by cultural norms. b) There is a difference between family farms and commercial farms with regard to the working equipment. The equipment is overdue in family farms, whereas the working equipment is relatively new in the commercial farms. c) In case of carp farms in Kakheti region there is the problem of sufficient and high-quality water supply, especially in the summer. There is a high-quality water accessibility problem in Shida Kartli for the rainbow trout farms as well. e) Due to the lack of professionals in aquaculture and related extension services, it is difficult for farmers to get high quality advice for the development of the sector.to get high quality advice for the development of the sector. f) Men are mostly involved in the sector of aquaculture. Although women play indirect role especially in family farms they are responsible for all other tasks related to the housework.</t>
  </si>
  <si>
    <t xml:space="preserve">Risk/Cost of Non-Intervention vs. Benefits</t>
  </si>
  <si>
    <t xml:space="preserve">a) Due to the absence of formal contracts, employees are vulnerable and do not know when they will be dismissed from work. b) Old working facilities may negatively  influence the production and the safety of the employees. C)  High quality production will be hindered by the absence of the water. e) The lack of qualified professionals has a negative influence on the development of the sector. The minor role of the women decreases their role in the decision making process in case of the farm-related issues.</t>
  </si>
  <si>
    <t xml:space="preserve">Key Mitigating Measures</t>
  </si>
  <si>
    <t xml:space="preserve">A)Introduction of working contracts in the aquaculture farms.
B) Financial strengthening of family farms will positively influence the upgrade of the working equipment. 
C)Upgrading amelioration system in Kakheti region will have a positive impact on carp production. 
E)Professional trainings for the farmers in aquaculture will have a positive influence on the development of the sector. </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</si>
  <si>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</si>
  <si>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</si>
  <si>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</si>
  <si>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</si>
  <si>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</si>
  <si>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</si>
  <si>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</si>
  <si>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</si>
  <si>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</si>
  <si>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</si>
  <si>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</si>
  <si>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</si>
  <si>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</si>
  <si>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</si>
  <si>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Most of the employees in aquaculture sector do not have formal contracts. Therefore, respect of the labour rights is regulated by cultural norms rather than by labour code.</t>
  </si>
  <si>
    <t xml:space="preserve">Gradually support establishing formal contracts in the sector of aquaculture.
</t>
  </si>
  <si>
    <t xml:space="preserve">↑</t>
  </si>
  <si>
    <t xml:space="preserve">High</t>
  </si>
  <si>
    <t xml:space="preserve">
Currently, there are no cases of child labor observed on the farm level. However, there are no preventive measures to avoid child labor. </t>
  </si>
  <si>
    <t xml:space="preserve">↓</t>
  </si>
  <si>
    <t xml:space="preserve">The farmers do not have trainings on safety standards.Job safety has not been inspected at any consulted farms yet. </t>
  </si>
  <si>
    <t xml:space="preserve">The service providers can provide trainings for the farms on job safety issues. To increase the knowledge and skills of farmers on job safety. 
</t>
  </si>
  <si>
    <t xml:space="preserve">↔</t>
  </si>
  <si>
    <t xml:space="preserve">Working in aquaculture is less attractive for the youth due to the job type and the relatively low renumeration. Therefore, the lack of human resources might be the risk for the sector in the nearest future. </t>
  </si>
  <si>
    <t xml:space="preserve">Gradual increase of renumeration. Making jobs more attractive for the youth can be mitigation measures of these risks. </t>
  </si>
  <si>
    <t xml:space="preserve">Average</t>
  </si>
  <si>
    <t xml:space="preserve">As the farmers do not have knowledge on VGGT guidelines, the main risk is that they can act without considering VGGT guidelines. 
</t>
  </si>
  <si>
    <t xml:space="preserve">Increase the knowledge within farmers on VGGT guidelines.
</t>
  </si>
  <si>
    <t xml:space="preserve">The level of the participation in the policy elaboration on aquaculture is relatively low in the field of aquaculture. </t>
  </si>
  <si>
    <t xml:space="preserve">Strengthening aquaculture associations and their involvement in the policy making will gradually enhance the involvement of the stakeholders in the processes related to aquaculture.</t>
  </si>
  <si>
    <t xml:space="preserve">Some of the farmers do not have officially registered agricultural lands, which may hinder their participation in different programs. Additionally, official registration of the land will provide a more secure environment for the farmers.  </t>
  </si>
  <si>
    <t xml:space="preserve">Awareness raising on positive aspects of land registration among the farmers. 
</t>
  </si>
  <si>
    <t xml:space="preserve">Women are less involved in the farming level of the aquaculture value chain. However, their role is significant in domestic work of the farmers and they play important roles to keep the households. However, women are actively involved in selling the aquaculture products. Moreover, their role is significant in running the restaurants and hotels. </t>
  </si>
  <si>
    <t xml:space="preserve">Special projects funded by the donor organizations aiming at enhancing rural women’s participation in aquaculture farming may increase the role of the women on the farm level. </t>
  </si>
  <si>
    <t xml:space="preserve">Women have relatively low accessibility to agricultural land, which is caused by existing cultural norms.  </t>
  </si>
  <si>
    <t xml:space="preserve">Women are actively involved in aquaculture farming associations as  founders and decision makers. </t>
  </si>
  <si>
    <t xml:space="preserve">Strengthening aquaculture associations will positively impact their role in the value chain; besides, the role of the women will also enhance. </t>
  </si>
  <si>
    <t xml:space="preserve">Despite relatively low participation of women in the political sphere, there are women who actively participate as decision-maker on the different issues related to the development of the society. </t>
  </si>
  <si>
    <t xml:space="preserve">Further support of women’s organizations will gradually increase women’s role on the political participation level. </t>
  </si>
  <si>
    <t xml:space="preserve">The women are presented on the aquaculture farm level mostly are focused on hatcheries and caviar production. Hence, there is the low risk of their work overload on the farm level. However, they are actively involved in the domestic work</t>
  </si>
  <si>
    <t xml:space="preserve">There are no major risks foreseen for the availability of food in Georgia.</t>
  </si>
  <si>
    <t xml:space="preserve">Due to the high inflation there is a risk that the food price will significantly increase and there will be problems with accessibility of food.</t>
  </si>
  <si>
    <t xml:space="preserve">Supporting macroeconomic stability of the country and stabilisation of inflation may mitigate the risk related to the food accessibility. </t>
  </si>
  <si>
    <t xml:space="preserve">Due to the high inflation there is a risk that the food price will significantly increase and there will problems with accessibility of food.</t>
  </si>
  <si>
    <t xml:space="preserve">The weakness of the fish farm organizations and the. lack of qualified extension services hinder the development of the sector.</t>
  </si>
  <si>
    <t xml:space="preserve">The strengthening of fish farm associations will positively impact participation of farmers in policies related to aquaculture. Strengthening capacities of employees in extension services related to aquaculture issues will positively impact the knowledge related to aquaculture. This especially applies to the prevention from the diseases of the fish. </t>
  </si>
  <si>
    <t xml:space="preserve">The value chain actors, especially farmers have limited knowledge and materials related to the fish farming. This has a negative impact on the development of the sector. </t>
  </si>
  <si>
    <t xml:space="preserve">Elaboration and dissemination of materials related to the fish farming within the farmers may positively influence the sector development. </t>
  </si>
  <si>
    <t xml:space="preserve">Despite the universal healthcare programme, the special health care service is not covered by the government insurance. Farmers/employees may have problems to cover health related expenses in this case. </t>
  </si>
  <si>
    <t xml:space="preserve">Introducing private insurance for the employees in the aquaculture may strengthen the affordability of the healthcare services of  employees in the sector. </t>
  </si>
  <si>
    <t xml:space="preserve">In the dwellings near the farms (especially for the carp system) relatively low accessibility of water and sanitation conditions have been observed. This may have a negative impact on the health condition of farmers/employees.</t>
  </si>
  <si>
    <t xml:space="preserve">The increase of the income of the farmers may enable the farm holders to improve living conditions in the dwellings near the farm. </t>
  </si>
  <si>
    <t xml:space="preserve">low capacities of extension services, lack of the qualified trainings in the filed of the aquaculture negatively influence the development of the sector. </t>
  </si>
  <si>
    <t xml:space="preserve">Elaborating special training programmes by the government or international organizations and conducting the training in the field of aquaculture will positively influence the development of the sector. </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</si>
  <si>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</si>
  <si>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</si>
  <si>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</si>
  <si>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</si>
  <si>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</si>
  <si>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</si>
  <si>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</si>
  <si>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KIIs, Desk research</t>
  </si>
  <si>
    <t xml:space="preserve">Moderate/Low</t>
  </si>
  <si>
    <t xml:space="preserve">Georgia has ratified 8 fundamental ILO conventions and ICESCR and ICCPR conventions. However, farmers/companies involved in the value chain mostly do not have formal contract with their employees. Therefore, respect of the abovementioned standard is low. </t>
  </si>
  <si>
    <t xml:space="preserve">1.1.2 Is freedom of association allowed and effective (collective bargaining)?</t>
  </si>
  <si>
    <t xml:space="preserve">The freedom of association is allowed by the law. However, there are no cases when the employees use these possibilities in aquaculture.</t>
  </si>
  <si>
    <t xml:space="preserve">Not at all</t>
  </si>
  <si>
    <t xml:space="preserve">1.1.3 To what extent do workers benefit from enforceable and fair contracts </t>
  </si>
  <si>
    <t xml:space="preserve">KIIs</t>
  </si>
  <si>
    <t xml:space="preserve">Most of the employees do not have a formal contract in the aquaculture sector. Therefore, they can not benefit from the fair contracts.</t>
  </si>
  <si>
    <t xml:space="preserve">n/a</t>
  </si>
  <si>
    <t xml:space="preserve">1.1.4 To what extent are risks of forced labour in any segment of the value chain minimised?</t>
  </si>
  <si>
    <t xml:space="preserve">There were no cases observed  on the forced labour In the value chain. 
</t>
  </si>
  <si>
    <t xml:space="preserve">1.1.5 To what extent are any risks of discrimination in employment for specific categories of the population minimised? </t>
  </si>
  <si>
    <t xml:space="preserve">Please add justification.</t>
  </si>
  <si>
    <t xml:space="preserve">Average:</t>
  </si>
  <si>
    <t xml:space="preserve">Final:</t>
  </si>
  <si>
    <r>
      <rPr>
        <b val="true"/>
        <i val="true"/>
        <sz val="9"/>
        <rFont val="Arial"/>
        <family val="2"/>
        <charset val="1"/>
      </rPr>
      <t xml:space="preserve">Justification if adjustment of the score level =</t>
    </r>
    <r>
      <rPr>
        <i val="true"/>
        <sz val="9"/>
        <rFont val="Arial"/>
        <family val="2"/>
        <charset val="1"/>
      </rPr>
      <t xml:space="preserve"> …</t>
    </r>
  </si>
  <si>
    <t xml:space="preserve">1.2 Child Labour</t>
  </si>
  <si>
    <t xml:space="preserve">1.2.1 Degree of school attendance in case  children are working (in any segment of the value chain)? </t>
  </si>
  <si>
    <t xml:space="preserve">KII, observation</t>
  </si>
  <si>
    <t xml:space="preserve">No cases of child labour were observed in the farms consulted. Hence, there is no risk of child labour. </t>
  </si>
  <si>
    <t xml:space="preserve">Cf: Guidance</t>
  </si>
  <si>
    <t xml:space="preserve">1.2.2 Are children protected from exposure to harmful jobs?</t>
  </si>
  <si>
    <t xml:space="preserve">1.3 Job safety</t>
  </si>
  <si>
    <t xml:space="preserve">1.3.1 Degree of protection from accidents and health damages (in any segment of the value chain)?</t>
  </si>
  <si>
    <t xml:space="preserve">There is labour inspection responsible for the safety standard in the workplace. However, it is newly established and there were no cases when they inspected the farms in aquaculture. The farmers use their knowledge and tools for the job’s safety. No serious job-related health risk was observed in the farms consulted. </t>
  </si>
  <si>
    <t xml:space="preserve">1.4 Attractiveness</t>
  </si>
  <si>
    <t xml:space="preserve">1.4.1 To what extent are remunerations in accordance with local standards?</t>
  </si>
  <si>
    <t xml:space="preserve">KIIs, desk research</t>
  </si>
  <si>
    <t xml:space="preserve">The renumeration in the farms is half the average wage in Georgia. However, it is according to the wage standards in the sector of agriculture in Georgia. However, the wage can only suffice for the basic needs of the employees. </t>
  </si>
  <si>
    <t xml:space="preserve">1.4.2 Are conditions of activities attractive for youth?</t>
  </si>
  <si>
    <t xml:space="preserve">The work in the aquaculture farms is considered hard. Workers have limited time for social life. Youth prefer to find a job in the cities. The renumeration is also relatively low. Therefore, not many young people choose to work in aquaculture.
</t>
  </si>
  <si>
    <t xml:space="preserve">2. LAND &amp; WATER RIGHTS</t>
  </si>
  <si>
    <t xml:space="preserve">2.1 Adherence to VGGT </t>
  </si>
  <si>
    <t xml:space="preserve">2.1.1 Do the companies/institutions involved in the value chain declare adhering to the VGGT?</t>
  </si>
  <si>
    <t xml:space="preserve">There is limited knowledge on the VGGT guidelines within the companies and farmers consulted. </t>
  </si>
  <si>
    <t xml:space="preserve">2.1.2 If large scale investments for land aquisition are at stake, do the involved companies/institutions apply the 'Guide to due diligence of agribusiness projects that affect land and property rights'?</t>
  </si>
  <si>
    <t xml:space="preserve">There are no large investments observed in the field of aquaculture in Georgia.</t>
  </si>
  <si>
    <t xml:space="preserve">2.2 Transparency, participation and consultation</t>
  </si>
  <si>
    <t xml:space="preserve">2.2.1  Level of prior disclosure of project related information to local stakeholders?</t>
  </si>
  <si>
    <t xml:space="preserve">2.2.2 Level of accessibility of intervention policies, laws, procedures and decisions to all stakeholders of the value chain?</t>
  </si>
  <si>
    <t xml:space="preserve">There is a limited knowledge on the Law on Aquaculture and its demands within the farmers. </t>
  </si>
  <si>
    <t xml:space="preserve">2.2.3  Level of participation and consultation of all individuals and groups in the decision-making process? </t>
  </si>
  <si>
    <t xml:space="preserve">The involvement of the farmers or aquaculture associations in the policy making on the aquaculture is very low. </t>
  </si>
  <si>
    <t xml:space="preserve">2.2.4 To what extent prior consent of those affected by the decisions was reached? </t>
  </si>
  <si>
    <t xml:space="preserve">There is the need to involve farmers and associations in the development of policy on aquaculture.
</t>
  </si>
  <si>
    <t xml:space="preserve">2.3  Equity,compensation and justice</t>
  </si>
  <si>
    <t xml:space="preserve">2.3.1  Do the locally applied rules promote secure and equitable tenure rights or access to land and water?</t>
  </si>
  <si>
    <t xml:space="preserve">
There are no obstacles observed related to the land rights.
</t>
  </si>
  <si>
    <t xml:space="preserve">2.3.2 In case disruption of livelihoods is expected, have alternative strategies been considered?</t>
  </si>
  <si>
    <t xml:space="preserve">KII</t>
  </si>
  <si>
    <t xml:space="preserve">Most of the small and medium farmers involved in the aquaculture have activities in another field of aquaculture. The different income sources ensure the sustainability of the households. </t>
  </si>
  <si>
    <t xml:space="preserve">2.3.3 Where expropriation is indispensable: is a system for ensuring fair and prompt compensation in place (in accordance with the national law and publically acknowledged as being fair)?  </t>
  </si>
  <si>
    <t xml:space="preserve">2.3.4 Are there provisions foreseen to address stakeholder complains and for arbitration of possible conflicts caused by value chain investments?</t>
  </si>
  <si>
    <t xml:space="preserve">3. GENDER EQUALITY</t>
  </si>
  <si>
    <t xml:space="preserve">3.1 Economic activities</t>
  </si>
  <si>
    <t xml:space="preserve">3.1.1 Are risks of women being excluded from certain segments of the value chain minimised?</t>
  </si>
  <si>
    <t xml:space="preserve">Farming in aquaculture is perceived as "men’s" job. However, women are indirectly involved in farming as they provide necessary housework for male farmers. </t>
  </si>
  <si>
    <t xml:space="preserve">3.1.2 To what extent are women active in the value chain (as producers, processors, workers, traders…)? </t>
  </si>
  <si>
    <t xml:space="preserve">Women are more actively involved in hotels, restaurants and when selling the fish in markets. Women’s roles are also significant in hatcheries and caviar producing links of value chain. </t>
  </si>
  <si>
    <t xml:space="preserve">3.2 Access to resources and services</t>
  </si>
  <si>
    <t xml:space="preserve">3.2.1 Do women have ownership of assets (other than land)?</t>
  </si>
  <si>
    <t xml:space="preserve">Women have relatively low ownership of the assets involved in aquaculture farms. Most assets belong to men. </t>
  </si>
  <si>
    <t xml:space="preserve">3.2.2 Do women have equal land rights as men?</t>
  </si>
  <si>
    <t xml:space="preserve">Owning the land is mostly based on cultural norms. Hereby, women own relatively low agricultural land than men do in Georgia. </t>
  </si>
  <si>
    <t xml:space="preserve">3.2.3 Do women have access to credit?</t>
  </si>
  <si>
    <t xml:space="preserve">As there were no women owning   the aquaculture farms the information about women’s accessibility to the credit was not obtained. </t>
  </si>
  <si>
    <t xml:space="preserve">3.2.4 Do women have access to other services (extension services, inputs…)? </t>
  </si>
  <si>
    <t xml:space="preserve">Desk research</t>
  </si>
  <si>
    <t xml:space="preserve">In general, there are very limited extension services related to aquaculture. Therefore, women also have limited accessibility to the extension services in the field of aquaculture. </t>
  </si>
  <si>
    <t xml:space="preserve">3.3 Decision making</t>
  </si>
  <si>
    <t xml:space="preserve">3.3.1 To what extent do women take part in the decisions related to production?</t>
  </si>
  <si>
    <t xml:space="preserve">The women are relatively less involved in the decision-making process on the farm level in aquaculture. However, women’s roles increase in the agricultural markets where they sell the fish and are one of main decision makers. Moreover, women’s roles are significant in the restaurant where they are employed. 
</t>
  </si>
  <si>
    <t xml:space="preserve">3.3.2 To what extent are women autonomous in the organisation of their work?</t>
  </si>
  <si>
    <t xml:space="preserve">3.3.3 Do women have control over income?</t>
  </si>
  <si>
    <t xml:space="preserve">Based on the consultation with farmers, decisions of how to spend household income is negotiated between women and men. Decisions about expenses related to the aquaculture farm is mostly made by the men. 
</t>
  </si>
  <si>
    <t xml:space="preserve">3.3.4 Do women earn independent income?</t>
  </si>
  <si>
    <t xml:space="preserve">3.2.5 Do women take part in decisions on the purchase, sale or transfer of assets?</t>
  </si>
  <si>
    <t xml:space="preserve">The role of women in decision-making regarding purchasing farm facilities or selling the products is relatively low on the farm level. </t>
  </si>
  <si>
    <t xml:space="preserve">3.4 Leadership and empowerment</t>
  </si>
  <si>
    <t xml:space="preserve">3.4.1 Are women members of groups, trade unions, farmers' organisations?</t>
  </si>
  <si>
    <t xml:space="preserve">Within the aquaculture farming association, the role of the women is high, as they are founders of organizations. </t>
  </si>
  <si>
    <t xml:space="preserve">3.4.2 Do women have leadership positions within the organisations they are part of? </t>
  </si>
  <si>
    <t xml:space="preserve">In the fish farming associations two women are in leadership positions and have significant role in decision making. </t>
  </si>
  <si>
    <t xml:space="preserve">3.4.3 Do women have the power to influence services, territorial power and policy decision making? </t>
  </si>
  <si>
    <t xml:space="preserve">In general, both female and male farmers have limited role in policy making related to aquaculture</t>
  </si>
  <si>
    <t xml:space="preserve">3.4.4 Do women speak in public?</t>
  </si>
  <si>
    <t xml:space="preserve">In general, women are active in public sphere. There are no hindering factors in this regard. </t>
  </si>
  <si>
    <t xml:space="preserve">3.5 Hardship and division of labour</t>
  </si>
  <si>
    <t xml:space="preserve">3.5.1 To what extent are the overall work loads of men and women equal (including domestic work and child care)?</t>
  </si>
  <si>
    <t xml:space="preserve">In aquacultural farms most job is done by men. However, domestic work and childcare are mostly women’s responsibilities. </t>
  </si>
  <si>
    <t xml:space="preserve">3.5.2 Are risks of women being subject to strenuous work minimised (e.g. using labour saving technologies…)?</t>
  </si>
  <si>
    <t xml:space="preserve">As observed, there were no risks of strenuous work for women. </t>
  </si>
  <si>
    <t xml:space="preserve">4. FOOD AND NUTRITION SECURITY</t>
  </si>
  <si>
    <t xml:space="preserve">4.1 Availability of food </t>
  </si>
  <si>
    <t xml:space="preserve">4.1.1 Does the local production of food increase?
</t>
  </si>
  <si>
    <t xml:space="preserve">According to the data of MEPA, local productions of food has increased. However, the country depends on the export of different types of food.
</t>
  </si>
  <si>
    <t xml:space="preserve">4.1.2 Are food supplies increasing on local markets? 
</t>
  </si>
  <si>
    <t xml:space="preserve">The local fish production gradually increases. However, there is a large amount of exported fish in Georgia.</t>
  </si>
  <si>
    <t xml:space="preserve">4.2 Accessibility of food </t>
  </si>
  <si>
    <t xml:space="preserve">4.2.1 Do people have more income to allocate to food?  </t>
  </si>
  <si>
    <t xml:space="preserve">Most of the population is possible to allocate their income for food in Georgia. However, people living below the poverty line have problems to allocate enough income for the food. </t>
  </si>
  <si>
    <t xml:space="preserve">4.2.2 Are (relative) consumers food prices decreasing? </t>
  </si>
  <si>
    <t xml:space="preserve">due to a relatively high inflation, the price of food has significantly increased in Georgia. </t>
  </si>
  <si>
    <t xml:space="preserve">4.3 Utilisation and nutritional adequacy </t>
  </si>
  <si>
    <r>
      <rPr>
        <sz val="11"/>
        <rFont val="Arial"/>
        <family val="2"/>
        <charset val="1"/>
      </rPr>
      <t xml:space="preserve">4.3.1 Is the nutritional quality of available food improving?  
</t>
    </r>
  </si>
  <si>
    <t xml:space="preserve">4.3.2 Are nutritional practices being improved?</t>
  </si>
  <si>
    <t xml:space="preserve">4.3.3 Is dietary diversity increased?</t>
  </si>
  <si>
    <t xml:space="preserve">4.4 Stability </t>
  </si>
  <si>
    <t xml:space="preserve">4.4.1 Is risk of periodic food shortage for household reduced?</t>
  </si>
  <si>
    <t xml:space="preserve">There was no risk of food shortage identified during the field visits in the fish farms in Georgia.</t>
  </si>
  <si>
    <t xml:space="preserve">4.4.2 Is excessive food price variation reduced? </t>
  </si>
  <si>
    <t xml:space="preserve">Due to a relatively high inflation, the price of food has significantly increased in Georgia. </t>
  </si>
  <si>
    <t xml:space="preserve">5. SOCIAL CAPITAL</t>
  </si>
  <si>
    <t xml:space="preserve">5.1 Strength of producer organisations</t>
  </si>
  <si>
    <t xml:space="preserve">5.1.1 Do formal and informal farmer organisations /cooperatives participate in the value chain?</t>
  </si>
  <si>
    <t xml:space="preserve">There are two fish farm associations in Georgia. However, membership of farmers within these associations is relatively low. There are no cases when the associations have influence on the policies of aquaculture in Georgia. The state of the associations can be characterised as weak. There are informal contacts between farmers in the farm and carp value chains. There are cases when they share knowledge with each other. However, the united approach between the farmers to solve problems related to their farm development is not  development. </t>
  </si>
  <si>
    <t xml:space="preserve">5.1.2 How inclusive is group/cooperative membership?</t>
  </si>
  <si>
    <t xml:space="preserve">There are cooperatives in trout farms in Georgia. However, analysis of the history of these cooperatives shows that they were established due to the demand of international organizations to give them a funding. The members of cooperatives are mostly family members. Very rarely there are cases when members of cooperatives are beyond the family. There are no cases of cooperatives in the carp value chain. </t>
  </si>
  <si>
    <t xml:space="preserve">5.1.3 Do groups have representative and accountable leadership? </t>
  </si>
  <si>
    <t xml:space="preserve">5.1.4 Are farmer groups, cooperatives and associations able to negotiate in input or output markets?</t>
  </si>
  <si>
    <t xml:space="preserve">Cooperation between farmers is weak. There are no cases when they negotiate on different issues that will beneficial form them.  </t>
  </si>
  <si>
    <t xml:space="preserve">5.2 Information and confidence</t>
  </si>
  <si>
    <t xml:space="preserve">5.2.1 Do farmers in the value chain have access to information on agricultural practices, agricultural policies, and market prices? </t>
  </si>
  <si>
    <t xml:space="preserve">Due to the lack of human resources the extension service in aquaculture is not developed. This applies both to governmental and private extension services. Therefore, the farmers lack the qualified advice in the field of aquaculture. Farmers have little knowledge about aquaculture policies in Georgia. There is a gap between governmental institutions and farmers to exchange information on the state of aquaculture in Georgia. Involvement of farmers in aquaculture policy-making is relatively low. </t>
  </si>
  <si>
    <t xml:space="preserve">5.2.2 To what extent is the relation between value chain actors perceived as trustworthy?</t>
  </si>
  <si>
    <t xml:space="preserve">There is a trust between farmers and wholesalers in the value chain. There are cases when the wholesalers take the fish and (pay for the fish later?) /give the money to the farmers later on or vice versa.  The feed suppliers give the fish feed to the farmers and pay money later on. This kind of trust is characteristic to the value chain both in carp and trout system. </t>
  </si>
  <si>
    <t xml:space="preserve">5.3 Social involvement</t>
  </si>
  <si>
    <t xml:space="preserve">5.3.1 Do communities participate in decisions that impact their livelihood? </t>
  </si>
  <si>
    <t xml:space="preserve">Desk research, KIIs</t>
  </si>
  <si>
    <t xml:space="preserve">Farmers as  residents of their communities are involved in the decisions that impact their livelihood. </t>
  </si>
  <si>
    <t xml:space="preserve">5.3.2 Are there actions to ensure respect of traditional knowledge and resources?</t>
  </si>
  <si>
    <t xml:space="preserve">5.3.3 Is there participation in voluntary communal activities for benefit of the community </t>
  </si>
  <si>
    <t xml:space="preserve">In some cases farmers provide free fish for the ceremonies. when there is a wedding or a funeral in the community where the farmers live. </t>
  </si>
  <si>
    <t xml:space="preserve">6. LIVING CONDITIONS</t>
  </si>
  <si>
    <t xml:space="preserve">6.1 Health services</t>
  </si>
  <si>
    <t xml:space="preserve">6.1.1 Do households have access to health facilities?</t>
  </si>
  <si>
    <t xml:space="preserve">Desk Research</t>
  </si>
  <si>
    <t xml:space="preserve">Most of the farmers and employees in the aquaculture sector do not have private health insurance. However, the Government of Georgia has universal healthcare programme and the employees involved in the sector are beneficiaries of this programme. However, the programme covers only part of health care services. </t>
  </si>
  <si>
    <t xml:space="preserve">6.1.2 Do households have access to health services?</t>
  </si>
  <si>
    <t xml:space="preserve">There are hospitals in most municipalities of Georgia. Moreover, in most of the villages there are “village doctors”. Therefore, it can be concluded that the people involved in the sector have access to healthcare services. However, expenses for medicines are high for the households in Georgia, part of the society (households below the poverty line) are not enable to buy necessary medicines. </t>
  </si>
  <si>
    <t xml:space="preserve">6.1.3  Are health services affordable for households?</t>
  </si>
  <si>
    <t xml:space="preserve">If the health service is not covered by universal healthcare programme, part of the households has problems to cover health related services by themselves. </t>
  </si>
  <si>
    <t xml:space="preserve">6.2 Housing</t>
  </si>
  <si>
    <t xml:space="preserve">6.2.1 Do households have access to good quality accomodations?</t>
  </si>
  <si>
    <t xml:space="preserve">Based on the census 2014, most of the households have relatively good conditions in terms of house facilities. However, the dwellings near the farms where the farmers spend most of the time have relatively low living conditions.</t>
  </si>
  <si>
    <t xml:space="preserve">6.2.2 Do households have access to good quality water and sanitation facilities? </t>
  </si>
  <si>
    <t xml:space="preserve">In the dwelling, near the farms where farmers spend most of the time in many cases there is lack of good quality water (in carp farms most of the cases) and sanitation facilities.</t>
  </si>
  <si>
    <t xml:space="preserve">6.3 Education and training</t>
  </si>
  <si>
    <t xml:space="preserve">6.3.1 Is primary education accessible to households?</t>
  </si>
  <si>
    <t xml:space="preserve">6.3.2 Are secondary and/or vocational education accessible to households?</t>
  </si>
  <si>
    <t xml:space="preserve">Two VET colleges provide courses related to aquaculture. Although, the number of the students is relatively low. Furthermore, the farmers do not apply to get this VET education in aquaculture. </t>
  </si>
  <si>
    <t xml:space="preserve">6.3.3 Existence and quality of in-service vocational training provided by the investors in the value chain?
</t>
  </si>
  <si>
    <t xml:space="preserve">KIIs.</t>
  </si>
  <si>
    <t xml:space="preserve">There are very rare trainings when different institutions provide trainings for farmers in aquaculture. Exceptionally, when some farmers receive the funding for the trout farms from international organizations, they receive the training as well. In general, it is observed that there is the lack of trainers in the field of aquaculture as well. </t>
  </si>
  <si>
    <t xml:space="preserve">6.4 Mobility ??????</t>
  </si>
  <si>
    <t xml:space="preserve">6.4.1  </t>
  </si>
  <si>
    <t xml:space="preserve">6.4.2 </t>
  </si>
  <si>
    <t xml:space="preserve">6.4.3 </t>
  </si>
  <si>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</si>
  <si>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</si>
  <si>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</si>
  <si>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</si>
  <si>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</si>
  <si>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</si>
  <si>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t>
  </si>
  <si>
    <r>
      <rPr>
        <sz val="12"/>
        <rFont val="Times New Roman"/>
        <family val="1"/>
        <charset val="1"/>
      </rPr>
      <t xml:space="preserve">When writing comments and observation with text ending beyond the limits of the cell,</t>
    </r>
    <r>
      <rPr>
        <b val="true"/>
        <sz val="12"/>
        <rFont val="Times New Roman"/>
        <family val="1"/>
        <charset val="1"/>
      </rPr>
      <t xml:space="preserve"> you can adjust the row height</t>
    </r>
    <r>
      <rPr>
        <sz val="12"/>
        <rFont val="Times New Roman"/>
        <family val="1"/>
        <charset val="1"/>
      </rPr>
      <t xml:space="preserve"> by dragging down the bottom line of the row from the far left colum which shows the row numbers.</t>
    </r>
  </si>
  <si>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</si>
  <si>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</si>
  <si>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</si>
  <si>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</si>
  <si>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</si>
  <si>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</si>
  <si>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</si>
  <si>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</si>
  <si>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</si>
  <si>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</si>
  <si>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</si>
  <si>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</si>
  <si>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</si>
  <si>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</si>
  <si>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</si>
  <si>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</si>
  <si>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</si>
  <si>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</si>
  <si>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</si>
  <si>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</si>
  <si>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</si>
  <si>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</si>
  <si>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</si>
  <si>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</si>
  <si>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</si>
  <si>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</si>
  <si>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</si>
  <si>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</si>
  <si>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</si>
  <si>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</si>
  <si>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</si>
  <si>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</si>
  <si>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</si>
  <si>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</si>
  <si>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</si>
  <si>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</si>
  <si>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</si>
  <si>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</si>
  <si>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</si>
  <si>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</si>
  <si>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</si>
  <si>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</si>
  <si>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</si>
  <si>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</si>
  <si>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</si>
  <si>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</si>
  <si>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</si>
  <si>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</si>
  <si>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</si>
  <si>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</si>
  <si>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</si>
  <si>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</si>
  <si>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</si>
  <si>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</si>
  <si>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</si>
  <si>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</si>
  <si>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</si>
  <si>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</si>
  <si>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</si>
  <si>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</si>
  <si>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</si>
  <si>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</si>
  <si>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</si>
  <si>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</si>
  <si>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</si>
  <si>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</si>
  <si>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</si>
  <si>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2"/>
        <charset val="1"/>
      </rPr>
      <t xml:space="preserve"> 3.5</t>
    </r>
  </si>
  <si>
    <t xml:space="preserve">2.50 ≤     &lt; 3.50</t>
  </si>
  <si>
    <t xml:space="preserve">1.50 ≤     &lt; 2.50</t>
  </si>
  <si>
    <t xml:space="preserve">&lt; 1.50</t>
  </si>
  <si>
    <t xml:space="preserve">-</t>
  </si>
</sst>
</file>

<file path=xl/styles.xml><?xml version="1.0" encoding="utf-8"?>
<styleSheet xmlns="http://schemas.openxmlformats.org/spreadsheetml/2006/main">
  <numFmts count="5">
    <numFmt numFmtId="164" formatCode="General"/>
    <numFmt numFmtId="165" formatCode="m/d/yyyy"/>
    <numFmt numFmtId="166" formatCode="@"/>
    <numFmt numFmtId="167" formatCode="General"/>
    <numFmt numFmtId="168" formatCode="0.00"/>
  </numFmts>
  <fonts count="40">
    <font>
      <sz val="10"/>
      <name val="Arial"/>
      <family val="0"/>
      <charset val="1"/>
    </font>
    <font>
      <sz val="10"/>
      <name val="Arial"/>
      <family val="0"/>
    </font>
    <font>
      <sz val="10"/>
      <name val="Arial"/>
      <family val="0"/>
    </font>
    <font>
      <sz val="10"/>
      <name val="Arial"/>
      <family val="0"/>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b val="true"/>
      <i val="true"/>
      <sz val="10"/>
      <name val="Arial"/>
      <family val="2"/>
      <charset val="1"/>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sz val="10"/>
      <name val="Arial"/>
      <family val="2"/>
      <charset val="1"/>
    </font>
    <font>
      <b val="true"/>
      <sz val="10"/>
      <color rgb="FF000000"/>
      <name val="Calibri"/>
      <family val="2"/>
    </font>
    <font>
      <sz val="10"/>
      <color rgb="FF000000"/>
      <name val="Calibri"/>
      <family val="2"/>
    </font>
    <font>
      <b val="true"/>
      <i val="true"/>
      <sz val="12"/>
      <name val="Arial"/>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b val="true"/>
      <i val="true"/>
      <sz val="9"/>
      <name val="Arial"/>
      <family val="2"/>
      <charset val="1"/>
    </font>
    <font>
      <i val="true"/>
      <sz val="9"/>
      <name val="Arial"/>
      <family val="2"/>
      <charset val="1"/>
    </font>
    <font>
      <b val="true"/>
      <sz val="10"/>
      <color rgb="FFFF0000"/>
      <name val="Arial"/>
      <family val="2"/>
      <charset val="1"/>
    </font>
    <font>
      <sz val="12"/>
      <color rgb="FF555555"/>
      <name val="Arial"/>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s>
  <fills count="34">
    <fill>
      <patternFill patternType="none"/>
    </fill>
    <fill>
      <patternFill patternType="gray125"/>
    </fill>
    <fill>
      <patternFill patternType="solid">
        <fgColor theme="0" tint="-0.25"/>
        <bgColor rgb="FFC0C0C0"/>
      </patternFill>
    </fill>
    <fill>
      <patternFill patternType="solid">
        <fgColor rgb="FFC0C0C0"/>
        <bgColor rgb="FFBFBFBF"/>
      </patternFill>
    </fill>
    <fill>
      <patternFill patternType="solid">
        <fgColor theme="9"/>
        <bgColor rgb="FFD99694"/>
      </patternFill>
    </fill>
    <fill>
      <patternFill patternType="solid">
        <fgColor theme="0" tint="-0.15"/>
        <bgColor rgb="FFDDD9C3"/>
      </patternFill>
    </fill>
    <fill>
      <patternFill patternType="solid">
        <fgColor rgb="FF99CCFF"/>
        <bgColor rgb="FF93CDDD"/>
      </patternFill>
    </fill>
    <fill>
      <patternFill patternType="solid">
        <fgColor theme="6" tint="-0.25"/>
        <bgColor rgb="FF948A54"/>
      </patternFill>
    </fill>
    <fill>
      <patternFill patternType="solid">
        <fgColor theme="5" tint="0.3999"/>
        <bgColor rgb="FFB3A2C7"/>
      </patternFill>
    </fill>
    <fill>
      <patternFill patternType="solid">
        <fgColor theme="8" tint="-0.25"/>
        <bgColor rgb="FF0066CC"/>
      </patternFill>
    </fill>
    <fill>
      <patternFill patternType="solid">
        <fgColor theme="2" tint="-0.5"/>
        <bgColor rgb="FF878787"/>
      </patternFill>
    </fill>
    <fill>
      <patternFill patternType="solid">
        <fgColor rgb="FFFF0000"/>
        <bgColor rgb="FFC00000"/>
      </patternFill>
    </fill>
    <fill>
      <patternFill patternType="solid">
        <fgColor rgb="FF785B97"/>
        <bgColor rgb="FF555555"/>
      </patternFill>
    </fill>
    <fill>
      <patternFill patternType="solid">
        <fgColor theme="2" tint="-0.25"/>
        <bgColor rgb="FFBFBFBF"/>
      </patternFill>
    </fill>
    <fill>
      <patternFill patternType="solid">
        <fgColor theme="9" tint="-0.25"/>
        <bgColor rgb="FFF79646"/>
      </patternFill>
    </fill>
    <fill>
      <patternFill patternType="solid">
        <fgColor theme="9" tint="0.3999"/>
        <bgColor rgb="FFE6B9B8"/>
      </patternFill>
    </fill>
    <fill>
      <patternFill patternType="solid">
        <fgColor theme="6" tint="0.3999"/>
        <bgColor rgb="FFD7E4BD"/>
      </patternFill>
    </fill>
    <fill>
      <patternFill patternType="solid">
        <fgColor theme="5" tint="0.5999"/>
        <bgColor rgb="FFFAC090"/>
      </patternFill>
    </fill>
    <fill>
      <patternFill patternType="solid">
        <fgColor theme="8" tint="0.3999"/>
        <bgColor rgb="FF99CCFF"/>
      </patternFill>
    </fill>
    <fill>
      <patternFill patternType="solid">
        <fgColor rgb="FFB1A0C7"/>
        <bgColor rgb="FFB3A2C7"/>
      </patternFill>
    </fill>
    <fill>
      <patternFill patternType="solid">
        <fgColor theme="9" tint="0.7999"/>
        <bgColor rgb="FFEBF1DE"/>
      </patternFill>
    </fill>
    <fill>
      <patternFill patternType="solid">
        <fgColor theme="0"/>
        <bgColor rgb="FFEBF1DE"/>
      </patternFill>
    </fill>
    <fill>
      <patternFill patternType="solid">
        <fgColor theme="6" tint="0.7999"/>
        <bgColor rgb="FFFDEADA"/>
      </patternFill>
    </fill>
    <fill>
      <patternFill patternType="solid">
        <fgColor theme="5" tint="0.7999"/>
        <bgColor rgb="FFE6E0EC"/>
      </patternFill>
    </fill>
    <fill>
      <patternFill patternType="solid">
        <fgColor theme="8" tint="0.7999"/>
        <bgColor rgb="FFEBF1DE"/>
      </patternFill>
    </fill>
    <fill>
      <patternFill patternType="solid">
        <fgColor theme="2" tint="-0.1"/>
        <bgColor rgb="FFD9D9D9"/>
      </patternFill>
    </fill>
    <fill>
      <patternFill patternType="solid">
        <fgColor theme="7" tint="0.3999"/>
        <bgColor rgb="FFB1A0C7"/>
      </patternFill>
    </fill>
    <fill>
      <patternFill patternType="solid">
        <fgColor theme="7" tint="0.7999"/>
        <bgColor rgb="FFF2DCDB"/>
      </patternFill>
    </fill>
    <fill>
      <patternFill patternType="solid">
        <fgColor theme="0" tint="-0.35"/>
        <bgColor rgb="FFB1A0C7"/>
      </patternFill>
    </fill>
    <fill>
      <patternFill patternType="solid">
        <fgColor rgb="FFFFFF00"/>
        <bgColor rgb="FFFFC000"/>
      </patternFill>
    </fill>
    <fill>
      <patternFill patternType="solid">
        <fgColor theme="6" tint="0.5999"/>
        <bgColor rgb="FFDDD9C3"/>
      </patternFill>
    </fill>
    <fill>
      <patternFill patternType="solid">
        <fgColor rgb="FF00B050"/>
        <bgColor rgb="FF008000"/>
      </patternFill>
    </fill>
    <fill>
      <patternFill patternType="solid">
        <fgColor rgb="FF92D050"/>
        <bgColor rgb="FF98B855"/>
      </patternFill>
    </fill>
    <fill>
      <patternFill patternType="solid">
        <fgColor rgb="FFFFC000"/>
        <bgColor rgb="FFF79646"/>
      </patternFill>
    </fill>
  </fills>
  <borders count="82">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6" fillId="2" borderId="2" xfId="0" applyFont="true" applyBorder="true" applyAlignment="true" applyProtection="true">
      <alignment horizontal="general" vertical="center" textRotation="0" wrapText="false" indent="0" shrinkToFit="false"/>
      <protection locked="true" hidden="false"/>
    </xf>
    <xf numFmtId="164" fontId="7" fillId="2" borderId="3" xfId="0" applyFont="true" applyBorder="true" applyAlignment="true" applyProtection="true">
      <alignment horizontal="general" vertical="center" textRotation="0" wrapText="false" indent="0" shrinkToFit="false"/>
      <protection locked="true" hidden="false"/>
    </xf>
    <xf numFmtId="164" fontId="8"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0" fillId="2" borderId="5"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9" fillId="0" borderId="4" xfId="0" applyFont="true" applyBorder="true" applyAlignment="true" applyProtection="true">
      <alignment horizontal="left"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true" hidden="false"/>
    </xf>
    <xf numFmtId="165" fontId="7" fillId="0" borderId="4" xfId="0" applyFont="true" applyBorder="true" applyAlignment="true" applyProtection="true">
      <alignment horizontal="center" vertical="center"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7" fillId="3" borderId="2" xfId="0" applyFont="true" applyBorder="true" applyAlignment="true" applyProtection="true">
      <alignment horizontal="left" vertical="center" textRotation="0" wrapText="false" indent="0" shrinkToFit="false"/>
      <protection locked="true" hidden="false"/>
    </xf>
    <xf numFmtId="164" fontId="7" fillId="3" borderId="7" xfId="0" applyFont="true" applyBorder="true" applyAlignment="true" applyProtection="true">
      <alignment horizontal="center" vertical="bottom" textRotation="0" wrapText="false" indent="0" shrinkToFit="false"/>
      <protection locked="true" hidden="false"/>
    </xf>
    <xf numFmtId="164" fontId="7" fillId="3" borderId="8" xfId="0" applyFont="true" applyBorder="true" applyAlignment="true" applyProtection="true">
      <alignment horizontal="center" vertical="center" textRotation="0" wrapText="false" indent="0" shrinkToFit="false"/>
      <protection locked="true" hidden="false"/>
    </xf>
    <xf numFmtId="164" fontId="11" fillId="3" borderId="9" xfId="0" applyFont="true" applyBorder="true" applyAlignment="true" applyProtection="true">
      <alignment horizontal="right" vertical="bottom" textRotation="0" wrapText="false" indent="0" shrinkToFit="false"/>
      <protection locked="true" hidden="false"/>
    </xf>
    <xf numFmtId="166" fontId="11" fillId="3" borderId="10" xfId="0" applyFont="true" applyBorder="true" applyAlignment="true" applyProtection="true">
      <alignment horizontal="left" vertical="bottom" textRotation="0" wrapText="false" indent="0" shrinkToFit="false"/>
      <protection locked="true" hidden="false"/>
    </xf>
    <xf numFmtId="164" fontId="7" fillId="3" borderId="11" xfId="0" applyFont="true" applyBorder="true" applyAlignment="true" applyProtection="true">
      <alignment horizontal="center" vertical="center" textRotation="0" wrapText="false" indent="0" shrinkToFit="false"/>
      <protection locked="true" hidden="false"/>
    </xf>
    <xf numFmtId="164" fontId="7" fillId="3" borderId="12" xfId="0" applyFont="true" applyBorder="true" applyAlignment="true" applyProtection="true">
      <alignment horizontal="center" vertical="center" textRotation="0" wrapText="false" indent="0" shrinkToFit="false"/>
      <protection locked="true" hidden="false"/>
    </xf>
    <xf numFmtId="164" fontId="11" fillId="3" borderId="13" xfId="0" applyFont="true" applyBorder="true" applyAlignment="true" applyProtection="true">
      <alignment horizontal="center" vertical="bottom" textRotation="0" wrapText="false" indent="0" shrinkToFit="false"/>
      <protection locked="true" hidden="false"/>
    </xf>
    <xf numFmtId="164" fontId="11" fillId="3" borderId="14" xfId="0" applyFont="true" applyBorder="true" applyAlignment="true" applyProtection="true">
      <alignment horizontal="center" vertical="center"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7" fontId="12" fillId="4" borderId="16" xfId="0" applyFont="true" applyBorder="true" applyAlignment="true" applyProtection="true">
      <alignment horizontal="left" vertical="center" textRotation="0" wrapText="false" indent="0" shrinkToFit="false"/>
      <protection locked="true" hidden="false"/>
    </xf>
    <xf numFmtId="167" fontId="13" fillId="5" borderId="17" xfId="0" applyFont="true" applyBorder="true" applyAlignment="true" applyProtection="true">
      <alignment horizontal="center" vertical="center" textRotation="0" wrapText="false" indent="0" shrinkToFit="false"/>
      <protection locked="true" hidden="false"/>
    </xf>
    <xf numFmtId="168" fontId="0" fillId="5" borderId="18" xfId="0" applyFont="false" applyBorder="true" applyAlignment="true" applyProtection="true">
      <alignment horizontal="center" vertical="center" textRotation="0" wrapText="false" indent="0" shrinkToFit="false"/>
      <protection locked="true" hidden="false"/>
    </xf>
    <xf numFmtId="167" fontId="7" fillId="5" borderId="10" xfId="0" applyFont="true" applyBorder="true" applyAlignment="true" applyProtection="true">
      <alignment horizontal="center" vertical="center" textRotation="0" wrapText="false" indent="0" shrinkToFit="false"/>
      <protection locked="true" hidden="false"/>
    </xf>
    <xf numFmtId="167" fontId="11" fillId="6" borderId="9" xfId="0" applyFont="true" applyBorder="true" applyAlignment="true" applyProtection="true">
      <alignment horizontal="center" vertical="center" textRotation="0" wrapText="false" indent="0" shrinkToFit="false"/>
      <protection locked="true" hidden="false"/>
    </xf>
    <xf numFmtId="168" fontId="11" fillId="2" borderId="7" xfId="0" applyFont="true" applyBorder="true" applyAlignment="true" applyProtection="true">
      <alignment horizontal="center" vertical="center" textRotation="0" wrapText="false" indent="0" shrinkToFit="false"/>
      <protection locked="true" hidden="false"/>
    </xf>
    <xf numFmtId="167" fontId="0" fillId="6" borderId="16" xfId="0" applyFont="false" applyBorder="true" applyAlignment="true" applyProtection="true">
      <alignment horizontal="center" vertical="bottom" textRotation="0" wrapText="false" indent="0" shrinkToFit="false"/>
      <protection locked="true" hidden="false"/>
    </xf>
    <xf numFmtId="167" fontId="12" fillId="7" borderId="19" xfId="0" applyFont="true" applyBorder="true" applyAlignment="true" applyProtection="true">
      <alignment horizontal="left" vertical="center" textRotation="0" wrapText="false" indent="0" shrinkToFit="false"/>
      <protection locked="true" hidden="false"/>
    </xf>
    <xf numFmtId="167" fontId="13" fillId="5" borderId="20" xfId="0" applyFont="true" applyBorder="true" applyAlignment="true" applyProtection="true">
      <alignment horizontal="center" vertical="center" textRotation="0" wrapText="false" indent="0" shrinkToFit="false"/>
      <protection locked="true" hidden="false"/>
    </xf>
    <xf numFmtId="168" fontId="0" fillId="5" borderId="21" xfId="0" applyFont="false" applyBorder="true" applyAlignment="true" applyProtection="true">
      <alignment horizontal="center" vertical="center" textRotation="0" wrapText="false" indent="0" shrinkToFit="false"/>
      <protection locked="true" hidden="false"/>
    </xf>
    <xf numFmtId="167" fontId="7" fillId="5" borderId="22" xfId="0" applyFont="true" applyBorder="true" applyAlignment="true" applyProtection="true">
      <alignment horizontal="center" vertical="center" textRotation="0" wrapText="false" indent="0" shrinkToFit="false"/>
      <protection locked="true" hidden="false"/>
    </xf>
    <xf numFmtId="167" fontId="11" fillId="6" borderId="23" xfId="0" applyFont="true" applyBorder="true" applyAlignment="true" applyProtection="true">
      <alignment horizontal="center" vertical="center" textRotation="0" wrapText="false" indent="0" shrinkToFit="false"/>
      <protection locked="true" hidden="false"/>
    </xf>
    <xf numFmtId="168" fontId="11" fillId="2" borderId="24" xfId="0" applyFont="true" applyBorder="true" applyAlignment="true" applyProtection="true">
      <alignment horizontal="center" vertical="center" textRotation="0" wrapText="false" indent="0" shrinkToFit="false"/>
      <protection locked="true" hidden="false"/>
    </xf>
    <xf numFmtId="167" fontId="0" fillId="6" borderId="19" xfId="0" applyFont="false" applyBorder="true" applyAlignment="true" applyProtection="true">
      <alignment horizontal="center" vertical="bottom" textRotation="0" wrapText="false" indent="0" shrinkToFit="false"/>
      <protection locked="true" hidden="false"/>
    </xf>
    <xf numFmtId="167" fontId="12" fillId="8" borderId="19" xfId="0" applyFont="true" applyBorder="true" applyAlignment="true" applyProtection="true">
      <alignment horizontal="left" vertical="center" textRotation="0" wrapText="false" indent="0" shrinkToFit="false"/>
      <protection locked="true" hidden="false"/>
    </xf>
    <xf numFmtId="167" fontId="12" fillId="9" borderId="19" xfId="0" applyFont="true" applyBorder="true" applyAlignment="true" applyProtection="true">
      <alignment horizontal="left" vertical="center" textRotation="0" wrapText="false" indent="0" shrinkToFit="false"/>
      <protection locked="true" hidden="false"/>
    </xf>
    <xf numFmtId="167" fontId="12" fillId="10" borderId="24" xfId="0" applyFont="true" applyBorder="true" applyAlignment="true" applyProtection="true">
      <alignment horizontal="left" vertical="center" textRotation="0" wrapText="false" indent="0" shrinkToFit="false"/>
      <protection locked="true" hidden="false"/>
    </xf>
    <xf numFmtId="168" fontId="0" fillId="5" borderId="12" xfId="0" applyFont="false" applyBorder="true" applyAlignment="true" applyProtection="true">
      <alignment horizontal="center" vertical="center" textRotation="0" wrapText="false" indent="0" shrinkToFit="false"/>
      <protection locked="true" hidden="false"/>
    </xf>
    <xf numFmtId="167" fontId="11" fillId="11" borderId="25" xfId="0" applyFont="true" applyBorder="true" applyAlignment="true" applyProtection="true">
      <alignment horizontal="center" vertical="center" textRotation="0" wrapText="false" indent="0" shrinkToFit="false"/>
      <protection locked="true" hidden="false"/>
    </xf>
    <xf numFmtId="164" fontId="0" fillId="6" borderId="26" xfId="0" applyFont="false" applyBorder="true" applyAlignment="true" applyProtection="true">
      <alignment horizontal="center" vertical="bottom" textRotation="0" wrapText="false" indent="0" shrinkToFit="false"/>
      <protection locked="true" hidden="false"/>
    </xf>
    <xf numFmtId="167" fontId="12" fillId="12" borderId="27" xfId="0" applyFont="true" applyBorder="true" applyAlignment="true" applyProtection="true">
      <alignment horizontal="left" vertical="center" textRotation="0" wrapText="false" indent="0" shrinkToFit="false"/>
      <protection locked="true" hidden="false"/>
    </xf>
    <xf numFmtId="167" fontId="13" fillId="5" borderId="11" xfId="0" applyFont="true" applyBorder="true" applyAlignment="true" applyProtection="true">
      <alignment horizontal="center" vertical="center" textRotation="0" wrapText="false" indent="0" shrinkToFit="false"/>
      <protection locked="true" hidden="false"/>
    </xf>
    <xf numFmtId="168" fontId="0" fillId="5" borderId="14" xfId="0" applyFont="false" applyBorder="true" applyAlignment="true" applyProtection="true">
      <alignment horizontal="center" vertical="center" textRotation="0" wrapText="false" indent="0" shrinkToFit="false"/>
      <protection locked="true" hidden="false"/>
    </xf>
    <xf numFmtId="167" fontId="7" fillId="5" borderId="28" xfId="0" applyFont="true" applyBorder="true" applyAlignment="true" applyProtection="true">
      <alignment horizontal="center" vertical="center" textRotation="0" wrapText="false" indent="0" shrinkToFit="false"/>
      <protection locked="true" hidden="false"/>
    </xf>
    <xf numFmtId="167" fontId="11" fillId="6" borderId="29" xfId="0" applyFont="true" applyBorder="true" applyAlignment="true" applyProtection="true">
      <alignment horizontal="center" vertical="center" textRotation="0" wrapText="false" indent="0" shrinkToFit="false"/>
      <protection locked="true" hidden="false"/>
    </xf>
    <xf numFmtId="168" fontId="11" fillId="2" borderId="30" xfId="0" applyFont="true" applyBorder="true" applyAlignment="true" applyProtection="true">
      <alignment horizontal="center" vertical="center" textRotation="0" wrapText="false" indent="0" shrinkToFit="false"/>
      <protection locked="true" hidden="false"/>
    </xf>
    <xf numFmtId="167" fontId="0" fillId="6" borderId="27" xfId="0" applyFont="fals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7" fontId="0" fillId="0" borderId="31" xfId="0" applyFont="false" applyBorder="true" applyAlignment="true" applyProtection="true">
      <alignment horizontal="center" vertical="bottom" textRotation="0" wrapText="false" indent="0" shrinkToFit="false"/>
      <protection locked="true" hidden="false"/>
    </xf>
    <xf numFmtId="164" fontId="7" fillId="3" borderId="1" xfId="0" applyFont="true" applyBorder="true" applyAlignment="true" applyProtection="true">
      <alignment horizontal="left" vertical="bottom" textRotation="0" wrapText="false" indent="0" shrinkToFit="false"/>
      <protection locked="true" hidden="false"/>
    </xf>
    <xf numFmtId="164" fontId="14" fillId="0" borderId="1" xfId="0" applyFont="true" applyBorder="true" applyAlignment="true" applyProtection="true">
      <alignment horizontal="left" vertical="top" textRotation="0" wrapText="true" indent="0" shrinkToFit="false"/>
      <protection locked="false" hidden="false"/>
    </xf>
    <xf numFmtId="164" fontId="7" fillId="3" borderId="1" xfId="0" applyFont="true" applyBorder="true" applyAlignment="true" applyProtection="true">
      <alignment horizontal="center" vertical="bottom" textRotation="0" wrapText="false" indent="0" shrinkToFit="false"/>
      <protection locked="true" hidden="false"/>
    </xf>
    <xf numFmtId="168" fontId="0" fillId="0" borderId="0" xfId="0" applyFont="false" applyBorder="false" applyAlignment="true" applyProtection="true">
      <alignment horizontal="center" vertical="bottom" textRotation="0" wrapText="false" indent="0" shrinkToFit="false"/>
      <protection locked="true" hidden="false"/>
    </xf>
    <xf numFmtId="167" fontId="17" fillId="2" borderId="1" xfId="0" applyFont="true" applyBorder="true" applyAlignment="true" applyProtection="true">
      <alignment horizontal="left" vertical="bottom" textRotation="0" wrapText="false" indent="0" shrinkToFit="false"/>
      <protection locked="true" hidden="false"/>
    </xf>
    <xf numFmtId="164" fontId="7" fillId="2" borderId="2" xfId="0" applyFont="true" applyBorder="true" applyAlignment="true" applyProtection="true">
      <alignment horizontal="center" vertical="center" textRotation="0" wrapText="false" indent="0" shrinkToFit="false"/>
      <protection locked="true" hidden="false"/>
    </xf>
    <xf numFmtId="167" fontId="8" fillId="2" borderId="4" xfId="0" applyFont="true" applyBorder="true" applyAlignment="true" applyProtection="true">
      <alignment horizontal="center" vertical="center" textRotation="0" wrapText="false" indent="0" shrinkToFit="false"/>
      <protection locked="true" hidden="false"/>
    </xf>
    <xf numFmtId="164" fontId="7" fillId="2" borderId="2" xfId="0" applyFont="true" applyBorder="true" applyAlignment="true" applyProtection="true">
      <alignment horizontal="left" vertical="center" textRotation="0" wrapText="false" indent="0" shrinkToFit="false"/>
      <protection locked="true" hidden="false"/>
    </xf>
    <xf numFmtId="165" fontId="7" fillId="2" borderId="4" xfId="0" applyFont="true" applyBorder="true" applyAlignment="true" applyProtection="true">
      <alignment horizontal="left" vertical="center" textRotation="0" wrapText="false" indent="0" shrinkToFit="false"/>
      <protection locked="true" hidden="false"/>
    </xf>
    <xf numFmtId="164" fontId="7" fillId="13" borderId="32"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7" fillId="3" borderId="2" xfId="0" applyFont="true" applyBorder="true" applyAlignment="true" applyProtection="true">
      <alignment horizontal="center" vertical="center" textRotation="0" wrapText="false" indent="0" shrinkToFit="false"/>
      <protection locked="true" hidden="false"/>
    </xf>
    <xf numFmtId="168" fontId="14" fillId="2" borderId="2" xfId="0" applyFont="true" applyBorder="true" applyAlignment="true" applyProtection="true">
      <alignment horizontal="center" vertical="center" textRotation="0" wrapText="false" indent="0" shrinkToFit="false"/>
      <protection locked="true" hidden="false"/>
    </xf>
    <xf numFmtId="164" fontId="14" fillId="3" borderId="1" xfId="0" applyFont="true" applyBorder="true" applyAlignment="true" applyProtection="true">
      <alignment horizontal="center" vertical="center" textRotation="0" wrapText="false" indent="0" shrinkToFit="false"/>
      <protection locked="true" hidden="false"/>
    </xf>
    <xf numFmtId="164" fontId="7" fillId="3" borderId="1" xfId="0" applyFont="true" applyBorder="true" applyAlignment="true" applyProtection="true">
      <alignment horizontal="center" vertical="center" textRotation="0" wrapText="false" indent="0" shrinkToFit="false"/>
      <protection locked="true" hidden="false"/>
    </xf>
    <xf numFmtId="164" fontId="7" fillId="3" borderId="3" xfId="0" applyFont="true" applyBorder="true" applyAlignment="true" applyProtection="true">
      <alignment horizontal="center" vertical="center" textRotation="0" wrapText="false" indent="0" shrinkToFit="false"/>
      <protection locked="true" hidden="false"/>
    </xf>
    <xf numFmtId="164" fontId="7" fillId="3" borderId="4" xfId="0" applyFont="true" applyBorder="true" applyAlignment="true" applyProtection="true">
      <alignment horizontal="center" vertical="center" textRotation="0" wrapText="false" indent="0" shrinkToFit="false"/>
      <protection locked="true" hidden="false"/>
    </xf>
    <xf numFmtId="166" fontId="7" fillId="13" borderId="31" xfId="0" applyFont="true" applyBorder="true" applyAlignment="true" applyProtection="true">
      <alignment horizontal="center" vertical="center" textRotation="0" wrapText="false" indent="0" shrinkToFit="false"/>
      <protection locked="false" hidden="false"/>
    </xf>
    <xf numFmtId="167" fontId="7" fillId="0" borderId="0" xfId="0" applyFont="true" applyBorder="false" applyAlignment="true" applyProtection="true">
      <alignment horizontal="center" vertical="center" textRotation="0" wrapText="false" indent="0" shrinkToFit="false"/>
      <protection locked="true" hidden="false"/>
    </xf>
    <xf numFmtId="168" fontId="14" fillId="13" borderId="31" xfId="0" applyFont="true" applyBorder="true" applyAlignment="true" applyProtection="true">
      <alignment horizontal="center" vertical="center" textRotation="0" wrapText="false" indent="0" shrinkToFit="false"/>
      <protection locked="true" hidden="false"/>
    </xf>
    <xf numFmtId="164" fontId="14" fillId="13" borderId="31"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7" fontId="7" fillId="14" borderId="2" xfId="0" applyFont="true" applyBorder="true" applyAlignment="true" applyProtection="true">
      <alignment horizontal="general" vertical="center" textRotation="0" wrapText="false" indent="0" shrinkToFit="false"/>
      <protection locked="true" hidden="false"/>
    </xf>
    <xf numFmtId="164" fontId="7" fillId="14" borderId="33" xfId="0" applyFont="true" applyBorder="true" applyAlignment="true" applyProtection="true">
      <alignment horizontal="general" vertical="center" textRotation="0" wrapText="false" indent="0" shrinkToFit="false"/>
      <protection locked="true" hidden="false"/>
    </xf>
    <xf numFmtId="164" fontId="7" fillId="14" borderId="3" xfId="0" applyFont="true" applyBorder="true" applyAlignment="true" applyProtection="true">
      <alignment horizontal="general" vertical="center" textRotation="0" wrapText="false" indent="0" shrinkToFit="false"/>
      <protection locked="true" hidden="false"/>
    </xf>
    <xf numFmtId="164" fontId="7" fillId="14" borderId="4" xfId="0" applyFont="true" applyBorder="true" applyAlignment="true" applyProtection="true">
      <alignment horizontal="general" vertical="center" textRotation="0" wrapText="false" indent="0" shrinkToFit="false"/>
      <protection locked="true" hidden="false"/>
    </xf>
    <xf numFmtId="167" fontId="14" fillId="15" borderId="34" xfId="0" applyFont="true" applyBorder="true" applyAlignment="true" applyProtection="true">
      <alignment horizontal="left" vertical="center" textRotation="0" wrapText="false" indent="0" shrinkToFit="false"/>
      <protection locked="true" hidden="false"/>
    </xf>
    <xf numFmtId="168" fontId="14" fillId="5" borderId="16" xfId="0" applyFont="true" applyBorder="true" applyAlignment="true" applyProtection="true">
      <alignment horizontal="center" vertical="center" textRotation="0" wrapText="false" indent="0" shrinkToFit="false"/>
      <protection locked="true" hidden="false"/>
    </xf>
    <xf numFmtId="167" fontId="14" fillId="5" borderId="7" xfId="0" applyFont="true" applyBorder="true" applyAlignment="true" applyProtection="true">
      <alignment horizontal="center" vertical="center" textRotation="0" wrapText="false" indent="0" shrinkToFit="false"/>
      <protection locked="true" hidden="false"/>
    </xf>
    <xf numFmtId="167" fontId="14" fillId="5" borderId="8" xfId="0" applyFont="true" applyBorder="true" applyAlignment="true" applyProtection="true">
      <alignment horizontal="center" vertical="center" textRotation="0" wrapText="false" indent="0" shrinkToFit="false"/>
      <protection locked="true" hidden="false"/>
    </xf>
    <xf numFmtId="164" fontId="18" fillId="0" borderId="10" xfId="0" applyFont="true" applyBorder="true" applyAlignment="true" applyProtection="true">
      <alignment horizontal="left" vertical="center" textRotation="0" wrapText="true" indent="0" shrinkToFit="false"/>
      <protection locked="false" hidden="false"/>
    </xf>
    <xf numFmtId="164" fontId="18" fillId="0" borderId="35" xfId="0" applyFont="true" applyBorder="true" applyAlignment="true" applyProtection="true">
      <alignment horizontal="left" vertical="center" textRotation="0" wrapText="true" indent="0" shrinkToFit="false"/>
      <protection locked="false" hidden="false"/>
    </xf>
    <xf numFmtId="168" fontId="14" fillId="0" borderId="36" xfId="0" applyFont="true" applyBorder="true" applyAlignment="true" applyProtection="true">
      <alignment horizontal="center" vertical="center" textRotation="0" wrapText="false" indent="0" shrinkToFit="false"/>
      <protection locked="false" hidden="false"/>
    </xf>
    <xf numFmtId="167" fontId="14" fillId="3" borderId="36"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false" applyAlignment="true" applyProtection="true">
      <alignment horizontal="left" vertical="center" textRotation="0" wrapText="false" indent="0" shrinkToFit="false"/>
      <protection locked="true" hidden="false"/>
    </xf>
    <xf numFmtId="167" fontId="14" fillId="15" borderId="19" xfId="0" applyFont="true" applyBorder="true" applyAlignment="true" applyProtection="true">
      <alignment horizontal="left" vertical="center" textRotation="0" wrapText="false" indent="0" shrinkToFit="false"/>
      <protection locked="true" hidden="false"/>
    </xf>
    <xf numFmtId="168" fontId="14" fillId="5" borderId="19" xfId="0" applyFont="true" applyBorder="true" applyAlignment="true" applyProtection="true">
      <alignment horizontal="center" vertical="center" textRotation="0" wrapText="false" indent="0" shrinkToFit="false"/>
      <protection locked="true" hidden="false"/>
    </xf>
    <xf numFmtId="167" fontId="14" fillId="5" borderId="37" xfId="0" applyFont="true" applyBorder="true" applyAlignment="true" applyProtection="true">
      <alignment horizontal="center" vertical="center" textRotation="0" wrapText="false" indent="0" shrinkToFit="false"/>
      <protection locked="true" hidden="false"/>
    </xf>
    <xf numFmtId="167" fontId="14" fillId="5" borderId="22" xfId="0" applyFont="true" applyBorder="true" applyAlignment="true" applyProtection="true">
      <alignment horizontal="center" vertical="center" textRotation="0" wrapText="false" indent="0" shrinkToFit="false"/>
      <protection locked="true" hidden="false"/>
    </xf>
    <xf numFmtId="164" fontId="18" fillId="0" borderId="22" xfId="0" applyFont="true" applyBorder="true" applyAlignment="true" applyProtection="true">
      <alignment horizontal="left" vertical="center" textRotation="0" wrapText="true" indent="0" shrinkToFit="false"/>
      <protection locked="false" hidden="false"/>
    </xf>
    <xf numFmtId="168" fontId="14" fillId="0" borderId="24" xfId="0" applyFont="true" applyBorder="true" applyAlignment="true" applyProtection="true">
      <alignment horizontal="center" vertical="center" textRotation="0" wrapText="false" indent="0" shrinkToFit="false"/>
      <protection locked="false" hidden="false"/>
    </xf>
    <xf numFmtId="167" fontId="14" fillId="5" borderId="24"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7" fontId="14" fillId="15" borderId="38" xfId="0" applyFont="true" applyBorder="true" applyAlignment="true" applyProtection="true">
      <alignment horizontal="left" vertical="center" textRotation="0" wrapText="false" indent="0" shrinkToFit="false"/>
      <protection locked="true" hidden="false"/>
    </xf>
    <xf numFmtId="168" fontId="14" fillId="5" borderId="38" xfId="0" applyFont="true" applyBorder="true" applyAlignment="true" applyProtection="true">
      <alignment horizontal="center" vertical="center" textRotation="0" wrapText="false" indent="0" shrinkToFit="false"/>
      <protection locked="true" hidden="false"/>
    </xf>
    <xf numFmtId="167" fontId="14" fillId="5" borderId="39" xfId="0" applyFont="true" applyBorder="true" applyAlignment="true" applyProtection="true">
      <alignment horizontal="center" vertical="center" textRotation="0" wrapText="false" indent="0" shrinkToFit="false"/>
      <protection locked="true" hidden="false"/>
    </xf>
    <xf numFmtId="164" fontId="18" fillId="0" borderId="40" xfId="0" applyFont="true" applyBorder="true" applyAlignment="true" applyProtection="true">
      <alignment horizontal="left" vertical="center" textRotation="0" wrapText="true" indent="0" shrinkToFit="false"/>
      <protection locked="false" hidden="false"/>
    </xf>
    <xf numFmtId="168" fontId="14" fillId="0" borderId="41" xfId="0" applyFont="true" applyBorder="true" applyAlignment="true" applyProtection="true">
      <alignment horizontal="center" vertical="center" textRotation="0" wrapText="false" indent="0" shrinkToFit="false"/>
      <protection locked="false" hidden="false"/>
    </xf>
    <xf numFmtId="167" fontId="14" fillId="3" borderId="37" xfId="0" applyFont="true" applyBorder="true" applyAlignment="true" applyProtection="true">
      <alignment horizontal="center" vertical="center" textRotation="0" wrapText="false" indent="0" shrinkToFit="false"/>
      <protection locked="true" hidden="false"/>
    </xf>
    <xf numFmtId="164" fontId="14" fillId="15" borderId="5" xfId="0" applyFont="true" applyBorder="true" applyAlignment="true" applyProtection="true">
      <alignment horizontal="right" vertical="center" textRotation="0" wrapText="false" indent="0" shrinkToFit="false"/>
      <protection locked="true" hidden="false"/>
    </xf>
    <xf numFmtId="168" fontId="14" fillId="5" borderId="42" xfId="0" applyFont="true" applyBorder="true" applyAlignment="true" applyProtection="true">
      <alignment horizontal="center" vertical="bottom" textRotation="0" wrapText="false" indent="0" shrinkToFit="false"/>
      <protection locked="true" hidden="false"/>
    </xf>
    <xf numFmtId="167" fontId="14" fillId="5" borderId="43" xfId="0" applyFont="true" applyBorder="true" applyAlignment="true" applyProtection="true">
      <alignment horizontal="center" vertical="center" textRotation="0" wrapText="false" indent="0" shrinkToFit="false"/>
      <protection locked="true" hidden="false"/>
    </xf>
    <xf numFmtId="167" fontId="14" fillId="5" borderId="44" xfId="0" applyFont="true" applyBorder="true" applyAlignment="true" applyProtection="true">
      <alignment horizontal="center" vertical="center" textRotation="0" wrapText="false" indent="0" shrinkToFit="false"/>
      <protection locked="true" hidden="false"/>
    </xf>
    <xf numFmtId="164" fontId="14" fillId="3" borderId="44" xfId="0" applyFont="true" applyBorder="true" applyAlignment="true" applyProtection="true">
      <alignment horizontal="center" vertical="center" textRotation="0" wrapText="false" indent="0" shrinkToFit="false"/>
      <protection locked="true" hidden="false"/>
    </xf>
    <xf numFmtId="164" fontId="14" fillId="3" borderId="31" xfId="0" applyFont="true" applyBorder="true" applyAlignment="true" applyProtection="true">
      <alignment horizontal="general" vertical="center" textRotation="0" wrapText="false" indent="0" shrinkToFit="false"/>
      <protection locked="true" hidden="false"/>
    </xf>
    <xf numFmtId="168" fontId="14" fillId="2" borderId="37" xfId="0" applyFont="true" applyBorder="true" applyAlignment="true" applyProtection="true">
      <alignment horizontal="center" vertical="center" textRotation="0" wrapText="false" indent="0" shrinkToFit="false"/>
      <protection locked="true" hidden="false"/>
    </xf>
    <xf numFmtId="167" fontId="14" fillId="3" borderId="42"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false" applyAlignment="true" applyProtection="true">
      <alignment horizontal="left" vertical="center" textRotation="0" wrapText="false" indent="0" shrinkToFit="false"/>
      <protection locked="true" hidden="false"/>
    </xf>
    <xf numFmtId="167" fontId="7" fillId="7" borderId="2" xfId="0" applyFont="true" applyBorder="true" applyAlignment="true" applyProtection="true">
      <alignment horizontal="general" vertical="center" textRotation="0" wrapText="false" indent="0" shrinkToFit="false"/>
      <protection locked="true" hidden="false"/>
    </xf>
    <xf numFmtId="164" fontId="7" fillId="5" borderId="3" xfId="0" applyFont="true" applyBorder="true" applyAlignment="true" applyProtection="true">
      <alignment horizontal="general" vertical="center" textRotation="0" wrapText="false" indent="0" shrinkToFit="false"/>
      <protection locked="true" hidden="false"/>
    </xf>
    <xf numFmtId="164" fontId="7" fillId="5" borderId="13" xfId="0" applyFont="true" applyBorder="true" applyAlignment="true" applyProtection="true">
      <alignment horizontal="general" vertical="center" textRotation="0" wrapText="false" indent="0" shrinkToFit="false"/>
      <protection locked="true" hidden="false"/>
    </xf>
    <xf numFmtId="164" fontId="7" fillId="7" borderId="3" xfId="0" applyFont="true" applyBorder="true" applyAlignment="true" applyProtection="true">
      <alignment horizontal="general" vertical="center" textRotation="0" wrapText="false" indent="0" shrinkToFit="false"/>
      <protection locked="true" hidden="false"/>
    </xf>
    <xf numFmtId="164" fontId="7" fillId="7" borderId="4" xfId="0" applyFont="true" applyBorder="true" applyAlignment="true" applyProtection="true">
      <alignment horizontal="general" vertical="center" textRotation="0" wrapText="false" indent="0" shrinkToFit="false"/>
      <protection locked="true" hidden="false"/>
    </xf>
    <xf numFmtId="167" fontId="14" fillId="16" borderId="34" xfId="0" applyFont="true" applyBorder="true" applyAlignment="true" applyProtection="true">
      <alignment horizontal="left" vertical="center" textRotation="0" wrapText="false" indent="0" shrinkToFit="false"/>
      <protection locked="true" hidden="false"/>
    </xf>
    <xf numFmtId="168" fontId="14" fillId="5" borderId="36" xfId="0" applyFont="true" applyBorder="true" applyAlignment="true" applyProtection="true">
      <alignment horizontal="center" vertical="center" textRotation="0" wrapText="false" indent="0" shrinkToFit="false"/>
      <protection locked="true" hidden="false"/>
    </xf>
    <xf numFmtId="167" fontId="14" fillId="5" borderId="32" xfId="0" applyFont="true" applyBorder="true" applyAlignment="true" applyProtection="true">
      <alignment horizontal="center" vertical="center" textRotation="0" wrapText="false" indent="0" shrinkToFit="false"/>
      <protection locked="true" hidden="false"/>
    </xf>
    <xf numFmtId="164" fontId="18" fillId="0" borderId="7" xfId="0" applyFont="true" applyBorder="true" applyAlignment="true" applyProtection="true">
      <alignment horizontal="left" vertical="center" textRotation="0" wrapText="true" indent="0" shrinkToFit="false"/>
      <protection locked="false" hidden="false"/>
    </xf>
    <xf numFmtId="167" fontId="14" fillId="16" borderId="19" xfId="0" applyFont="true" applyBorder="true" applyAlignment="true" applyProtection="true">
      <alignment horizontal="left" vertical="center" textRotation="0" wrapText="false" indent="0" shrinkToFit="false"/>
      <protection locked="true" hidden="false"/>
    </xf>
    <xf numFmtId="168" fontId="14" fillId="5" borderId="24" xfId="0" applyFont="true" applyBorder="true" applyAlignment="true" applyProtection="true">
      <alignment horizontal="center" vertical="center" textRotation="0" wrapText="false" indent="0" shrinkToFit="false"/>
      <protection locked="true" hidden="false"/>
    </xf>
    <xf numFmtId="164" fontId="18" fillId="0" borderId="24" xfId="0" applyFont="true" applyBorder="true" applyAlignment="true" applyProtection="true">
      <alignment horizontal="left" vertical="center" textRotation="0" wrapText="true" indent="0" shrinkToFit="false"/>
      <protection locked="false" hidden="false"/>
    </xf>
    <xf numFmtId="167" fontId="14" fillId="16" borderId="38" xfId="0" applyFont="true" applyBorder="true" applyAlignment="true" applyProtection="true">
      <alignment horizontal="left" vertical="center" textRotation="0" wrapText="false" indent="0" shrinkToFit="false"/>
      <protection locked="true" hidden="false"/>
    </xf>
    <xf numFmtId="168" fontId="14" fillId="5" borderId="41" xfId="0" applyFont="true" applyBorder="true" applyAlignment="true" applyProtection="true">
      <alignment horizontal="center" vertical="center" textRotation="0" wrapText="false" indent="0" shrinkToFit="false"/>
      <protection locked="true" hidden="false"/>
    </xf>
    <xf numFmtId="164" fontId="18" fillId="0" borderId="41" xfId="0" applyFont="true" applyBorder="true" applyAlignment="true" applyProtection="true">
      <alignment horizontal="left" vertical="center" textRotation="0" wrapText="true" indent="0" shrinkToFit="false"/>
      <protection locked="false" hidden="false"/>
    </xf>
    <xf numFmtId="164" fontId="14" fillId="16" borderId="31" xfId="0" applyFont="true" applyBorder="true" applyAlignment="true" applyProtection="true">
      <alignment horizontal="right" vertical="center" textRotation="0" wrapText="false" indent="0" shrinkToFit="false"/>
      <protection locked="true" hidden="false"/>
    </xf>
    <xf numFmtId="168" fontId="14" fillId="5" borderId="0" xfId="0" applyFont="true" applyBorder="false" applyAlignment="true" applyProtection="true">
      <alignment horizontal="center" vertical="bottom" textRotation="0" wrapText="false" indent="0" shrinkToFit="false"/>
      <protection locked="true" hidden="false"/>
    </xf>
    <xf numFmtId="167" fontId="14" fillId="5" borderId="42" xfId="0" applyFont="true" applyBorder="true" applyAlignment="true" applyProtection="true">
      <alignment horizontal="center" vertical="center" textRotation="0" wrapText="false" indent="0" shrinkToFit="false"/>
      <protection locked="true" hidden="false"/>
    </xf>
    <xf numFmtId="168" fontId="14" fillId="2" borderId="31" xfId="0" applyFont="true" applyBorder="true" applyAlignment="true" applyProtection="true">
      <alignment horizontal="center" vertical="center" textRotation="0" wrapText="false" indent="0" shrinkToFit="false"/>
      <protection locked="true" hidden="false"/>
    </xf>
    <xf numFmtId="167" fontId="7" fillId="8" borderId="2" xfId="0" applyFont="true" applyBorder="true" applyAlignment="true" applyProtection="true">
      <alignment horizontal="general" vertical="center" textRotation="0" wrapText="false" indent="0" shrinkToFit="false"/>
      <protection locked="true" hidden="false"/>
    </xf>
    <xf numFmtId="164" fontId="7" fillId="8" borderId="3" xfId="0" applyFont="true" applyBorder="true" applyAlignment="true" applyProtection="true">
      <alignment horizontal="general" vertical="center" textRotation="0" wrapText="false" indent="0" shrinkToFit="false"/>
      <protection locked="true" hidden="false"/>
    </xf>
    <xf numFmtId="164" fontId="7" fillId="8" borderId="4" xfId="0" applyFont="true" applyBorder="true" applyAlignment="true" applyProtection="true">
      <alignment horizontal="general" vertical="center" textRotation="0" wrapText="false" indent="0" shrinkToFit="false"/>
      <protection locked="true" hidden="false"/>
    </xf>
    <xf numFmtId="167" fontId="14" fillId="17" borderId="36" xfId="0" applyFont="true" applyBorder="true" applyAlignment="true" applyProtection="true">
      <alignment horizontal="left" vertical="center" textRotation="0" wrapText="false" indent="0" shrinkToFit="false"/>
      <protection locked="true" hidden="false"/>
    </xf>
    <xf numFmtId="167" fontId="14" fillId="5" borderId="45" xfId="0" applyFont="true" applyBorder="true" applyAlignment="true" applyProtection="true">
      <alignment horizontal="center" vertical="center" textRotation="0" wrapText="false" indent="0" shrinkToFit="false"/>
      <protection locked="true" hidden="false"/>
    </xf>
    <xf numFmtId="167" fontId="14" fillId="5" borderId="23" xfId="0" applyFont="true" applyBorder="true" applyAlignment="true" applyProtection="true">
      <alignment horizontal="center" vertical="center" textRotation="0" wrapText="false" indent="0" shrinkToFit="false"/>
      <protection locked="true" hidden="false"/>
    </xf>
    <xf numFmtId="164" fontId="18" fillId="0" borderId="21" xfId="0" applyFont="true" applyBorder="true" applyAlignment="true" applyProtection="true">
      <alignment horizontal="left" vertical="center" textRotation="0" wrapText="true" indent="0" shrinkToFit="false"/>
      <protection locked="false" hidden="false"/>
    </xf>
    <xf numFmtId="164" fontId="18" fillId="0" borderId="46" xfId="0" applyFont="true" applyBorder="true" applyAlignment="true" applyProtection="true">
      <alignment horizontal="left" vertical="center" textRotation="0" wrapText="false" indent="0" shrinkToFit="false"/>
      <protection locked="false" hidden="false"/>
    </xf>
    <xf numFmtId="168" fontId="14" fillId="0" borderId="22" xfId="0" applyFont="true" applyBorder="true" applyAlignment="true" applyProtection="true">
      <alignment horizontal="center" vertical="center" textRotation="0" wrapText="false" indent="0" shrinkToFit="false"/>
      <protection locked="false" hidden="false"/>
    </xf>
    <xf numFmtId="164" fontId="18" fillId="0" borderId="37" xfId="0" applyFont="true" applyBorder="true" applyAlignment="true" applyProtection="true">
      <alignment horizontal="left" vertical="center" textRotation="0" wrapText="true" indent="0" shrinkToFit="false"/>
      <protection locked="false" hidden="false"/>
    </xf>
    <xf numFmtId="164" fontId="18" fillId="0" borderId="6" xfId="0" applyFont="true" applyBorder="true" applyAlignment="true" applyProtection="true">
      <alignment horizontal="left" vertical="center" textRotation="0" wrapText="true" indent="0" shrinkToFit="false"/>
      <protection locked="false" hidden="false"/>
    </xf>
    <xf numFmtId="167" fontId="14" fillId="17" borderId="38" xfId="0" applyFont="true" applyBorder="true" applyAlignment="true" applyProtection="true">
      <alignment horizontal="left" vertical="center" textRotation="0" wrapText="false" indent="0" shrinkToFit="false"/>
      <protection locked="true" hidden="false"/>
    </xf>
    <xf numFmtId="167" fontId="14" fillId="5" borderId="41" xfId="0" applyFont="true" applyBorder="true" applyAlignment="true" applyProtection="true">
      <alignment horizontal="center" vertical="center" textRotation="0" wrapText="false" indent="0" shrinkToFit="false"/>
      <protection locked="true" hidden="false"/>
    </xf>
    <xf numFmtId="164" fontId="14" fillId="17" borderId="31" xfId="0" applyFont="true" applyBorder="true" applyAlignment="true" applyProtection="true">
      <alignment horizontal="right" vertical="center" textRotation="0" wrapText="false" indent="0" shrinkToFit="false"/>
      <protection locked="true" hidden="false"/>
    </xf>
    <xf numFmtId="167" fontId="14" fillId="5" borderId="36" xfId="0" applyFont="true" applyBorder="true" applyAlignment="true" applyProtection="true">
      <alignment horizontal="center" vertical="center" textRotation="0" wrapText="false" indent="0" shrinkToFit="false"/>
      <protection locked="true" hidden="false"/>
    </xf>
    <xf numFmtId="167" fontId="7" fillId="9" borderId="2" xfId="0" applyFont="true" applyBorder="true" applyAlignment="true" applyProtection="true">
      <alignment horizontal="general" vertical="center" textRotation="0" wrapText="false" indent="0" shrinkToFit="false"/>
      <protection locked="true" hidden="false"/>
    </xf>
    <xf numFmtId="164" fontId="7" fillId="9" borderId="3" xfId="0" applyFont="true" applyBorder="true" applyAlignment="true" applyProtection="true">
      <alignment horizontal="general" vertical="center" textRotation="0" wrapText="false" indent="0" shrinkToFit="false"/>
      <protection locked="true" hidden="false"/>
    </xf>
    <xf numFmtId="164" fontId="7" fillId="9" borderId="4" xfId="0" applyFont="true" applyBorder="true" applyAlignment="true" applyProtection="true">
      <alignment horizontal="general" vertical="center" textRotation="0" wrapText="false" indent="0" shrinkToFit="false"/>
      <protection locked="true" hidden="false"/>
    </xf>
    <xf numFmtId="167" fontId="14" fillId="18" borderId="36" xfId="0" applyFont="true" applyBorder="true" applyAlignment="true" applyProtection="true">
      <alignment horizontal="left" vertical="center" textRotation="0" wrapText="false" indent="0" shrinkToFit="false"/>
      <protection locked="true" hidden="false"/>
    </xf>
    <xf numFmtId="167" fontId="14" fillId="18" borderId="24" xfId="0" applyFont="true" applyBorder="true" applyAlignment="true" applyProtection="true">
      <alignment horizontal="left" vertical="center" textRotation="0" wrapText="false" indent="0" shrinkToFit="false"/>
      <protection locked="true" hidden="false"/>
    </xf>
    <xf numFmtId="167" fontId="14" fillId="18" borderId="5" xfId="0" applyFont="true" applyBorder="true" applyAlignment="true" applyProtection="true">
      <alignment horizontal="left" vertical="center" textRotation="0" wrapText="false" indent="0" shrinkToFit="false"/>
      <protection locked="true" hidden="false"/>
    </xf>
    <xf numFmtId="167" fontId="14" fillId="18" borderId="41" xfId="0" applyFont="true" applyBorder="true" applyAlignment="true" applyProtection="true">
      <alignment horizontal="left" vertical="center" textRotation="0" wrapText="false" indent="0" shrinkToFit="false"/>
      <protection locked="true" hidden="false"/>
    </xf>
    <xf numFmtId="164" fontId="14" fillId="18" borderId="31" xfId="0" applyFont="true" applyBorder="true" applyAlignment="true" applyProtection="true">
      <alignment horizontal="right" vertical="center" textRotation="0" wrapText="true" indent="0" shrinkToFit="false"/>
      <protection locked="true" hidden="false"/>
    </xf>
    <xf numFmtId="167" fontId="7" fillId="10" borderId="47" xfId="0" applyFont="true" applyBorder="true" applyAlignment="true" applyProtection="true">
      <alignment horizontal="left" vertical="center" textRotation="0" wrapText="false" indent="0" shrinkToFit="false"/>
      <protection locked="true" hidden="false"/>
    </xf>
    <xf numFmtId="168" fontId="14" fillId="5" borderId="33" xfId="0" applyFont="true" applyBorder="true" applyAlignment="true" applyProtection="true">
      <alignment horizontal="center" vertical="bottom" textRotation="0" wrapText="false" indent="0" shrinkToFit="false"/>
      <protection locked="true" hidden="false"/>
    </xf>
    <xf numFmtId="164" fontId="14" fillId="5" borderId="13" xfId="0" applyFont="true" applyBorder="true" applyAlignment="true" applyProtection="true">
      <alignment horizontal="center" vertical="center" textRotation="0" wrapText="false" indent="0" shrinkToFit="false"/>
      <protection locked="true" hidden="false"/>
    </xf>
    <xf numFmtId="164" fontId="14" fillId="10" borderId="13" xfId="0" applyFont="true" applyBorder="true" applyAlignment="true" applyProtection="true">
      <alignment horizontal="general" vertical="center" textRotation="0" wrapText="false" indent="0" shrinkToFit="false"/>
      <protection locked="true" hidden="false"/>
    </xf>
    <xf numFmtId="168" fontId="14" fillId="10" borderId="13" xfId="0" applyFont="true" applyBorder="true" applyAlignment="true" applyProtection="true">
      <alignment horizontal="center" vertical="center" textRotation="0" wrapText="false" indent="0" shrinkToFit="false"/>
      <protection locked="true" hidden="false"/>
    </xf>
    <xf numFmtId="164" fontId="14" fillId="10" borderId="44" xfId="0" applyFont="true" applyBorder="true" applyAlignment="true" applyProtection="true">
      <alignment horizontal="center" vertical="center" textRotation="0" wrapText="false" indent="0" shrinkToFit="false"/>
      <protection locked="true" hidden="false"/>
    </xf>
    <xf numFmtId="167" fontId="14" fillId="13" borderId="7" xfId="0" applyFont="true" applyBorder="true" applyAlignment="true" applyProtection="true">
      <alignment horizontal="left" vertical="center" textRotation="0" wrapText="false" indent="0" shrinkToFit="false"/>
      <protection locked="true" hidden="false"/>
    </xf>
    <xf numFmtId="168" fontId="14" fillId="5" borderId="8" xfId="0" applyFont="true" applyBorder="true" applyAlignment="true" applyProtection="true">
      <alignment horizontal="center" vertical="bottom" textRotation="0" wrapText="false" indent="0" shrinkToFit="false"/>
      <protection locked="true" hidden="false"/>
    </xf>
    <xf numFmtId="164" fontId="14" fillId="0" borderId="32" xfId="0" applyFont="true" applyBorder="true" applyAlignment="true" applyProtection="true">
      <alignment horizontal="general" vertical="center" textRotation="0" wrapText="false" indent="0" shrinkToFit="false"/>
      <protection locked="false" hidden="false"/>
    </xf>
    <xf numFmtId="167" fontId="14" fillId="13" borderId="36" xfId="0" applyFont="true" applyBorder="true" applyAlignment="true" applyProtection="true">
      <alignment horizontal="left" vertical="center" textRotation="0" wrapText="false" indent="0" shrinkToFit="false"/>
      <protection locked="true" hidden="false"/>
    </xf>
    <xf numFmtId="168" fontId="14" fillId="5" borderId="48" xfId="0" applyFont="true" applyBorder="true" applyAlignment="true" applyProtection="true">
      <alignment horizontal="center" vertical="bottom" textRotation="0" wrapText="false" indent="0" shrinkToFit="false"/>
      <protection locked="true" hidden="false"/>
    </xf>
    <xf numFmtId="164" fontId="14" fillId="0" borderId="45" xfId="0" applyFont="true" applyBorder="true" applyAlignment="true" applyProtection="true">
      <alignment horizontal="general" vertical="center" textRotation="0" wrapText="false" indent="0" shrinkToFit="false"/>
      <protection locked="false" hidden="false"/>
    </xf>
    <xf numFmtId="167" fontId="14" fillId="13" borderId="49" xfId="0" applyFont="true" applyBorder="true" applyAlignment="true" applyProtection="true">
      <alignment horizontal="left" vertical="center" textRotation="0" wrapText="false" indent="0" shrinkToFit="false"/>
      <protection locked="true" hidden="false"/>
    </xf>
    <xf numFmtId="168" fontId="14" fillId="5" borderId="40" xfId="0" applyFont="true" applyBorder="true" applyAlignment="true" applyProtection="true">
      <alignment horizontal="center" vertical="bottom" textRotation="0" wrapText="false" indent="0" shrinkToFit="false"/>
      <protection locked="true" hidden="false"/>
    </xf>
    <xf numFmtId="164" fontId="14" fillId="0" borderId="40" xfId="0" applyFont="true" applyBorder="true" applyAlignment="true" applyProtection="true">
      <alignment horizontal="general" vertical="center" textRotation="0" wrapText="false" indent="0" shrinkToFit="false"/>
      <protection locked="false" hidden="false"/>
    </xf>
    <xf numFmtId="164" fontId="14" fillId="0" borderId="49" xfId="0" applyFont="true" applyBorder="true" applyAlignment="true" applyProtection="true">
      <alignment horizontal="general" vertical="center" textRotation="0" wrapText="false" indent="0" shrinkToFit="false"/>
      <protection locked="false" hidden="false"/>
    </xf>
    <xf numFmtId="164" fontId="14" fillId="0" borderId="41" xfId="0" applyFont="true" applyBorder="true" applyAlignment="true" applyProtection="true">
      <alignment horizontal="general" vertical="center" textRotation="0" wrapText="false" indent="0" shrinkToFit="false"/>
      <protection locked="false" hidden="false"/>
    </xf>
    <xf numFmtId="167" fontId="14" fillId="3" borderId="41" xfId="0" applyFont="true" applyBorder="true" applyAlignment="true" applyProtection="true">
      <alignment horizontal="center" vertical="center" textRotation="0" wrapText="false" indent="0" shrinkToFit="false"/>
      <protection locked="true" hidden="false"/>
    </xf>
    <xf numFmtId="164" fontId="14" fillId="13" borderId="31" xfId="0" applyFont="true" applyBorder="true" applyAlignment="true" applyProtection="true">
      <alignment horizontal="right" vertical="center" textRotation="0" wrapText="false" indent="0" shrinkToFit="false"/>
      <protection locked="true" hidden="false"/>
    </xf>
    <xf numFmtId="164" fontId="14" fillId="3" borderId="44" xfId="0" applyFont="true" applyBorder="true" applyAlignment="true" applyProtection="true">
      <alignment horizontal="general" vertical="center" textRotation="0" wrapText="false" indent="0" shrinkToFit="false"/>
      <protection locked="true" hidden="false"/>
    </xf>
    <xf numFmtId="167" fontId="14" fillId="3" borderId="31" xfId="0" applyFont="true" applyBorder="true" applyAlignment="true" applyProtection="true">
      <alignment horizontal="center" vertical="center" textRotation="0" wrapText="false" indent="0" shrinkToFit="false"/>
      <protection locked="true" hidden="false"/>
    </xf>
    <xf numFmtId="167" fontId="7" fillId="12" borderId="2" xfId="0" applyFont="true" applyBorder="true" applyAlignment="true" applyProtection="true">
      <alignment horizontal="left" vertical="center" textRotation="0" wrapText="false" indent="0" shrinkToFit="false"/>
      <protection locked="true" hidden="false"/>
    </xf>
    <xf numFmtId="168" fontId="7" fillId="5" borderId="3" xfId="0" applyFont="true" applyBorder="true" applyAlignment="true" applyProtection="true">
      <alignment horizontal="left" vertical="center" textRotation="0" wrapText="false" indent="0" shrinkToFit="false"/>
      <protection locked="true" hidden="false"/>
    </xf>
    <xf numFmtId="164" fontId="7" fillId="5" borderId="3" xfId="0" applyFont="true" applyBorder="true" applyAlignment="true" applyProtection="true">
      <alignment horizontal="left" vertical="center" textRotation="0" wrapText="false" indent="0" shrinkToFit="false"/>
      <protection locked="true" hidden="false"/>
    </xf>
    <xf numFmtId="164" fontId="7" fillId="12" borderId="3" xfId="0" applyFont="true" applyBorder="true" applyAlignment="true" applyProtection="true">
      <alignment horizontal="left" vertical="center" textRotation="0" wrapText="false" indent="0" shrinkToFit="false"/>
      <protection locked="true" hidden="false"/>
    </xf>
    <xf numFmtId="168" fontId="7" fillId="12" borderId="3" xfId="0" applyFont="true" applyBorder="true" applyAlignment="true" applyProtection="true">
      <alignment horizontal="left" vertical="center" textRotation="0" wrapText="false" indent="0" shrinkToFit="false"/>
      <protection locked="true" hidden="false"/>
    </xf>
    <xf numFmtId="164" fontId="7" fillId="12" borderId="4" xfId="0" applyFont="true" applyBorder="true" applyAlignment="true" applyProtection="true">
      <alignment horizontal="left" vertical="center" textRotation="0" wrapText="false" indent="0" shrinkToFit="false"/>
      <protection locked="true" hidden="false"/>
    </xf>
    <xf numFmtId="167" fontId="14" fillId="19" borderId="7" xfId="0" applyFont="true" applyBorder="true" applyAlignment="true" applyProtection="true">
      <alignment horizontal="left" vertical="center" textRotation="0" wrapText="false" indent="0" shrinkToFit="false"/>
      <protection locked="true" hidden="false"/>
    </xf>
    <xf numFmtId="168" fontId="14" fillId="5" borderId="37" xfId="0" applyFont="true" applyBorder="true" applyAlignment="true" applyProtection="true">
      <alignment horizontal="center" vertical="center" textRotation="0" wrapText="false" indent="0" shrinkToFit="false"/>
      <protection locked="true" hidden="false"/>
    </xf>
    <xf numFmtId="167" fontId="14" fillId="5" borderId="6" xfId="0" applyFont="true" applyBorder="true" applyAlignment="true" applyProtection="true">
      <alignment horizontal="center" vertical="center" textRotation="0" wrapText="false" indent="0" shrinkToFit="false"/>
      <protection locked="true" hidden="false"/>
    </xf>
    <xf numFmtId="164" fontId="18" fillId="0" borderId="16" xfId="0" applyFont="true" applyBorder="true" applyAlignment="true" applyProtection="true">
      <alignment horizontal="left" vertical="center" textRotation="0" wrapText="true" indent="0" shrinkToFit="false"/>
      <protection locked="false" hidden="false"/>
    </xf>
    <xf numFmtId="168" fontId="14" fillId="0" borderId="49" xfId="0" applyFont="true" applyBorder="true" applyAlignment="true" applyProtection="true">
      <alignment horizontal="center" vertical="center" textRotation="0" wrapText="false" indent="0" shrinkToFit="false"/>
      <protection locked="false" hidden="false"/>
    </xf>
    <xf numFmtId="167" fontId="14" fillId="19" borderId="5" xfId="0" applyFont="true" applyBorder="true" applyAlignment="true" applyProtection="true">
      <alignment horizontal="left" vertical="center" textRotation="0" wrapText="false" indent="0" shrinkToFit="false"/>
      <protection locked="true" hidden="false"/>
    </xf>
    <xf numFmtId="164" fontId="18" fillId="0" borderId="19" xfId="0" applyFont="true" applyBorder="true" applyAlignment="true" applyProtection="true">
      <alignment horizontal="left" vertical="center" textRotation="0" wrapText="true" indent="0" shrinkToFit="false"/>
      <protection locked="false" hidden="false"/>
    </xf>
    <xf numFmtId="167" fontId="14" fillId="19" borderId="45" xfId="0" applyFont="true" applyBorder="true" applyAlignment="true" applyProtection="true">
      <alignment horizontal="left" vertical="center" textRotation="0" wrapText="false" indent="0" shrinkToFit="false"/>
      <protection locked="true" hidden="false"/>
    </xf>
    <xf numFmtId="167" fontId="14" fillId="19" borderId="41" xfId="0" applyFont="true" applyBorder="true" applyAlignment="true" applyProtection="true">
      <alignment horizontal="left" vertical="center" textRotation="0" wrapText="false" indent="0" shrinkToFit="false"/>
      <protection locked="true" hidden="false"/>
    </xf>
    <xf numFmtId="164" fontId="18" fillId="0" borderId="49" xfId="0" applyFont="true" applyBorder="true" applyAlignment="true" applyProtection="true">
      <alignment horizontal="left" vertical="center" textRotation="0" wrapText="false" indent="0" shrinkToFit="false"/>
      <protection locked="false" hidden="false"/>
    </xf>
    <xf numFmtId="164" fontId="18" fillId="0" borderId="50" xfId="0" applyFont="true" applyBorder="true" applyAlignment="true" applyProtection="true">
      <alignment horizontal="left" vertical="center" textRotation="0" wrapText="false" indent="0" shrinkToFit="false"/>
      <protection locked="false" hidden="false"/>
    </xf>
    <xf numFmtId="164" fontId="14" fillId="19" borderId="31" xfId="0" applyFont="true" applyBorder="true" applyAlignment="true" applyProtection="true">
      <alignment horizontal="right" vertical="center" textRotation="0" wrapText="false" indent="0" shrinkToFit="false"/>
      <protection locked="true" hidden="false"/>
    </xf>
    <xf numFmtId="167" fontId="14" fillId="3" borderId="43" xfId="0" applyFont="true" applyBorder="true" applyAlignment="true" applyProtection="true">
      <alignment horizontal="center" vertical="center" textRotation="0" wrapText="false" indent="0" shrinkToFit="false"/>
      <protection locked="true" hidden="false"/>
    </xf>
    <xf numFmtId="168" fontId="19" fillId="0" borderId="0" xfId="0" applyFont="true" applyBorder="false" applyAlignment="true" applyProtection="true">
      <alignment horizontal="left" vertical="bottom" textRotation="0" wrapText="false" indent="0" shrinkToFit="false"/>
      <protection locked="true" hidden="false"/>
    </xf>
    <xf numFmtId="164" fontId="0" fillId="0" borderId="33" xfId="0" applyFont="false" applyBorder="true" applyAlignment="true" applyProtection="true">
      <alignment horizontal="center" vertical="bottom" textRotation="0" wrapText="false" indent="0" shrinkToFit="false"/>
      <protection locked="true" hidden="false"/>
    </xf>
    <xf numFmtId="164" fontId="19" fillId="0" borderId="0" xfId="0" applyFont="true" applyBorder="false" applyAlignment="true" applyProtection="true">
      <alignment horizontal="left" vertical="bottom" textRotation="0" wrapText="false" indent="0" shrinkToFit="false"/>
      <protection locked="true" hidden="false"/>
    </xf>
    <xf numFmtId="164" fontId="14" fillId="0" borderId="0" xfId="0" applyFont="true" applyBorder="false" applyAlignment="false" applyProtection="true">
      <alignment horizontal="general" vertical="bottom" textRotation="0" wrapText="false" indent="0" shrinkToFit="false"/>
      <protection locked="true" hidden="false"/>
    </xf>
    <xf numFmtId="168" fontId="14" fillId="0" borderId="0" xfId="0" applyFont="true" applyBorder="false" applyAlignment="true" applyProtection="true">
      <alignment horizontal="center" vertical="bottom" textRotation="0" wrapText="false" indent="0" shrinkToFit="false"/>
      <protection locked="true" hidden="false"/>
    </xf>
    <xf numFmtId="168" fontId="0" fillId="0" borderId="0" xfId="0" applyFont="fals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1" fillId="0" borderId="0" xfId="0" applyFont="true" applyBorder="false" applyAlignment="false" applyProtection="true">
      <alignment horizontal="general" vertical="bottom" textRotation="0" wrapText="false" indent="0" shrinkToFit="false"/>
      <protection locked="true" hidden="false"/>
    </xf>
    <xf numFmtId="164" fontId="6" fillId="2" borderId="2" xfId="0" applyFont="true" applyBorder="true" applyAlignment="true" applyProtection="true">
      <alignment horizontal="left" vertical="bottom" textRotation="0" wrapText="false" indent="0" shrinkToFit="false"/>
      <protection locked="true" hidden="false"/>
    </xf>
    <xf numFmtId="164" fontId="20" fillId="2" borderId="4" xfId="0" applyFont="tru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center" vertical="bottom" textRotation="0" wrapText="false" indent="0" shrinkToFit="false"/>
      <protection locked="true" hidden="false"/>
    </xf>
    <xf numFmtId="164" fontId="0" fillId="2" borderId="2" xfId="0" applyFont="false" applyBorder="true" applyAlignment="false" applyProtection="true">
      <alignment horizontal="general" vertical="bottom" textRotation="0" wrapText="false" indent="0" shrinkToFit="false"/>
      <protection locked="true" hidden="false"/>
    </xf>
    <xf numFmtId="164" fontId="0" fillId="2" borderId="3"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true" hidden="false"/>
    </xf>
    <xf numFmtId="164" fontId="21" fillId="2" borderId="51" xfId="0" applyFont="true" applyBorder="true" applyAlignment="true" applyProtection="true">
      <alignment horizontal="center" vertical="bottom" textRotation="0" wrapText="false" indent="0" shrinkToFit="false"/>
      <protection locked="true" hidden="false"/>
    </xf>
    <xf numFmtId="164" fontId="7" fillId="2" borderId="1" xfId="0" applyFont="true" applyBorder="true" applyAlignment="true" applyProtection="true">
      <alignment horizontal="center" vertical="center" textRotation="0" wrapText="false" indent="0" shrinkToFit="false"/>
      <protection locked="true" hidden="false"/>
    </xf>
    <xf numFmtId="164" fontId="11" fillId="2" borderId="51" xfId="0" applyFont="true" applyBorder="true" applyAlignment="true" applyProtection="true">
      <alignment horizontal="general" vertical="center" textRotation="0" wrapText="false" indent="0" shrinkToFit="false"/>
      <protection locked="true" hidden="false"/>
    </xf>
    <xf numFmtId="164" fontId="7" fillId="14" borderId="15" xfId="0" applyFont="true" applyBorder="true" applyAlignment="true" applyProtection="true">
      <alignment horizontal="left" vertical="center" textRotation="0" wrapText="false" indent="0" shrinkToFit="false"/>
      <protection locked="true" hidden="false"/>
    </xf>
    <xf numFmtId="164" fontId="7" fillId="14" borderId="33" xfId="0" applyFont="true" applyBorder="true" applyAlignment="true" applyProtection="true">
      <alignment horizontal="left" vertical="center" textRotation="0" wrapText="false" indent="0" shrinkToFit="false"/>
      <protection locked="true" hidden="false"/>
    </xf>
    <xf numFmtId="164" fontId="11" fillId="5" borderId="51"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15" borderId="15" xfId="0" applyFont="true" applyBorder="true" applyAlignment="true" applyProtection="true">
      <alignment horizontal="left" vertical="center" textRotation="0" wrapText="false" indent="0" shrinkToFit="false"/>
      <protection locked="true" hidden="false"/>
    </xf>
    <xf numFmtId="164" fontId="7" fillId="15" borderId="33" xfId="0" applyFont="true" applyBorder="true" applyAlignment="true" applyProtection="true">
      <alignment horizontal="left" vertical="center" textRotation="0" wrapText="false" indent="0" shrinkToFit="false"/>
      <protection locked="true" hidden="false"/>
    </xf>
    <xf numFmtId="164" fontId="18" fillId="20" borderId="51" xfId="0" applyFont="true" applyBorder="true" applyAlignment="true" applyProtection="true">
      <alignment horizontal="left" vertical="top" textRotation="0" wrapText="true" indent="0" shrinkToFit="false"/>
      <protection locked="true" hidden="false"/>
    </xf>
    <xf numFmtId="164" fontId="11" fillId="20"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3" borderId="51" xfId="0" applyFont="false" applyBorder="true" applyAlignment="true" applyProtection="true">
      <alignment horizontal="center" vertical="top" textRotation="0" wrapText="false" indent="0" shrinkToFit="false"/>
      <protection locked="true" hidden="false"/>
    </xf>
    <xf numFmtId="164" fontId="22" fillId="0" borderId="51" xfId="0" applyFont="true" applyBorder="true" applyAlignment="true" applyProtection="true">
      <alignment horizontal="left" vertical="top" textRotation="0" wrapText="true" indent="0" shrinkToFit="false"/>
      <protection locked="false" hidden="false"/>
    </xf>
    <xf numFmtId="164" fontId="18" fillId="20" borderId="52" xfId="0" applyFont="true" applyBorder="true" applyAlignment="true" applyProtection="true">
      <alignment horizontal="left" vertical="top" textRotation="0" wrapText="true" indent="0" shrinkToFit="false"/>
      <protection locked="true" hidden="false"/>
    </xf>
    <xf numFmtId="164" fontId="11" fillId="20" borderId="52" xfId="0" applyFont="true" applyBorder="true" applyAlignment="true" applyProtection="true">
      <alignment horizontal="left" vertical="top" textRotation="0" wrapText="false" indent="0" shrinkToFit="false"/>
      <protection locked="fals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3" borderId="52" xfId="0" applyFont="false" applyBorder="true" applyAlignment="true" applyProtection="true">
      <alignment horizontal="center" vertical="top" textRotation="0" wrapText="false" indent="0" shrinkToFit="false"/>
      <protection locked="true" hidden="false"/>
    </xf>
    <xf numFmtId="164" fontId="22" fillId="0" borderId="52" xfId="0" applyFont="true" applyBorder="true" applyAlignment="true" applyProtection="true">
      <alignment horizontal="left" vertical="top" textRotation="0" wrapText="true" indent="0" shrinkToFit="false"/>
      <protection locked="false" hidden="false"/>
    </xf>
    <xf numFmtId="164" fontId="7" fillId="0" borderId="0" xfId="0" applyFont="true" applyBorder="false" applyAlignment="true" applyProtection="true">
      <alignment horizontal="left" vertical="center" textRotation="0" wrapText="false" indent="0" shrinkToFit="false"/>
      <protection locked="true" hidden="false"/>
    </xf>
    <xf numFmtId="164" fontId="7" fillId="20" borderId="53" xfId="0" applyFont="true" applyBorder="true" applyAlignment="true" applyProtection="true">
      <alignment horizontal="center" vertical="center" textRotation="0" wrapText="false" indent="0" shrinkToFit="false"/>
      <protection locked="true" hidden="false"/>
    </xf>
    <xf numFmtId="164" fontId="7" fillId="20" borderId="54" xfId="0" applyFont="true" applyBorder="true" applyAlignment="true" applyProtection="true">
      <alignment horizontal="right" vertical="center" textRotation="0" wrapText="false" indent="0" shrinkToFit="false"/>
      <protection locked="true" hidden="false"/>
    </xf>
    <xf numFmtId="167" fontId="7" fillId="3" borderId="55" xfId="0" applyFont="true" applyBorder="true" applyAlignment="true" applyProtection="true">
      <alignment horizontal="center" vertical="center" textRotation="0" wrapText="false" indent="0" shrinkToFit="false"/>
      <protection locked="true" hidden="false"/>
    </xf>
    <xf numFmtId="168" fontId="7" fillId="3" borderId="55" xfId="0" applyFont="true" applyBorder="true" applyAlignment="true" applyProtection="true">
      <alignment horizontal="center" vertical="center" textRotation="0" wrapText="false" indent="0" shrinkToFit="false"/>
      <protection locked="true" hidden="false"/>
    </xf>
    <xf numFmtId="168" fontId="7" fillId="3" borderId="56" xfId="0" applyFont="true" applyBorder="true" applyAlignment="true" applyProtection="true">
      <alignment horizontal="center" vertical="center" textRotation="0" wrapText="false" indent="0" shrinkToFit="false"/>
      <protection locked="true" hidden="false"/>
    </xf>
    <xf numFmtId="164" fontId="7" fillId="0" borderId="31" xfId="0" applyFont="true" applyBorder="true" applyAlignment="true" applyProtection="true">
      <alignment horizontal="center" vertical="center" textRotation="0" wrapText="false" indent="0" shrinkToFit="false"/>
      <protection locked="true" hidden="false"/>
    </xf>
    <xf numFmtId="164" fontId="7" fillId="3" borderId="57" xfId="0" applyFont="true" applyBorder="true" applyAlignment="true" applyProtection="true">
      <alignment horizontal="center" vertical="center" textRotation="0" wrapText="false" indent="0" shrinkToFit="false"/>
      <protection locked="true" hidden="false"/>
    </xf>
    <xf numFmtId="167" fontId="7" fillId="21" borderId="58" xfId="0" applyFont="true" applyBorder="true" applyAlignment="true" applyProtection="true">
      <alignment horizontal="center" vertical="center" textRotation="0" wrapText="false" indent="0" shrinkToFit="false"/>
      <protection locked="false" hidden="false"/>
    </xf>
    <xf numFmtId="168" fontId="7" fillId="2" borderId="55" xfId="0" applyFont="true" applyBorder="true" applyAlignment="true" applyProtection="true">
      <alignment horizontal="center" vertical="center" textRotation="0" wrapText="false" indent="0" shrinkToFit="false"/>
      <protection locked="true" hidden="false"/>
    </xf>
    <xf numFmtId="164" fontId="23" fillId="21" borderId="59" xfId="0" applyFont="true" applyBorder="true" applyAlignment="true" applyProtection="true">
      <alignment horizontal="left" vertical="center" textRotation="0" wrapText="true" indent="0" shrinkToFit="false"/>
      <protection locked="false" hidden="false"/>
    </xf>
    <xf numFmtId="164" fontId="11" fillId="5" borderId="60" xfId="0" applyFont="true" applyBorder="true" applyAlignment="true" applyProtection="true">
      <alignment horizontal="general" vertical="center" textRotation="0" wrapText="false" indent="0" shrinkToFit="false"/>
      <protection locked="true" hidden="false"/>
    </xf>
    <xf numFmtId="164" fontId="7" fillId="15" borderId="0" xfId="0" applyFont="true" applyBorder="false" applyAlignment="true" applyProtection="true">
      <alignment horizontal="general" vertical="center" textRotation="0" wrapText="false" indent="0" shrinkToFit="false"/>
      <protection locked="true" hidden="false"/>
    </xf>
    <xf numFmtId="164" fontId="7" fillId="15" borderId="0" xfId="0" applyFont="true" applyBorder="true" applyAlignment="true" applyProtection="true">
      <alignment horizontal="left" vertical="center" textRotation="0" wrapText="false" indent="0" shrinkToFit="false"/>
      <protection locked="true" hidden="false"/>
    </xf>
    <xf numFmtId="164" fontId="7" fillId="15" borderId="9" xfId="0" applyFont="true" applyBorder="true" applyAlignment="true" applyProtection="true">
      <alignment horizontal="left" vertical="center" textRotation="0" wrapText="false" indent="0" shrinkToFit="false"/>
      <protection locked="true" hidden="false"/>
    </xf>
    <xf numFmtId="164" fontId="7" fillId="15" borderId="3" xfId="0" applyFont="true" applyBorder="true" applyAlignment="true" applyProtection="true">
      <alignment horizontal="left" vertical="center" textRotation="0" wrapText="false" indent="0" shrinkToFit="false"/>
      <protection locked="true" hidden="false"/>
    </xf>
    <xf numFmtId="164" fontId="0" fillId="0" borderId="61" xfId="0" applyFont="true" applyBorder="true" applyAlignment="true" applyProtection="true">
      <alignment horizontal="center" vertical="top" textRotation="0" wrapText="false" indent="0" shrinkToFit="false"/>
      <protection locked="false" hidden="false"/>
    </xf>
    <xf numFmtId="167" fontId="0" fillId="3" borderId="62" xfId="0" applyFont="false" applyBorder="true" applyAlignment="true" applyProtection="true">
      <alignment horizontal="center" vertical="top" textRotation="0" wrapText="false" indent="0" shrinkToFit="false"/>
      <protection locked="true" hidden="false"/>
    </xf>
    <xf numFmtId="164" fontId="22" fillId="0" borderId="33" xfId="0" applyFont="true" applyBorder="true" applyAlignment="true" applyProtection="true">
      <alignment horizontal="left" vertical="top" textRotation="0" wrapText="true" indent="0" shrinkToFit="false"/>
      <protection locked="false" hidden="false"/>
    </xf>
    <xf numFmtId="164" fontId="11" fillId="5" borderId="51" xfId="0" applyFont="true" applyBorder="true" applyAlignment="true" applyProtection="true">
      <alignment horizontal="general" vertical="top" textRotation="0" wrapText="true" indent="0" shrinkToFit="false"/>
      <protection locked="true" hidden="false"/>
    </xf>
    <xf numFmtId="164" fontId="18" fillId="20" borderId="63" xfId="0" applyFont="true" applyBorder="true" applyAlignment="true" applyProtection="true">
      <alignment horizontal="left" vertical="top" textRotation="0" wrapText="true" indent="0" shrinkToFit="false"/>
      <protection locked="true" hidden="false"/>
    </xf>
    <xf numFmtId="164" fontId="11" fillId="20" borderId="63" xfId="0" applyFont="true" applyBorder="true" applyAlignment="true" applyProtection="true">
      <alignment horizontal="left" vertical="top" textRotation="0" wrapText="false" indent="0" shrinkToFit="false"/>
      <protection locked="false" hidden="false"/>
    </xf>
    <xf numFmtId="164" fontId="0" fillId="0" borderId="63" xfId="0" applyFont="true" applyBorder="true" applyAlignment="true" applyProtection="true">
      <alignment horizontal="center" vertical="top" textRotation="0" wrapText="false" indent="0" shrinkToFit="false"/>
      <protection locked="false" hidden="false"/>
    </xf>
    <xf numFmtId="167" fontId="0" fillId="3" borderId="25" xfId="0" applyFont="false" applyBorder="true" applyAlignment="true" applyProtection="true">
      <alignment horizontal="center" vertical="top" textRotation="0" wrapText="false" indent="0" shrinkToFit="false"/>
      <protection locked="true" hidden="false"/>
    </xf>
    <xf numFmtId="164" fontId="22" fillId="0" borderId="63" xfId="0" applyFont="true" applyBorder="true" applyAlignment="true" applyProtection="true">
      <alignment horizontal="left" vertical="top" textRotation="0" wrapText="true" indent="0" shrinkToFit="false"/>
      <protection locked="false" hidden="false"/>
    </xf>
    <xf numFmtId="164" fontId="7" fillId="20" borderId="64" xfId="0" applyFont="true" applyBorder="true" applyAlignment="true" applyProtection="true">
      <alignment horizontal="center" vertical="center" textRotation="0" wrapText="false" indent="0" shrinkToFit="false"/>
      <protection locked="true" hidden="false"/>
    </xf>
    <xf numFmtId="167" fontId="7" fillId="3" borderId="58" xfId="0" applyFont="true" applyBorder="true" applyAlignment="true" applyProtection="true">
      <alignment horizontal="center" vertical="center" textRotation="0" wrapText="false" indent="0" shrinkToFit="false"/>
      <protection locked="true" hidden="false"/>
    </xf>
    <xf numFmtId="168" fontId="7" fillId="3" borderId="58" xfId="0" applyFont="true" applyBorder="true" applyAlignment="true" applyProtection="true">
      <alignment horizontal="center" vertical="center" textRotation="0" wrapText="false" indent="0" shrinkToFit="false"/>
      <protection locked="true" hidden="false"/>
    </xf>
    <xf numFmtId="168" fontId="7" fillId="3" borderId="64" xfId="0" applyFont="true" applyBorder="true" applyAlignment="true" applyProtection="true">
      <alignment horizontal="center" vertical="center" textRotation="0" wrapText="false" indent="0" shrinkToFit="false"/>
      <protection locked="true" hidden="false"/>
    </xf>
    <xf numFmtId="164" fontId="7" fillId="3" borderId="54" xfId="0" applyFont="true" applyBorder="true" applyAlignment="true" applyProtection="true">
      <alignment horizontal="center" vertical="center" textRotation="0" wrapText="false" indent="0" shrinkToFit="false"/>
      <protection locked="true" hidden="false"/>
    </xf>
    <xf numFmtId="168" fontId="7" fillId="2" borderId="58" xfId="0" applyFont="true" applyBorder="true" applyAlignment="true" applyProtection="true">
      <alignment horizontal="center" vertical="center" textRotation="0" wrapText="false" indent="0" shrinkToFit="false"/>
      <protection locked="true" hidden="false"/>
    </xf>
    <xf numFmtId="164" fontId="23" fillId="21" borderId="58" xfId="0" applyFont="true" applyBorder="true" applyAlignment="true" applyProtection="true">
      <alignment horizontal="left" vertical="center" textRotation="0" wrapText="true" indent="0" shrinkToFit="false"/>
      <protection locked="false" hidden="false"/>
    </xf>
    <xf numFmtId="164" fontId="21" fillId="5" borderId="51" xfId="0" applyFont="true" applyBorder="true" applyAlignment="true" applyProtection="true">
      <alignment horizontal="general" vertical="center" textRotation="0" wrapText="false" indent="0" shrinkToFit="false"/>
      <protection locked="true" hidden="false"/>
    </xf>
    <xf numFmtId="164" fontId="7" fillId="15" borderId="0" xfId="0" applyFont="true" applyBorder="false" applyAlignment="true" applyProtection="true">
      <alignment horizontal="left" vertical="center" textRotation="0" wrapText="false" indent="0" shrinkToFit="false"/>
      <protection locked="true" hidden="false"/>
    </xf>
    <xf numFmtId="164" fontId="11" fillId="5" borderId="51" xfId="0" applyFont="true" applyBorder="true" applyAlignment="false" applyProtection="true">
      <alignment horizontal="general" vertical="bottom" textRotation="0" wrapText="false" indent="0" shrinkToFit="false"/>
      <protection locked="true" hidden="false"/>
    </xf>
    <xf numFmtId="164" fontId="11" fillId="20" borderId="63" xfId="0" applyFont="true" applyBorder="true" applyAlignment="true" applyProtection="true">
      <alignment horizontal="left" vertical="top" textRotation="0" wrapText="true" indent="0" shrinkToFit="false"/>
      <protection locked="false" hidden="false"/>
    </xf>
    <xf numFmtId="167" fontId="0" fillId="3" borderId="23" xfId="0" applyFont="false" applyBorder="true" applyAlignment="true" applyProtection="true">
      <alignment horizontal="center" vertical="top" textRotation="0" wrapText="false" indent="0" shrinkToFit="false"/>
      <protection locked="true" hidden="false"/>
    </xf>
    <xf numFmtId="164" fontId="7" fillId="20" borderId="59" xfId="0" applyFont="true" applyBorder="true" applyAlignment="true" applyProtection="true">
      <alignment horizontal="center" vertical="center" textRotation="0" wrapText="fals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7" fontId="0" fillId="3" borderId="46" xfId="0" applyFont="false" applyBorder="true" applyAlignment="true" applyProtection="true">
      <alignment horizontal="center" vertical="top" textRotation="0" wrapText="false" indent="0" shrinkToFit="false"/>
      <protection locked="tru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11" fillId="5" borderId="51" xfId="0" applyFont="true" applyBorder="true" applyAlignment="true" applyProtection="true">
      <alignment horizontal="left" vertical="center" textRotation="0" wrapText="false" indent="0" shrinkToFit="false"/>
      <protection locked="true" hidden="false"/>
    </xf>
    <xf numFmtId="164" fontId="23" fillId="21" borderId="53" xfId="0" applyFont="true" applyBorder="true" applyAlignment="true" applyProtection="true">
      <alignment horizontal="left" vertical="center" textRotation="0" wrapText="true" indent="0" shrinkToFit="false"/>
      <protection locked="false" hidden="false"/>
    </xf>
    <xf numFmtId="164" fontId="23" fillId="5" borderId="51" xfId="0" applyFont="true" applyBorder="true" applyAlignment="true" applyProtection="true">
      <alignment horizontal="general" vertical="center" textRotation="0" wrapText="false" indent="0" shrinkToFit="false"/>
      <protection locked="true" hidden="false"/>
    </xf>
    <xf numFmtId="164" fontId="7" fillId="7" borderId="5" xfId="0" applyFont="true" applyBorder="true" applyAlignment="true" applyProtection="true">
      <alignment horizontal="left" vertical="center" textRotation="0" wrapText="false" indent="0" shrinkToFit="false"/>
      <protection locked="true" hidden="false"/>
    </xf>
    <xf numFmtId="164" fontId="7" fillId="7" borderId="0" xfId="0" applyFont="true" applyBorder="true" applyAlignment="true" applyProtection="true">
      <alignment horizontal="left" vertical="center" textRotation="0" wrapText="false" indent="0" shrinkToFit="false"/>
      <protection locked="true" hidden="false"/>
    </xf>
    <xf numFmtId="164" fontId="7" fillId="7" borderId="33" xfId="0" applyFont="tru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7" fillId="16" borderId="2" xfId="0" applyFont="true" applyBorder="true" applyAlignment="true" applyProtection="true">
      <alignment horizontal="left" vertical="center" textRotation="0" wrapText="false" indent="0" shrinkToFit="false"/>
      <protection locked="true" hidden="false"/>
    </xf>
    <xf numFmtId="164" fontId="7" fillId="16" borderId="3" xfId="0" applyFont="true" applyBorder="true" applyAlignment="true" applyProtection="true">
      <alignment horizontal="left" vertical="center" textRotation="0" wrapText="false" indent="0" shrinkToFit="false"/>
      <protection locked="true" hidden="false"/>
    </xf>
    <xf numFmtId="164" fontId="18" fillId="22" borderId="65" xfId="0" applyFont="true" applyBorder="true" applyAlignment="true" applyProtection="true">
      <alignment horizontal="left" vertical="top" textRotation="0" wrapText="true" indent="0" shrinkToFit="false"/>
      <protection locked="true" hidden="false"/>
    </xf>
    <xf numFmtId="164" fontId="11" fillId="22" borderId="61" xfId="0" applyFont="true" applyBorder="true" applyAlignment="true" applyProtection="true">
      <alignment horizontal="left" vertical="top" textRotation="0" wrapText="true" indent="0" shrinkToFit="false"/>
      <protection locked="false" hidden="false"/>
    </xf>
    <xf numFmtId="164" fontId="0" fillId="0" borderId="62" xfId="0" applyFont="true" applyBorder="true" applyAlignment="true" applyProtection="true">
      <alignment horizontal="center" vertical="top" textRotation="0" wrapText="false" indent="0" shrinkToFit="false"/>
      <protection locked="false" hidden="false"/>
    </xf>
    <xf numFmtId="167" fontId="0" fillId="3" borderId="61" xfId="0" applyFont="false" applyBorder="true" applyAlignment="true" applyProtection="true">
      <alignment horizontal="center" vertical="top" textRotation="0" wrapText="false" indent="0" shrinkToFit="false"/>
      <protection locked="true" hidden="false"/>
    </xf>
    <xf numFmtId="164" fontId="18" fillId="22" borderId="11" xfId="0" applyFont="true" applyBorder="true" applyAlignment="true" applyProtection="true">
      <alignment horizontal="left" vertical="top" textRotation="0" wrapText="true" indent="0" shrinkToFit="false"/>
      <protection locked="true" hidden="false"/>
    </xf>
    <xf numFmtId="164" fontId="11" fillId="22" borderId="63" xfId="0" applyFont="true" applyBorder="true" applyAlignment="true" applyProtection="true">
      <alignment horizontal="left" vertical="top" textRotation="0" wrapText="true" indent="0" shrinkToFit="false"/>
      <protection locked="fals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7" fillId="22" borderId="31" xfId="0" applyFont="true" applyBorder="true" applyAlignment="true" applyProtection="true">
      <alignment horizontal="center" vertical="center" textRotation="0" wrapText="false" indent="0" shrinkToFit="false"/>
      <protection locked="true" hidden="false"/>
    </xf>
    <xf numFmtId="164" fontId="7" fillId="22" borderId="54" xfId="0" applyFont="true" applyBorder="true" applyAlignment="true" applyProtection="true">
      <alignment horizontal="right" vertical="center" textRotation="0" wrapText="false" indent="0" shrinkToFit="false"/>
      <protection locked="true" hidden="false"/>
    </xf>
    <xf numFmtId="164" fontId="23" fillId="21" borderId="55" xfId="0" applyFont="true" applyBorder="true" applyAlignment="true" applyProtection="true">
      <alignment horizontal="left" vertical="center" textRotation="0" wrapText="true" indent="0" shrinkToFit="false"/>
      <protection locked="false" hidden="false"/>
    </xf>
    <xf numFmtId="164" fontId="7" fillId="16" borderId="15" xfId="0" applyFont="true" applyBorder="true" applyAlignment="true" applyProtection="true">
      <alignment horizontal="left" vertical="center" textRotation="0" wrapText="false" indent="0" shrinkToFit="false"/>
      <protection locked="true" hidden="false"/>
    </xf>
    <xf numFmtId="164" fontId="7" fillId="16" borderId="33" xfId="0" applyFont="true" applyBorder="true" applyAlignment="true" applyProtection="true">
      <alignment horizontal="left" vertical="center" textRotation="0" wrapText="false" indent="0" shrinkToFit="false"/>
      <protection locked="true" hidden="false"/>
    </xf>
    <xf numFmtId="164" fontId="7" fillId="16" borderId="0" xfId="0" applyFont="true" applyBorder="true" applyAlignment="true" applyProtection="true">
      <alignment horizontal="left" vertical="center" textRotation="0" wrapText="false" indent="0" shrinkToFit="false"/>
      <protection locked="true" hidden="false"/>
    </xf>
    <xf numFmtId="164" fontId="7" fillId="16" borderId="13" xfId="0" applyFont="true" applyBorder="true" applyAlignment="true" applyProtection="true">
      <alignment horizontal="left" vertical="center" textRotation="0" wrapText="false" indent="0" shrinkToFit="false"/>
      <protection locked="true" hidden="false"/>
    </xf>
    <xf numFmtId="164" fontId="18" fillId="22" borderId="51" xfId="0" applyFont="true" applyBorder="true" applyAlignment="true" applyProtection="true">
      <alignment horizontal="left" vertical="top" textRotation="0" wrapText="true" indent="0" shrinkToFit="false"/>
      <protection locked="true" hidden="false"/>
    </xf>
    <xf numFmtId="164" fontId="11" fillId="22" borderId="51" xfId="0" applyFont="true" applyBorder="true" applyAlignment="true" applyProtection="true">
      <alignment horizontal="left" vertical="top" textRotation="0" wrapText="false" indent="0" shrinkToFit="false"/>
      <protection locked="false" hidden="false"/>
    </xf>
    <xf numFmtId="164" fontId="22" fillId="0" borderId="61" xfId="0" applyFont="true" applyBorder="true" applyAlignment="true" applyProtection="true">
      <alignment horizontal="left" vertical="top" textRotation="0" wrapText="true" indent="0" shrinkToFit="false"/>
      <protection locked="false" hidden="false"/>
    </xf>
    <xf numFmtId="164" fontId="11" fillId="22" borderId="51" xfId="0" applyFont="true" applyBorder="true" applyAlignment="true" applyProtection="true">
      <alignment horizontal="left" vertical="top" textRotation="0" wrapText="true" indent="0" shrinkToFit="false"/>
      <protection locked="false" hidden="false"/>
    </xf>
    <xf numFmtId="164" fontId="22" fillId="0" borderId="0" xfId="0" applyFont="true" applyBorder="true" applyAlignment="true" applyProtection="true">
      <alignment horizontal="left" vertical="top" textRotation="0" wrapText="true" indent="0" shrinkToFit="false"/>
      <protection locked="fals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18" fillId="22" borderId="63" xfId="0" applyFont="true" applyBorder="true" applyAlignment="true" applyProtection="true">
      <alignment horizontal="left" vertical="top" textRotation="0" wrapText="true" indent="0" shrinkToFit="false"/>
      <protection locked="true" hidden="false"/>
    </xf>
    <xf numFmtId="167" fontId="0" fillId="3" borderId="66" xfId="0" applyFont="false" applyBorder="true" applyAlignment="true" applyProtection="true">
      <alignment horizontal="center" vertical="top" textRotation="0" wrapText="false" indent="0" shrinkToFit="false"/>
      <protection locked="true" hidden="false"/>
    </xf>
    <xf numFmtId="164" fontId="7" fillId="22" borderId="2" xfId="0" applyFont="true" applyBorder="true" applyAlignment="true" applyProtection="true">
      <alignment horizontal="general" vertical="center" textRotation="0" wrapText="false" indent="0" shrinkToFit="false"/>
      <protection locked="true" hidden="false"/>
    </xf>
    <xf numFmtId="164" fontId="7" fillId="22" borderId="4" xfId="0" applyFont="true" applyBorder="true" applyAlignment="true" applyProtection="true">
      <alignment horizontal="general" vertical="center" textRotation="0" wrapText="false" indent="0" shrinkToFit="false"/>
      <protection locked="true" hidden="false"/>
    </xf>
    <xf numFmtId="164" fontId="7" fillId="16" borderId="67" xfId="0" applyFont="true" applyBorder="true" applyAlignment="true" applyProtection="true">
      <alignment horizontal="left" vertical="center" textRotation="0" wrapText="false" indent="0" shrinkToFit="false"/>
      <protection locked="true" hidden="false"/>
    </xf>
    <xf numFmtId="164" fontId="7" fillId="16" borderId="68" xfId="0" applyFont="true" applyBorder="true" applyAlignment="true" applyProtection="true">
      <alignment horizontal="left" vertical="center" textRotation="0" wrapText="false" indent="0" shrinkToFit="false"/>
      <protection locked="true" hidden="false"/>
    </xf>
    <xf numFmtId="164" fontId="18" fillId="22" borderId="34" xfId="0" applyFont="true" applyBorder="true" applyAlignment="true" applyProtection="true">
      <alignment horizontal="left" vertical="top" textRotation="0" wrapText="true" indent="0" shrinkToFit="false"/>
      <protection locked="true" hidden="false"/>
    </xf>
    <xf numFmtId="164" fontId="11" fillId="22" borderId="60" xfId="0" applyFont="true" applyBorder="true" applyAlignment="true" applyProtection="true">
      <alignment horizontal="left" vertical="top" textRotation="0" wrapText="true" indent="0" shrinkToFit="false"/>
      <protection locked="false" hidden="false"/>
    </xf>
    <xf numFmtId="164" fontId="18" fillId="22" borderId="20" xfId="0" applyFont="true" applyBorder="true" applyAlignment="true" applyProtection="true">
      <alignment horizontal="left" vertical="top" textRotation="0" wrapText="true" indent="0" shrinkToFit="false"/>
      <protection locked="true" hidden="false"/>
    </xf>
    <xf numFmtId="164" fontId="0" fillId="0" borderId="60" xfId="0" applyFont="true" applyBorder="true" applyAlignment="true" applyProtection="true">
      <alignment horizontal="center" vertical="top" textRotation="0" wrapText="false" indent="0" shrinkToFit="false"/>
      <protection locked="false" hidden="false"/>
    </xf>
    <xf numFmtId="164" fontId="11" fillId="22" borderId="52" xfId="0" applyFont="true" applyBorder="true" applyAlignment="true" applyProtection="true">
      <alignment horizontal="left" vertical="top" textRotation="0" wrapText="false" indent="0" shrinkToFit="false"/>
      <protection locked="false" hidden="false"/>
    </xf>
    <xf numFmtId="164" fontId="22" fillId="0" borderId="69" xfId="0" applyFont="true" applyBorder="true" applyAlignment="true" applyProtection="true">
      <alignment horizontal="left" vertical="top" textRotation="0" wrapText="true" indent="0" shrinkToFit="false"/>
      <protection locked="false" hidden="false"/>
    </xf>
    <xf numFmtId="164" fontId="7" fillId="22" borderId="47" xfId="0" applyFont="true" applyBorder="true" applyAlignment="true" applyProtection="true">
      <alignment horizontal="general" vertical="center" textRotation="0" wrapText="false" indent="0" shrinkToFit="false"/>
      <protection locked="true" hidden="false"/>
    </xf>
    <xf numFmtId="164" fontId="7" fillId="22" borderId="13" xfId="0" applyFont="true" applyBorder="true" applyAlignment="true" applyProtection="true">
      <alignment horizontal="general" vertical="center" textRotation="0" wrapText="false" indent="0" shrinkToFit="false"/>
      <protection locked="true" hidden="false"/>
    </xf>
    <xf numFmtId="164" fontId="7" fillId="22" borderId="57" xfId="0" applyFont="true" applyBorder="true" applyAlignment="true" applyProtection="true">
      <alignment horizontal="right" vertical="center" textRotation="0" wrapText="false" indent="0" shrinkToFit="false"/>
      <protection locked="true" hidden="false"/>
    </xf>
    <xf numFmtId="164" fontId="7" fillId="8" borderId="5" xfId="0" applyFont="true" applyBorder="true" applyAlignment="true" applyProtection="true">
      <alignment horizontal="general" vertical="center" textRotation="0" wrapText="false" indent="0" shrinkToFit="false"/>
      <protection locked="true" hidden="false"/>
    </xf>
    <xf numFmtId="164" fontId="7" fillId="8" borderId="0" xfId="0" applyFont="true" applyBorder="true" applyAlignment="true" applyProtection="true">
      <alignment horizontal="general" vertical="center" textRotation="0" wrapText="false" indent="0" shrinkToFit="false"/>
      <protection locked="true" hidden="false"/>
    </xf>
    <xf numFmtId="164" fontId="7" fillId="8" borderId="33" xfId="0" applyFont="true" applyBorder="true" applyAlignment="true" applyProtection="true">
      <alignment horizontal="right" vertical="center" textRotation="0" wrapText="false" indent="0" shrinkToFit="false"/>
      <protection locked="true" hidden="false"/>
    </xf>
    <xf numFmtId="164" fontId="7" fillId="8" borderId="33" xfId="0" applyFont="true" applyBorder="true" applyAlignment="true" applyProtection="true">
      <alignment horizontal="center" vertical="center" textRotation="0" wrapText="false" indent="0" shrinkToFit="false"/>
      <protection locked="true" hidden="false"/>
    </xf>
    <xf numFmtId="168" fontId="7" fillId="8" borderId="33" xfId="0" applyFont="true" applyBorder="true" applyAlignment="true" applyProtection="true">
      <alignment horizontal="center" vertical="center" textRotation="0" wrapText="false" indent="0" shrinkToFit="false"/>
      <protection locked="true" hidden="false"/>
    </xf>
    <xf numFmtId="164" fontId="7" fillId="8" borderId="0" xfId="0" applyFont="true" applyBorder="true" applyAlignment="true" applyProtection="true">
      <alignment horizontal="center" vertical="center" textRotation="0" wrapText="false" indent="0" shrinkToFit="false"/>
      <protection locked="true" hidden="false"/>
    </xf>
    <xf numFmtId="164" fontId="24" fillId="8" borderId="33" xfId="0" applyFont="true" applyBorder="true" applyAlignment="true" applyProtection="true">
      <alignment horizontal="left" vertical="center" textRotation="0" wrapText="false" indent="0" shrinkToFit="false"/>
      <protection locked="true" hidden="false"/>
    </xf>
    <xf numFmtId="164" fontId="7" fillId="17" borderId="15" xfId="0" applyFont="true" applyBorder="true" applyAlignment="true" applyProtection="true">
      <alignment horizontal="left" vertical="center" textRotation="0" wrapText="false" indent="0" shrinkToFit="false"/>
      <protection locked="true" hidden="false"/>
    </xf>
    <xf numFmtId="164" fontId="7" fillId="17" borderId="33" xfId="0" applyFont="true" applyBorder="true" applyAlignment="true" applyProtection="true">
      <alignment horizontal="left" vertical="center" textRotation="0" wrapText="false" indent="0" shrinkToFit="false"/>
      <protection locked="true" hidden="false"/>
    </xf>
    <xf numFmtId="164" fontId="18" fillId="23" borderId="51" xfId="0" applyFont="true" applyBorder="true" applyAlignment="true" applyProtection="true">
      <alignment horizontal="left" vertical="top" textRotation="0" wrapText="true" indent="0" shrinkToFit="false"/>
      <protection locked="true" hidden="false"/>
    </xf>
    <xf numFmtId="164" fontId="11" fillId="23" borderId="51" xfId="0" applyFont="true" applyBorder="true" applyAlignment="true" applyProtection="true">
      <alignment horizontal="general" vertical="top" textRotation="0" wrapText="true" indent="0" shrinkToFit="false"/>
      <protection locked="false" hidden="false"/>
    </xf>
    <xf numFmtId="164" fontId="22" fillId="0" borderId="25" xfId="0" applyFont="true" applyBorder="true" applyAlignment="true" applyProtection="true">
      <alignment horizontal="left" vertical="top" textRotation="0" wrapText="true" indent="0" shrinkToFit="false"/>
      <protection locked="false" hidden="false"/>
    </xf>
    <xf numFmtId="164" fontId="18" fillId="23" borderId="63" xfId="0" applyFont="true" applyBorder="true" applyAlignment="true" applyProtection="true">
      <alignment horizontal="left" vertical="top" textRotation="0" wrapText="true" indent="0" shrinkToFit="false"/>
      <protection locked="true" hidden="false"/>
    </xf>
    <xf numFmtId="164" fontId="22" fillId="0" borderId="70" xfId="0" applyFont="true" applyBorder="true" applyAlignment="true" applyProtection="true">
      <alignment horizontal="left" vertical="top" textRotation="0" wrapText="true" indent="0" shrinkToFit="false"/>
      <protection locked="false" hidden="false"/>
    </xf>
    <xf numFmtId="164" fontId="7" fillId="23" borderId="53" xfId="0" applyFont="true" applyBorder="true" applyAlignment="true" applyProtection="true">
      <alignment horizontal="center" vertical="center" textRotation="0" wrapText="false" indent="0" shrinkToFit="false"/>
      <protection locked="true" hidden="false"/>
    </xf>
    <xf numFmtId="164" fontId="7" fillId="23" borderId="54" xfId="0" applyFont="true" applyBorder="true" applyAlignment="true" applyProtection="true">
      <alignment horizontal="right" vertical="center" textRotation="0" wrapText="false" indent="0" shrinkToFit="false"/>
      <protection locked="true" hidden="false"/>
    </xf>
    <xf numFmtId="164" fontId="23" fillId="21" borderId="64" xfId="0" applyFont="true" applyBorder="true" applyAlignment="true" applyProtection="true">
      <alignment horizontal="left" vertical="center" textRotation="0" wrapText="true" indent="0" shrinkToFit="false"/>
      <protection locked="false" hidden="false"/>
    </xf>
    <xf numFmtId="164" fontId="11" fillId="5" borderId="46" xfId="0" applyFont="true" applyBorder="true" applyAlignment="false" applyProtection="true">
      <alignment horizontal="general" vertical="bottom" textRotation="0" wrapText="false" indent="0" shrinkToFit="false"/>
      <protection locked="true" hidden="false"/>
    </xf>
    <xf numFmtId="164" fontId="7" fillId="17" borderId="5" xfId="0" applyFont="true" applyBorder="true" applyAlignment="true" applyProtection="true">
      <alignment horizontal="left" vertical="center" textRotation="0" wrapText="false" indent="0" shrinkToFit="false"/>
      <protection locked="true" hidden="false"/>
    </xf>
    <xf numFmtId="164" fontId="7" fillId="17" borderId="0" xfId="0" applyFont="true" applyBorder="true" applyAlignment="true" applyProtection="true">
      <alignment horizontal="left" vertical="center" textRotation="0" wrapText="false" indent="0" shrinkToFit="false"/>
      <protection locked="true" hidden="false"/>
    </xf>
    <xf numFmtId="164" fontId="22" fillId="0" borderId="68" xfId="0" applyFont="true" applyBorder="true" applyAlignment="true" applyProtection="true">
      <alignment horizontal="left" vertical="top" textRotation="0" wrapText="true" indent="0" shrinkToFit="false"/>
      <protection locked="false" hidden="false"/>
    </xf>
    <xf numFmtId="164" fontId="22" fillId="0" borderId="23" xfId="0" applyFont="true" applyBorder="true" applyAlignment="true" applyProtection="true">
      <alignment horizontal="left" vertical="top" textRotation="0" wrapText="true" indent="0" shrinkToFit="false"/>
      <protection locked="false" hidden="false"/>
    </xf>
    <xf numFmtId="164" fontId="11" fillId="23" borderId="63" xfId="0" applyFont="true" applyBorder="true" applyAlignment="true" applyProtection="true">
      <alignment horizontal="general" vertical="top" textRotation="0" wrapText="true" indent="0" shrinkToFit="false"/>
      <protection locked="false" hidden="false"/>
    </xf>
    <xf numFmtId="167" fontId="7" fillId="21" borderId="55" xfId="0" applyFont="true" applyBorder="true" applyAlignment="true" applyProtection="true">
      <alignment horizontal="center" vertical="center" textRotation="0" wrapText="false" indent="0" shrinkToFit="false"/>
      <protection locked="false" hidden="false"/>
    </xf>
    <xf numFmtId="164" fontId="7" fillId="17" borderId="5" xfId="0" applyFont="true" applyBorder="true" applyAlignment="true" applyProtection="true">
      <alignment horizontal="general" vertical="center" textRotation="0" wrapText="false" indent="0" shrinkToFit="false"/>
      <protection locked="true" hidden="false"/>
    </xf>
    <xf numFmtId="164" fontId="7" fillId="17" borderId="0" xfId="0" applyFont="true" applyBorder="true" applyAlignment="true" applyProtection="true">
      <alignment horizontal="general" vertical="center" textRotation="0" wrapText="false" indent="0" shrinkToFit="false"/>
      <protection locked="true" hidden="false"/>
    </xf>
    <xf numFmtId="164" fontId="7" fillId="17" borderId="9" xfId="0" applyFont="true" applyBorder="true" applyAlignment="true" applyProtection="true">
      <alignment horizontal="general" vertical="center" textRotation="0" wrapText="false" indent="0" shrinkToFit="false"/>
      <protection locked="true" hidden="false"/>
    </xf>
    <xf numFmtId="164" fontId="7" fillId="17" borderId="33" xfId="0" applyFont="true" applyBorder="true" applyAlignment="true" applyProtection="true">
      <alignment horizontal="general" vertical="center" textRotation="0" wrapText="false" indent="0" shrinkToFit="false"/>
      <protection locked="true" hidden="false"/>
    </xf>
    <xf numFmtId="164" fontId="7" fillId="17" borderId="3" xfId="0" applyFont="true" applyBorder="true" applyAlignment="true" applyProtection="true">
      <alignment horizontal="general" vertical="center" textRotation="0" wrapText="false" indent="0" shrinkToFit="false"/>
      <protection locked="true" hidden="false"/>
    </xf>
    <xf numFmtId="167" fontId="0" fillId="3" borderId="71" xfId="0" applyFont="false" applyBorder="true" applyAlignment="true" applyProtection="true">
      <alignment horizontal="center" vertical="top" textRotation="0" wrapText="false" indent="0" shrinkToFit="false"/>
      <protection locked="true" hidden="false"/>
    </xf>
    <xf numFmtId="164" fontId="22" fillId="0" borderId="60" xfId="0" applyFont="true" applyBorder="true" applyAlignment="true" applyProtection="true">
      <alignment horizontal="left" vertical="top" textRotation="0" wrapText="true" indent="0" shrinkToFit="false"/>
      <protection locked="false" hidden="false"/>
    </xf>
    <xf numFmtId="164" fontId="11" fillId="23" borderId="53" xfId="0" applyFont="true" applyBorder="true" applyAlignment="true" applyProtection="true">
      <alignment horizontal="center" vertical="top" textRotation="0" wrapText="false" indent="0" shrinkToFit="false"/>
      <protection locked="true" hidden="false"/>
    </xf>
    <xf numFmtId="164" fontId="7" fillId="17" borderId="9" xfId="0" applyFont="true" applyBorder="true" applyAlignment="true" applyProtection="true">
      <alignment horizontal="left" vertical="center" textRotation="0" wrapText="false" indent="0" shrinkToFit="false"/>
      <protection locked="true" hidden="false"/>
    </xf>
    <xf numFmtId="164" fontId="7" fillId="17" borderId="3" xfId="0" applyFont="true" applyBorder="true" applyAlignment="true" applyProtection="true">
      <alignment horizontal="left" vertical="center" textRotation="0" wrapText="false" indent="0" shrinkToFit="false"/>
      <protection locked="true" hidden="false"/>
    </xf>
    <xf numFmtId="164" fontId="22" fillId="21" borderId="61" xfId="0" applyFont="true" applyBorder="true" applyAlignment="true" applyProtection="true">
      <alignment horizontal="left" vertical="top" textRotation="0" wrapText="true" indent="0" shrinkToFit="false"/>
      <protection locked="false" hidden="false"/>
    </xf>
    <xf numFmtId="164" fontId="11" fillId="5" borderId="63" xfId="0" applyFont="true" applyBorder="true" applyAlignment="false" applyProtection="true">
      <alignment horizontal="general" vertical="bottom" textRotation="0" wrapText="false" indent="0" shrinkToFit="false"/>
      <protection locked="true" hidden="false"/>
    </xf>
    <xf numFmtId="164" fontId="7" fillId="23" borderId="72" xfId="0" applyFont="true" applyBorder="true" applyAlignment="true" applyProtection="tru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true" hidden="false"/>
    </xf>
    <xf numFmtId="164" fontId="7" fillId="17" borderId="16" xfId="0" applyFont="true" applyBorder="true" applyAlignment="true" applyProtection="true">
      <alignment horizontal="left" vertical="center" textRotation="0" wrapText="false" indent="0" shrinkToFit="false"/>
      <protection locked="true" hidden="false"/>
    </xf>
    <xf numFmtId="164" fontId="7" fillId="17" borderId="62" xfId="0" applyFont="true" applyBorder="true" applyAlignment="true" applyProtection="true">
      <alignment horizontal="left" vertical="center" textRotation="0" wrapText="false" indent="0" shrinkToFit="false"/>
      <protection locked="true" hidden="false"/>
    </xf>
    <xf numFmtId="164" fontId="18" fillId="23" borderId="20" xfId="0" applyFont="true" applyBorder="true" applyAlignment="true" applyProtection="tru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3" borderId="73" xfId="0" applyFont="false" applyBorder="true" applyAlignment="true" applyProtection="true">
      <alignment horizontal="center" vertical="top" textRotation="0" wrapText="false" indent="0" shrinkToFit="false"/>
      <protection locked="true" hidden="false"/>
    </xf>
    <xf numFmtId="164" fontId="11" fillId="5" borderId="51" xfId="0" applyFont="true" applyBorder="true" applyAlignment="true" applyProtection="true">
      <alignment horizontal="general" vertical="top" textRotation="0" wrapText="false" indent="0" shrinkToFit="false"/>
      <protection locked="true" hidden="false"/>
    </xf>
    <xf numFmtId="164" fontId="18"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18" fillId="23" borderId="26" xfId="0" applyFont="true" applyBorder="true" applyAlignment="true" applyProtection="true">
      <alignment horizontal="left" vertical="top" textRotation="0" wrapText="true" indent="0" shrinkToFit="false"/>
      <protection locked="true" hidden="false"/>
    </xf>
    <xf numFmtId="164" fontId="11" fillId="23" borderId="52" xfId="0" applyFont="true" applyBorder="true" applyAlignment="true" applyProtection="true">
      <alignment horizontal="general" vertical="top" textRotation="0" wrapText="true" indent="0" shrinkToFit="false"/>
      <protection locked="false" hidden="false"/>
    </xf>
    <xf numFmtId="164" fontId="7" fillId="23" borderId="1" xfId="0" applyFont="true" applyBorder="true" applyAlignment="true" applyProtection="true">
      <alignment horizontal="center" vertical="center" textRotation="0" wrapText="false" indent="0" shrinkToFit="false"/>
      <protection locked="true" hidden="false"/>
    </xf>
    <xf numFmtId="164" fontId="23" fillId="21" borderId="56" xfId="0" applyFont="true" applyBorder="true" applyAlignment="true" applyProtection="true">
      <alignment horizontal="left" vertical="center" textRotation="0" wrapText="true" indent="0" shrinkToFit="false"/>
      <protection locked="false" hidden="false"/>
    </xf>
    <xf numFmtId="164" fontId="11" fillId="5" borderId="46" xfId="0" applyFont="true" applyBorder="true" applyAlignment="true" applyProtection="true">
      <alignment horizontal="general" vertical="top" textRotation="0" wrapText="false" indent="0" shrinkToFit="false"/>
      <protection locked="true" hidden="false"/>
    </xf>
    <xf numFmtId="164" fontId="7" fillId="9" borderId="15" xfId="0" applyFont="true" applyBorder="true" applyAlignment="true" applyProtection="true">
      <alignment horizontal="left" vertical="center" textRotation="0" wrapText="false" indent="0" shrinkToFit="false"/>
      <protection locked="true" hidden="false"/>
    </xf>
    <xf numFmtId="164" fontId="7" fillId="9" borderId="33" xfId="0" applyFont="true" applyBorder="true" applyAlignment="true" applyProtection="true">
      <alignment horizontal="left" vertical="center" textRotation="0" wrapText="false" indent="0" shrinkToFit="false"/>
      <protection locked="true" hidden="false"/>
    </xf>
    <xf numFmtId="164" fontId="7" fillId="9" borderId="3" xfId="0" applyFont="true" applyBorder="true" applyAlignment="true" applyProtection="true">
      <alignment horizontal="left" vertical="center" textRotation="0" wrapText="false" indent="0" shrinkToFit="false"/>
      <protection locked="true" hidden="false"/>
    </xf>
    <xf numFmtId="164" fontId="7" fillId="9" borderId="74" xfId="0" applyFont="tru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25" fillId="0" borderId="0" xfId="0" applyFont="true" applyBorder="false" applyAlignment="true" applyProtection="true">
      <alignment horizontal="general" vertical="top" textRotation="0" wrapText="false" indent="0" shrinkToFit="false"/>
      <protection locked="true" hidden="false"/>
    </xf>
    <xf numFmtId="164" fontId="7" fillId="18" borderId="15" xfId="0" applyFont="true" applyBorder="true" applyAlignment="true" applyProtection="true">
      <alignment horizontal="left" vertical="center" textRotation="0" wrapText="false" indent="0" shrinkToFit="false"/>
      <protection locked="true" hidden="false"/>
    </xf>
    <xf numFmtId="164" fontId="7" fillId="18" borderId="33" xfId="0" applyFont="true" applyBorder="true" applyAlignment="true" applyProtection="true">
      <alignment horizontal="left" vertical="center" textRotation="0" wrapText="false" indent="0" shrinkToFit="false"/>
      <protection locked="true" hidden="false"/>
    </xf>
    <xf numFmtId="164" fontId="7" fillId="18" borderId="67" xfId="0" applyFont="true" applyBorder="true" applyAlignment="true" applyProtection="true">
      <alignment horizontal="left" vertical="center" textRotation="0" wrapText="false" indent="0" shrinkToFit="false"/>
      <protection locked="true" hidden="false"/>
    </xf>
    <xf numFmtId="164" fontId="7" fillId="18" borderId="68" xfId="0" applyFont="true" applyBorder="true" applyAlignment="true" applyProtection="true">
      <alignment horizontal="left" vertical="center" textRotation="0" wrapText="false" indent="0" shrinkToFit="false"/>
      <protection locked="true" hidden="false"/>
    </xf>
    <xf numFmtId="164" fontId="7" fillId="18" borderId="73" xfId="0" applyFont="true" applyBorder="true" applyAlignment="true" applyProtection="true">
      <alignment horizontal="left" vertical="center" textRotation="0" wrapText="false" indent="0" shrinkToFit="false"/>
      <protection locked="true" hidden="false"/>
    </xf>
    <xf numFmtId="164" fontId="18" fillId="24" borderId="51" xfId="0" applyFont="true" applyBorder="true" applyAlignment="true" applyProtection="true">
      <alignment horizontal="general" vertical="top" textRotation="0" wrapText="true" indent="0" shrinkToFit="false"/>
      <protection locked="true" hidden="false"/>
    </xf>
    <xf numFmtId="164" fontId="18" fillId="24" borderId="63" xfId="0" applyFont="true" applyBorder="true" applyAlignment="true" applyProtection="true">
      <alignment horizontal="general" vertical="top" textRotation="0" wrapText="false" indent="0" shrinkToFit="false"/>
      <protection locked="false" hidden="false"/>
    </xf>
    <xf numFmtId="164" fontId="0" fillId="0" borderId="73" xfId="0" applyFont="true" applyBorder="true" applyAlignment="true" applyProtection="true">
      <alignment horizontal="center" vertical="top" textRotation="0" wrapText="false" indent="0" shrinkToFit="false"/>
      <protection locked="false" hidden="false"/>
    </xf>
    <xf numFmtId="164" fontId="22" fillId="0" borderId="68" xfId="0" applyFont="true" applyBorder="true" applyAlignment="true" applyProtection="true">
      <alignment horizontal="general" vertical="top" textRotation="0" wrapText="true" indent="0" shrinkToFit="false"/>
      <protection locked="false" hidden="false"/>
    </xf>
    <xf numFmtId="164" fontId="18" fillId="24" borderId="52" xfId="0" applyFont="true" applyBorder="true" applyAlignment="true" applyProtection="true">
      <alignment horizontal="general" vertical="top" textRotation="0" wrapText="true" indent="0" shrinkToFit="false"/>
      <protection locked="true" hidden="false"/>
    </xf>
    <xf numFmtId="164" fontId="18" fillId="24" borderId="52" xfId="0" applyFont="true" applyBorder="true" applyAlignment="true" applyProtection="true">
      <alignment horizontal="general" vertical="top" textRotation="0" wrapText="false" indent="0" shrinkToFit="false"/>
      <protection locked="false" hidden="false"/>
    </xf>
    <xf numFmtId="164" fontId="22" fillId="0" borderId="23" xfId="0" applyFont="true" applyBorder="true" applyAlignment="true" applyProtection="true">
      <alignment horizontal="general" vertical="top" textRotation="0" wrapText="true" indent="0" shrinkToFit="false"/>
      <protection locked="false" hidden="false"/>
    </xf>
    <xf numFmtId="164" fontId="18" fillId="24" borderId="64" xfId="0" applyFont="true" applyBorder="true" applyAlignment="true" applyProtection="true">
      <alignment horizontal="general" vertical="top" textRotation="0" wrapText="false" indent="0" shrinkToFit="false"/>
      <protection locked="true" hidden="false"/>
    </xf>
    <xf numFmtId="164" fontId="13" fillId="24" borderId="54" xfId="0" applyFont="true" applyBorder="true" applyAlignment="true" applyProtection="true">
      <alignment horizontal="right" vertical="center" textRotation="0" wrapText="true" indent="0" shrinkToFit="false"/>
      <protection locked="true" hidden="false"/>
    </xf>
    <xf numFmtId="167" fontId="7" fillId="3" borderId="75" xfId="0" applyFont="true" applyBorder="true" applyAlignment="true" applyProtection="true">
      <alignment horizontal="center" vertical="center" textRotation="0" wrapText="false" indent="0" shrinkToFit="false"/>
      <protection locked="true" hidden="false"/>
    </xf>
    <xf numFmtId="164" fontId="7" fillId="18" borderId="17" xfId="0" applyFont="true" applyBorder="true" applyAlignment="true" applyProtection="true">
      <alignment horizontal="left" vertical="center" textRotation="0" wrapText="false" indent="0" shrinkToFit="false"/>
      <protection locked="true" hidden="false"/>
    </xf>
    <xf numFmtId="164" fontId="7" fillId="18" borderId="9" xfId="0" applyFont="true" applyBorder="true" applyAlignment="true" applyProtection="true">
      <alignment horizontal="left" vertical="center" textRotation="0" wrapText="false" indent="0" shrinkToFit="false"/>
      <protection locked="true" hidden="false"/>
    </xf>
    <xf numFmtId="164" fontId="7" fillId="18" borderId="23" xfId="0" applyFont="true" applyBorder="true" applyAlignment="true" applyProtection="true">
      <alignment horizontal="left" vertical="center" textRotation="0" wrapText="false" indent="0" shrinkToFit="false"/>
      <protection locked="true" hidden="false"/>
    </xf>
    <xf numFmtId="164" fontId="18" fillId="24" borderId="67" xfId="0" applyFont="true" applyBorder="true" applyAlignment="true" applyProtection="true">
      <alignment horizontal="general" vertical="top" textRotation="0" wrapText="true" indent="0" shrinkToFit="false"/>
      <protection locked="true" hidden="false"/>
    </xf>
    <xf numFmtId="164" fontId="22" fillId="24" borderId="51" xfId="0" applyFont="true" applyBorder="true" applyAlignment="true" applyProtection="true">
      <alignment horizontal="general" vertical="top" textRotation="0" wrapText="true" indent="0" shrinkToFit="false"/>
      <protection locked="false" hidden="false"/>
    </xf>
    <xf numFmtId="164" fontId="22" fillId="0" borderId="51" xfId="0" applyFont="true" applyBorder="true" applyAlignment="true" applyProtection="true">
      <alignment horizontal="general" vertical="top" textRotation="0" wrapText="true" indent="0" shrinkToFit="false"/>
      <protection locked="false" hidden="false"/>
    </xf>
    <xf numFmtId="164" fontId="22" fillId="24" borderId="46" xfId="0" applyFont="true" applyBorder="true" applyAlignment="true" applyProtection="true">
      <alignment horizontal="general" vertical="top" textRotation="0" wrapText="true" indent="0" shrinkToFit="false"/>
      <protection locked="false" hidden="false"/>
    </xf>
    <xf numFmtId="164" fontId="22" fillId="0" borderId="52" xfId="0" applyFont="true" applyBorder="true" applyAlignment="true" applyProtection="true">
      <alignment horizontal="general" vertical="top" textRotation="0" wrapText="true" indent="0" shrinkToFit="false"/>
      <protection locked="false" hidden="false"/>
    </xf>
    <xf numFmtId="164" fontId="18" fillId="24" borderId="18" xfId="0" applyFont="true" applyBorder="true" applyAlignment="true" applyProtection="true">
      <alignment horizontal="general" vertical="top" textRotation="0" wrapText="false" indent="0" shrinkToFit="false"/>
      <protection locked="true" hidden="false"/>
    </xf>
    <xf numFmtId="164" fontId="13" fillId="24" borderId="76" xfId="0" applyFont="true" applyBorder="true" applyAlignment="true" applyProtection="true">
      <alignment horizontal="right" vertical="center" textRotation="0" wrapText="true" indent="0" shrinkToFit="false"/>
      <protection locked="true" hidden="false"/>
    </xf>
    <xf numFmtId="164" fontId="7" fillId="18" borderId="62" xfId="0" applyFont="true" applyBorder="true" applyAlignment="true" applyProtection="true">
      <alignment horizontal="left" vertical="center" textRotation="0" wrapText="false" indent="0" shrinkToFit="false"/>
      <protection locked="true" hidden="false"/>
    </xf>
    <xf numFmtId="164" fontId="22" fillId="24" borderId="73" xfId="0" applyFont="true" applyBorder="true" applyAlignment="true" applyProtection="true">
      <alignment horizontal="general" vertical="top" textRotation="0" wrapText="false" indent="0" shrinkToFit="false"/>
      <protection locked="false" hidden="false"/>
    </xf>
    <xf numFmtId="164" fontId="18" fillId="24" borderId="71" xfId="0" applyFont="true" applyBorder="true" applyAlignment="true" applyProtection="true">
      <alignment horizontal="general" vertical="top" textRotation="0" wrapText="true" indent="0" shrinkToFit="false"/>
      <protection locked="true" hidden="false"/>
    </xf>
    <xf numFmtId="164" fontId="22" fillId="24" borderId="52" xfId="0" applyFont="true" applyBorder="true" applyAlignment="true" applyProtection="true">
      <alignment horizontal="general" vertical="top" textRotation="0" wrapText="false" indent="0" shrinkToFit="false"/>
      <protection locked="false" hidden="false"/>
    </xf>
    <xf numFmtId="164" fontId="7" fillId="18" borderId="16" xfId="0" applyFont="true" applyBorder="true" applyAlignment="true" applyProtection="true">
      <alignment horizontal="left" vertical="center" textRotation="0" wrapText="false" indent="0" shrinkToFit="false"/>
      <protection locked="true" hidden="false"/>
    </xf>
    <xf numFmtId="164" fontId="22" fillId="24" borderId="73" xfId="0" applyFont="true" applyBorder="true" applyAlignment="true" applyProtection="true">
      <alignment horizontal="general" vertical="top" textRotation="0" wrapText="true" indent="0" shrinkToFit="false"/>
      <protection locked="false" hidden="false"/>
    </xf>
    <xf numFmtId="164" fontId="22" fillId="24" borderId="52" xfId="0" applyFont="true" applyBorder="true" applyAlignment="true" applyProtection="true">
      <alignment horizontal="general" vertical="top" textRotation="0" wrapText="true" indent="0" shrinkToFit="false"/>
      <protection locked="false" hidden="false"/>
    </xf>
    <xf numFmtId="164" fontId="19" fillId="0" borderId="0" xfId="0" applyFont="true" applyBorder="false" applyAlignment="true" applyProtection="true">
      <alignment horizontal="general" vertical="top" textRotation="0" wrapText="false" indent="0" shrinkToFit="false"/>
      <protection locked="true" hidden="false"/>
    </xf>
    <xf numFmtId="164" fontId="7" fillId="24" borderId="47" xfId="0" applyFont="true" applyBorder="true" applyAlignment="true" applyProtection="true">
      <alignment horizontal="general" vertical="top" textRotation="0" wrapText="false" indent="0" shrinkToFit="false"/>
      <protection locked="true" hidden="false"/>
    </xf>
    <xf numFmtId="164" fontId="7" fillId="24" borderId="13" xfId="0" applyFont="true" applyBorder="true" applyAlignment="true" applyProtection="true">
      <alignment horizontal="general" vertical="top" textRotation="0" wrapText="false" indent="0" shrinkToFit="false"/>
      <protection locked="true" hidden="false"/>
    </xf>
    <xf numFmtId="164" fontId="7" fillId="0" borderId="31" xfId="0" applyFont="true" applyBorder="true" applyAlignment="true" applyProtection="true">
      <alignment horizontal="general" vertical="top" textRotation="0" wrapText="false" indent="0" shrinkToFit="false"/>
      <protection locked="true" hidden="false"/>
    </xf>
    <xf numFmtId="164" fontId="7" fillId="3" borderId="57" xfId="0" applyFont="true" applyBorder="true" applyAlignment="true" applyProtection="true">
      <alignment horizontal="general" vertical="center"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7" fillId="10" borderId="15" xfId="0" applyFont="true" applyBorder="true" applyAlignment="true" applyProtection="true">
      <alignment horizontal="left" vertical="center" textRotation="0" wrapText="false" indent="0" shrinkToFit="false"/>
      <protection locked="true" hidden="false"/>
    </xf>
    <xf numFmtId="164" fontId="7" fillId="10" borderId="33" xfId="0" applyFont="true" applyBorder="true" applyAlignment="true" applyProtection="true">
      <alignment horizontal="left" vertical="center" textRotation="0" wrapText="false" indent="0" shrinkToFit="false"/>
      <protection locked="true" hidden="false"/>
    </xf>
    <xf numFmtId="164" fontId="7" fillId="13" borderId="16" xfId="0" applyFont="true" applyBorder="true" applyAlignment="true" applyProtection="true">
      <alignment horizontal="general" vertical="center" textRotation="0" wrapText="false" indent="0" shrinkToFit="false"/>
      <protection locked="true" hidden="false"/>
    </xf>
    <xf numFmtId="164" fontId="7" fillId="13" borderId="9" xfId="0" applyFont="true" applyBorder="true" applyAlignment="true" applyProtection="true">
      <alignment horizontal="general" vertical="top" textRotation="0" wrapText="false" indent="0" shrinkToFit="false"/>
      <protection locked="true" hidden="false"/>
    </xf>
    <xf numFmtId="164" fontId="7" fillId="13" borderId="62" xfId="0" applyFont="true" applyBorder="true" applyAlignment="true" applyProtection="true">
      <alignment horizontal="general" vertical="top" textRotation="0" wrapText="false" indent="0" shrinkToFit="false"/>
      <protection locked="true" hidden="false"/>
    </xf>
    <xf numFmtId="164" fontId="18" fillId="25" borderId="60" xfId="0" applyFont="true" applyBorder="true" applyAlignment="true" applyProtection="true">
      <alignment horizontal="general" vertical="top" textRotation="0" wrapText="true" indent="0" shrinkToFit="false"/>
      <protection locked="true" hidden="false"/>
    </xf>
    <xf numFmtId="164" fontId="11" fillId="25" borderId="73" xfId="0" applyFont="true" applyBorder="true" applyAlignment="true" applyProtection="true">
      <alignment horizontal="general" vertical="top" textRotation="0" wrapText="true" indent="0" shrinkToFit="false"/>
      <protection locked="false" hidden="false"/>
    </xf>
    <xf numFmtId="167" fontId="0" fillId="3" borderId="60" xfId="0" applyFont="false" applyBorder="true" applyAlignment="true" applyProtection="true">
      <alignment horizontal="center" vertical="top" textRotation="0" wrapText="false" indent="0" shrinkToFit="false"/>
      <protection locked="true" hidden="false"/>
    </xf>
    <xf numFmtId="164" fontId="7" fillId="25" borderId="1" xfId="0" applyFont="true" applyBorder="true" applyAlignment="true" applyProtection="true">
      <alignment horizontal="center" vertical="top" textRotation="0" wrapText="false" indent="0" shrinkToFit="false"/>
      <protection locked="true" hidden="false"/>
    </xf>
    <xf numFmtId="164" fontId="7" fillId="25" borderId="54" xfId="0" applyFont="true" applyBorder="true" applyAlignment="true" applyProtection="true">
      <alignment horizontal="general" vertical="top" textRotation="0" wrapText="false" indent="0" shrinkToFit="false"/>
      <protection locked="true" hidden="false"/>
    </xf>
    <xf numFmtId="164" fontId="7" fillId="3" borderId="54" xfId="0" applyFont="true" applyBorder="true" applyAlignment="true" applyProtection="true">
      <alignment horizontal="general" vertical="center" textRotation="0" wrapText="false" indent="0" shrinkToFit="false"/>
      <protection locked="true" hidden="false"/>
    </xf>
    <xf numFmtId="164" fontId="18" fillId="25" borderId="77" xfId="0" applyFont="true" applyBorder="true" applyAlignment="true" applyProtection="true">
      <alignment horizontal="left" vertical="top" textRotation="0" wrapText="true" indent="0" shrinkToFit="false"/>
      <protection locked="true" hidden="false"/>
    </xf>
    <xf numFmtId="164" fontId="11" fillId="25" borderId="52" xfId="0" applyFont="true" applyBorder="true" applyAlignment="true" applyProtection="true">
      <alignment horizontal="general" vertical="top" textRotation="0" wrapText="true" indent="0" shrinkToFit="false"/>
      <protection locked="false" hidden="false"/>
    </xf>
    <xf numFmtId="164" fontId="22" fillId="21" borderId="63" xfId="0" applyFont="true" applyBorder="true" applyAlignment="true" applyProtection="true">
      <alignment horizontal="general" vertical="top" textRotation="0" wrapText="true" indent="0" shrinkToFit="false"/>
      <protection locked="false" hidden="false"/>
    </xf>
    <xf numFmtId="164" fontId="18" fillId="25" borderId="64" xfId="0" applyFont="true" applyBorder="true" applyAlignment="true" applyProtection="true">
      <alignment horizontal="left" vertical="top" textRotation="0" wrapText="false" indent="0" shrinkToFit="false"/>
      <protection locked="true" hidden="false"/>
    </xf>
    <xf numFmtId="164" fontId="11" fillId="25" borderId="68" xfId="0" applyFont="true" applyBorder="true" applyAlignment="true" applyProtection="true">
      <alignment horizontal="general" vertical="top" textRotation="0" wrapText="true" indent="0" shrinkToFit="false"/>
      <protection locked="false" hidden="false"/>
    </xf>
    <xf numFmtId="164" fontId="18" fillId="25" borderId="63" xfId="0" applyFont="true" applyBorder="tru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general" vertical="top" textRotation="0" wrapText="false" indent="0" shrinkToFit="false"/>
      <protection locked="true" hidden="false"/>
    </xf>
    <xf numFmtId="164" fontId="18" fillId="25" borderId="52" xfId="0" applyFont="true" applyBorder="true" applyAlignment="true" applyProtection="true">
      <alignment horizontal="left" vertical="top" textRotation="0" wrapText="true" indent="0" shrinkToFit="false"/>
      <protection locked="true" hidden="false"/>
    </xf>
    <xf numFmtId="164" fontId="11" fillId="25" borderId="78" xfId="0" applyFont="true" applyBorder="true" applyAlignment="true" applyProtection="true">
      <alignment horizontal="general" vertical="top" textRotation="0" wrapText="true" indent="0" shrinkToFit="false"/>
      <protection locked="false" hidden="false"/>
    </xf>
    <xf numFmtId="164" fontId="0" fillId="0" borderId="78" xfId="0" applyFont="true" applyBorder="true" applyAlignment="true" applyProtection="true">
      <alignment horizontal="center" vertical="top" textRotation="0" wrapText="false" indent="0" shrinkToFit="false"/>
      <protection locked="false" hidden="false"/>
    </xf>
    <xf numFmtId="167" fontId="0" fillId="3" borderId="55" xfId="0" applyFont="false" applyBorder="true" applyAlignment="true" applyProtection="true">
      <alignment horizontal="center" vertical="top" textRotation="0" wrapText="false" indent="0" shrinkToFit="false"/>
      <protection locked="true" hidden="false"/>
    </xf>
    <xf numFmtId="164" fontId="22" fillId="0" borderId="63" xfId="0" applyFont="true" applyBorder="true" applyAlignment="true" applyProtection="true">
      <alignment horizontal="general" vertical="top" textRotation="0" wrapText="true" indent="0" shrinkToFit="false"/>
      <protection locked="false" hidden="false"/>
    </xf>
    <xf numFmtId="164" fontId="18" fillId="25" borderId="18" xfId="0" applyFont="true" applyBorder="true" applyAlignment="true" applyProtection="true">
      <alignment horizontal="general" vertical="top" textRotation="0" wrapText="false" indent="0" shrinkToFit="false"/>
      <protection locked="true" hidden="false"/>
    </xf>
    <xf numFmtId="164" fontId="7" fillId="12" borderId="15" xfId="0" applyFont="true" applyBorder="true" applyAlignment="true" applyProtection="true">
      <alignment horizontal="left" vertical="center" textRotation="0" wrapText="false" indent="0" shrinkToFit="false"/>
      <protection locked="true" hidden="false"/>
    </xf>
    <xf numFmtId="164" fontId="7" fillId="12" borderId="33" xfId="0" applyFont="true" applyBorder="true" applyAlignment="true" applyProtection="true">
      <alignment horizontal="left" vertical="center" textRotation="0" wrapText="false" indent="0" shrinkToFit="false"/>
      <protection locked="true" hidden="false"/>
    </xf>
    <xf numFmtId="164" fontId="7" fillId="19" borderId="16" xfId="0" applyFont="true" applyBorder="true" applyAlignment="true" applyProtection="true">
      <alignment horizontal="general" vertical="center" textRotation="0" wrapText="false" indent="0" shrinkToFit="false"/>
      <protection locked="true" hidden="false"/>
    </xf>
    <xf numFmtId="164" fontId="7" fillId="26" borderId="9" xfId="0" applyFont="true" applyBorder="true" applyAlignment="true" applyProtection="true">
      <alignment horizontal="general" vertical="top" textRotation="0" wrapText="false" indent="0" shrinkToFit="false"/>
      <protection locked="true" hidden="false"/>
    </xf>
    <xf numFmtId="164" fontId="7" fillId="26" borderId="62" xfId="0" applyFont="true" applyBorder="true" applyAlignment="true" applyProtection="true">
      <alignment horizontal="general" vertical="top" textRotation="0" wrapText="false" indent="0" shrinkToFit="false"/>
      <protection locked="true" hidden="false"/>
    </xf>
    <xf numFmtId="164" fontId="18" fillId="27" borderId="60" xfId="0" applyFont="true" applyBorder="true" applyAlignment="true" applyProtection="true">
      <alignment horizontal="general" vertical="top" textRotation="0" wrapText="true" indent="0" shrinkToFit="false"/>
      <protection locked="true" hidden="false"/>
    </xf>
    <xf numFmtId="164" fontId="11" fillId="27" borderId="73" xfId="0" applyFont="true" applyBorder="true" applyAlignment="true" applyProtection="true">
      <alignment horizontal="general" vertical="top" textRotation="0" wrapText="true" indent="0" shrinkToFit="false"/>
      <protection locked="false" hidden="false"/>
    </xf>
    <xf numFmtId="164" fontId="18" fillId="27" borderId="71" xfId="0" applyFont="true" applyBorder="true" applyAlignment="true" applyProtection="true">
      <alignment horizontal="left" vertical="top" textRotation="0" wrapText="true" indent="0" shrinkToFit="false"/>
      <protection locked="true" hidden="false"/>
    </xf>
    <xf numFmtId="164" fontId="11" fillId="27" borderId="51" xfId="0" applyFont="true" applyBorder="true" applyAlignment="true" applyProtection="true">
      <alignment horizontal="general" vertical="top" textRotation="0" wrapText="true" indent="0" shrinkToFit="false"/>
      <protection locked="fals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18" fillId="27" borderId="52" xfId="0" applyFont="true" applyBorder="true" applyAlignment="true" applyProtection="true">
      <alignment horizontal="left" vertical="top" textRotation="0" wrapText="true" indent="0" shrinkToFit="false"/>
      <protection locked="true" hidden="false"/>
    </xf>
    <xf numFmtId="164" fontId="11" fillId="27" borderId="78" xfId="0" applyFont="true" applyBorder="true" applyAlignment="true" applyProtection="true">
      <alignment horizontal="general" vertical="top" textRotation="0" wrapText="true" indent="0" shrinkToFit="false"/>
      <protection locked="false" hidden="false"/>
    </xf>
    <xf numFmtId="164" fontId="7" fillId="27" borderId="1" xfId="0" applyFont="true" applyBorder="true" applyAlignment="true" applyProtection="true">
      <alignment horizontal="center" vertical="top" textRotation="0" wrapText="false" indent="0" shrinkToFit="false"/>
      <protection locked="true" hidden="false"/>
    </xf>
    <xf numFmtId="164" fontId="7" fillId="27" borderId="54" xfId="0" applyFont="true" applyBorder="true" applyAlignment="true" applyProtection="true">
      <alignment horizontal="general" vertical="top" textRotation="0" wrapText="false" indent="0" shrinkToFit="false"/>
      <protection locked="true" hidden="false"/>
    </xf>
    <xf numFmtId="164" fontId="7" fillId="26" borderId="16" xfId="0" applyFont="true" applyBorder="true" applyAlignment="true" applyProtection="true">
      <alignment horizontal="general" vertical="center" textRotation="0" wrapText="false" indent="0" shrinkToFit="false"/>
      <protection locked="true" hidden="false"/>
    </xf>
    <xf numFmtId="164" fontId="18" fillId="27" borderId="77" xfId="0" applyFont="true" applyBorder="true" applyAlignment="true" applyProtection="true">
      <alignment horizontal="left" vertical="top" textRotation="0" wrapText="true" indent="0" shrinkToFit="false"/>
      <protection locked="true" hidden="false"/>
    </xf>
    <xf numFmtId="164" fontId="11" fillId="27" borderId="52" xfId="0" applyFont="true" applyBorder="true" applyAlignment="true" applyProtection="true">
      <alignment horizontal="general" vertical="top" textRotation="0" wrapText="true" indent="0" shrinkToFit="false"/>
      <protection locked="false" hidden="false"/>
    </xf>
    <xf numFmtId="164" fontId="18" fillId="27" borderId="64" xfId="0" applyFont="true" applyBorder="true" applyAlignment="true" applyProtection="true">
      <alignment horizontal="left" vertical="top" textRotation="0" wrapText="false" indent="0" shrinkToFit="false"/>
      <protection locked="true" hidden="false"/>
    </xf>
    <xf numFmtId="164" fontId="26" fillId="0" borderId="0" xfId="0" applyFont="true" applyBorder="false" applyAlignment="false" applyProtection="true">
      <alignment horizontal="general" vertical="bottom" textRotation="0" wrapText="false" indent="0" shrinkToFit="false"/>
      <protection locked="true" hidden="false"/>
    </xf>
    <xf numFmtId="164" fontId="18" fillId="27" borderId="18" xfId="0" applyFont="true" applyBorder="true" applyAlignment="true" applyProtection="true">
      <alignment horizontal="general" vertical="top" textRotation="0" wrapText="false" indent="0" shrinkToFit="false"/>
      <protection locked="true" hidden="false"/>
    </xf>
    <xf numFmtId="164" fontId="18" fillId="27" borderId="60" xfId="0" applyFont="true" applyBorder="true" applyAlignment="true" applyProtection="true">
      <alignment horizontal="general" vertical="top" textRotation="0" wrapText="true" indent="0" shrinkToFit="false"/>
      <protection locked="false" hidden="false"/>
    </xf>
    <xf numFmtId="164" fontId="11" fillId="27" borderId="68" xfId="0" applyFont="true" applyBorder="true" applyAlignment="true" applyProtection="true">
      <alignment horizontal="general" vertical="top" textRotation="0" wrapText="false" indent="0" shrinkToFit="false"/>
      <protection locked="false" hidden="false"/>
    </xf>
    <xf numFmtId="164" fontId="11" fillId="27" borderId="51" xfId="0" applyFont="true" applyBorder="true" applyAlignment="true" applyProtection="true">
      <alignment horizontal="general" vertical="top" textRotation="0" wrapText="false" indent="0" shrinkToFit="false"/>
      <protection locked="false" hidden="false"/>
    </xf>
    <xf numFmtId="164" fontId="18" fillId="27" borderId="63" xfId="0" applyFont="true" applyBorder="true" applyAlignment="true" applyProtection="true">
      <alignment horizontal="left" vertical="top" textRotation="0" wrapText="true" indent="0" shrinkToFit="false"/>
      <protection locked="false" hidden="false"/>
    </xf>
    <xf numFmtId="164" fontId="27" fillId="3" borderId="1" xfId="0" applyFont="true" applyBorder="true" applyAlignment="true" applyProtection="true">
      <alignment horizontal="center" vertical="center" textRotation="0" wrapText="false" indent="0" shrinkToFit="false"/>
      <protection locked="true" hidden="false"/>
    </xf>
    <xf numFmtId="164" fontId="28" fillId="28" borderId="32" xfId="0" applyFont="true" applyBorder="true" applyAlignment="true" applyProtection="true">
      <alignment horizontal="left" vertical="top" textRotation="0" wrapText="false" indent="0" shrinkToFit="false"/>
      <protection locked="true" hidden="false"/>
    </xf>
    <xf numFmtId="164" fontId="14" fillId="0" borderId="5" xfId="0" applyFont="true" applyBorder="true" applyAlignment="true" applyProtection="true">
      <alignment horizontal="center" vertical="top" textRotation="0" wrapText="false" indent="0" shrinkToFit="false"/>
      <protection locked="true" hidden="false"/>
    </xf>
    <xf numFmtId="164" fontId="29" fillId="0" borderId="79" xfId="0" applyFont="true" applyBorder="true" applyAlignment="true" applyProtection="true">
      <alignment horizontal="left" vertical="top" textRotation="0" wrapText="true" indent="2" shrinkToFit="false"/>
      <protection locked="true" hidden="false"/>
    </xf>
    <xf numFmtId="164" fontId="14" fillId="0" borderId="80" xfId="0" applyFont="true" applyBorder="true" applyAlignment="true" applyProtection="true">
      <alignment horizontal="center" vertical="top" textRotation="0" wrapText="false" indent="0" shrinkToFit="false"/>
      <protection locked="true" hidden="false"/>
    </xf>
    <xf numFmtId="164" fontId="30" fillId="0" borderId="6" xfId="0" applyFont="true" applyBorder="true" applyAlignment="true" applyProtection="true">
      <alignment horizontal="left" vertical="top" textRotation="0" wrapText="true" indent="2" shrinkToFit="false"/>
      <protection locked="true" hidden="false"/>
    </xf>
    <xf numFmtId="164" fontId="30" fillId="0" borderId="56" xfId="0" applyFont="true" applyBorder="true" applyAlignment="true" applyProtection="true">
      <alignment horizontal="left" vertical="top" textRotation="0" wrapText="true" indent="2" shrinkToFit="false"/>
      <protection locked="true" hidden="false"/>
    </xf>
    <xf numFmtId="164" fontId="29" fillId="28" borderId="32" xfId="0" applyFont="true" applyBorder="true" applyAlignment="true" applyProtection="true">
      <alignment horizontal="left" vertical="top" textRotation="0" wrapText="false" indent="0" shrinkToFit="false"/>
      <protection locked="true" hidden="false"/>
    </xf>
    <xf numFmtId="164" fontId="29" fillId="5" borderId="5" xfId="0" applyFont="true" applyBorder="true" applyAlignment="true" applyProtection="true">
      <alignment horizontal="left" vertical="top" textRotation="0" wrapText="false" indent="0" shrinkToFit="false"/>
      <protection locked="true" hidden="false"/>
    </xf>
    <xf numFmtId="164" fontId="30" fillId="5" borderId="6" xfId="0" applyFont="true" applyBorder="true" applyAlignment="true" applyProtection="true">
      <alignment horizontal="left" vertical="top" textRotation="0" wrapText="false" indent="2" shrinkToFit="false"/>
      <protection locked="true" hidden="false"/>
    </xf>
    <xf numFmtId="164" fontId="0" fillId="0" borderId="5" xfId="0" applyFont="false" applyBorder="true" applyAlignment="true" applyProtection="true">
      <alignment horizontal="center" vertical="top" textRotation="0" wrapText="false" indent="0" shrinkToFit="false"/>
      <protection locked="true" hidden="false"/>
    </xf>
    <xf numFmtId="164" fontId="29" fillId="5" borderId="6" xfId="0" applyFont="true" applyBorder="true" applyAlignment="true" applyProtection="true">
      <alignment horizontal="left" vertical="bottom" textRotation="0" wrapText="false" indent="0" shrinkToFit="false"/>
      <protection locked="true" hidden="false"/>
    </xf>
    <xf numFmtId="167" fontId="0" fillId="0" borderId="80" xfId="0" applyFont="false" applyBorder="true" applyAlignment="true" applyProtection="true">
      <alignment horizontal="center" vertical="top" textRotation="0" wrapText="false" indent="0" shrinkToFit="false"/>
      <protection locked="true" hidden="false"/>
    </xf>
    <xf numFmtId="164" fontId="29" fillId="0" borderId="6" xfId="0" applyFont="true" applyBorder="true" applyAlignment="true" applyProtection="true">
      <alignment horizontal="left" vertical="top" textRotation="0" wrapText="true" indent="2" shrinkToFit="false"/>
      <protection locked="true" hidden="false"/>
    </xf>
    <xf numFmtId="164" fontId="10" fillId="29" borderId="1" xfId="0" applyFont="true" applyBorder="true" applyAlignment="true" applyProtection="true">
      <alignment horizontal="center" vertical="center" textRotation="0" wrapText="false" indent="0" shrinkToFit="false"/>
      <protection locked="true" hidden="false"/>
    </xf>
    <xf numFmtId="164" fontId="10" fillId="29" borderId="4" xfId="0" applyFont="true" applyBorder="true" applyAlignment="true" applyProtection="true">
      <alignment horizontal="left" vertical="center" textRotation="0" wrapText="true" indent="0" shrinkToFit="false"/>
      <protection locked="true" hidden="false"/>
    </xf>
    <xf numFmtId="164" fontId="7" fillId="3" borderId="51" xfId="0" applyFont="true" applyBorder="true" applyAlignment="true" applyProtection="true">
      <alignment horizontal="center" vertical="center" textRotation="0" wrapText="false" indent="0" shrinkToFit="false"/>
      <protection locked="true" hidden="false"/>
    </xf>
    <xf numFmtId="164" fontId="11" fillId="20" borderId="51" xfId="0" applyFont="true" applyBorder="true" applyAlignment="true" applyProtection="true">
      <alignment horizontal="left" vertical="top" textRotation="0" wrapText="true" indent="0" shrinkToFit="false"/>
      <protection locked="true" hidden="false"/>
    </xf>
    <xf numFmtId="164" fontId="11" fillId="20" borderId="51" xfId="0" applyFont="true" applyBorder="true" applyAlignment="true" applyProtection="true">
      <alignment horizontal="left" vertical="center" textRotation="0" wrapText="true" indent="0" shrinkToFit="false"/>
      <protection locked="true" hidden="false"/>
    </xf>
    <xf numFmtId="164" fontId="11" fillId="16" borderId="51" xfId="0" applyFont="true" applyBorder="true" applyAlignment="true" applyProtection="true">
      <alignment horizontal="left" vertical="top" textRotation="0" wrapText="false" indent="0" shrinkToFit="false"/>
      <protection locked="true" hidden="false"/>
    </xf>
    <xf numFmtId="164" fontId="11" fillId="16" borderId="51" xfId="0" applyFont="true" applyBorder="true" applyAlignment="true" applyProtection="true">
      <alignment horizontal="general" vertical="bottom" textRotation="0" wrapText="true" indent="0" shrinkToFit="false"/>
      <protection locked="true" hidden="false"/>
    </xf>
    <xf numFmtId="164" fontId="11" fillId="30" borderId="51" xfId="0" applyFont="true" applyBorder="true" applyAlignment="true" applyProtection="true">
      <alignment horizontal="general" vertical="bottom" textRotation="0" wrapText="true" indent="0" shrinkToFit="false"/>
      <protection locked="true" hidden="false"/>
    </xf>
    <xf numFmtId="164" fontId="11" fillId="30" borderId="51" xfId="0" applyFont="true" applyBorder="true" applyAlignment="true" applyProtection="true">
      <alignment horizontal="general" vertical="top" textRotation="0" wrapText="true" indent="0" shrinkToFit="false"/>
      <protection locked="true" hidden="false"/>
    </xf>
    <xf numFmtId="164" fontId="11" fillId="23" borderId="51" xfId="0" applyFont="true" applyBorder="true" applyAlignment="true" applyProtection="true">
      <alignment horizontal="general" vertical="top" textRotation="0" wrapText="true" indent="0" shrinkToFit="false"/>
      <protection locked="true" hidden="false"/>
    </xf>
    <xf numFmtId="164" fontId="11" fillId="9" borderId="51" xfId="0" applyFont="true" applyBorder="true" applyAlignment="true" applyProtection="true">
      <alignment horizontal="left" vertical="top" textRotation="0" wrapText="false" indent="0" shrinkToFit="false"/>
      <protection locked="true" hidden="false"/>
    </xf>
    <xf numFmtId="164" fontId="11" fillId="9" borderId="51" xfId="0" applyFont="true" applyBorder="true" applyAlignment="true" applyProtection="true">
      <alignment horizontal="left" vertical="top" textRotation="0" wrapText="true" indent="0" shrinkToFit="false"/>
      <protection locked="true" hidden="false"/>
    </xf>
    <xf numFmtId="164" fontId="11" fillId="24" borderId="51" xfId="0" applyFont="true" applyBorder="true" applyAlignment="true" applyProtection="true">
      <alignment horizontal="general" vertical="top" textRotation="0" wrapText="true" indent="0" shrinkToFit="false"/>
      <protection locked="true" hidden="false"/>
    </xf>
    <xf numFmtId="164" fontId="11" fillId="25" borderId="51" xfId="0" applyFont="true" applyBorder="true" applyAlignment="true" applyProtection="true">
      <alignment horizontal="general" vertical="top" textRotation="0" wrapText="true" indent="0" shrinkToFit="false"/>
      <protection locked="true" hidden="false"/>
    </xf>
    <xf numFmtId="164" fontId="11" fillId="25" borderId="51" xfId="0" applyFont="true" applyBorder="true" applyAlignment="false" applyProtection="true">
      <alignment horizontal="general" vertical="bottom" textRotation="0" wrapText="false" indent="0" shrinkToFit="false"/>
      <protection locked="true" hidden="false"/>
    </xf>
    <xf numFmtId="164" fontId="11" fillId="27" borderId="51" xfId="0" applyFont="true" applyBorder="true" applyAlignment="true" applyProtection="true">
      <alignment horizontal="general" vertical="top" textRotation="0" wrapText="true" indent="0" shrinkToFit="false"/>
      <protection locked="true" hidden="false"/>
    </xf>
    <xf numFmtId="164" fontId="11" fillId="27" borderId="51" xfId="0" applyFont="true" applyBorder="true" applyAlignment="false" applyProtection="true">
      <alignment horizontal="general" vertical="bottom" textRotation="0" wrapText="false" indent="0" shrinkToFit="false"/>
      <protection locked="true" hidden="false"/>
    </xf>
    <xf numFmtId="164" fontId="0" fillId="0" borderId="25" xfId="0" applyFont="false" applyBorder="true" applyAlignment="false" applyProtection="true">
      <alignment horizontal="general"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false" indent="0" shrinkToFit="false"/>
      <protection locked="true" hidden="false"/>
    </xf>
    <xf numFmtId="164" fontId="10" fillId="0" borderId="0" xfId="0" applyFont="true" applyBorder="false" applyAlignment="true" applyProtection="true">
      <alignment horizontal="left" vertical="center" textRotation="0" wrapText="false" indent="0" shrinkToFit="false"/>
      <protection locked="true" hidden="false"/>
    </xf>
    <xf numFmtId="164" fontId="0" fillId="0" borderId="44" xfId="0" applyFont="false" applyBorder="true" applyAlignment="true" applyProtection="true">
      <alignment horizontal="center" vertical="bottom" textRotation="0" wrapText="false" indent="0" shrinkToFit="false"/>
      <protection locked="true" hidden="false"/>
    </xf>
    <xf numFmtId="164" fontId="7" fillId="2" borderId="74" xfId="0" applyFont="true" applyBorder="true" applyAlignment="true" applyProtection="true">
      <alignment horizontal="center" vertical="center" textRotation="0" wrapText="true" indent="0" shrinkToFit="false"/>
      <protection locked="true" hidden="false"/>
    </xf>
    <xf numFmtId="164" fontId="7" fillId="2" borderId="64" xfId="0" applyFont="true" applyBorder="true" applyAlignment="true" applyProtection="true">
      <alignment horizontal="center" vertical="bottom" textRotation="0" wrapText="true" indent="0" shrinkToFit="false"/>
      <protection locked="true" hidden="false"/>
    </xf>
    <xf numFmtId="164" fontId="9" fillId="5" borderId="1" xfId="0" applyFont="true" applyBorder="true" applyAlignment="true" applyProtection="true">
      <alignment horizontal="center" vertical="center" textRotation="0" wrapText="true" indent="0" shrinkToFit="false"/>
      <protection locked="true" hidden="false"/>
    </xf>
    <xf numFmtId="164" fontId="9" fillId="5" borderId="74" xfId="0" applyFont="true" applyBorder="true" applyAlignment="true" applyProtection="true">
      <alignment horizontal="center" vertical="center" textRotation="0" wrapText="true" indent="0" shrinkToFit="false"/>
      <protection locked="true" hidden="false"/>
    </xf>
    <xf numFmtId="164" fontId="9" fillId="5" borderId="64" xfId="0" applyFont="true" applyBorder="true" applyAlignment="true" applyProtection="true">
      <alignment horizontal="center" vertical="center" textRotation="0" wrapText="true" indent="0" shrinkToFit="false"/>
      <protection locked="true" hidden="false"/>
    </xf>
    <xf numFmtId="164" fontId="7" fillId="31" borderId="35" xfId="0" applyFont="true" applyBorder="true" applyAlignment="true" applyProtection="true">
      <alignment horizontal="center" vertical="center" textRotation="0" wrapText="true" indent="0" shrinkToFit="false"/>
      <protection locked="true" hidden="false"/>
    </xf>
    <xf numFmtId="164" fontId="0" fillId="0" borderId="73" xfId="0" applyFont="false" applyBorder="true" applyAlignment="true" applyProtection="true">
      <alignment horizontal="center" vertical="center" textRotation="0" wrapText="false" indent="0" shrinkToFit="false"/>
      <protection locked="true" hidden="false"/>
    </xf>
    <xf numFmtId="164" fontId="39" fillId="0" borderId="81" xfId="0" applyFont="true" applyBorder="true" applyAlignment="true" applyProtection="true">
      <alignment horizontal="center" vertical="center" textRotation="0" wrapText="true" indent="0" shrinkToFit="false"/>
      <protection locked="true" hidden="false"/>
    </xf>
    <xf numFmtId="164" fontId="7" fillId="32" borderId="22" xfId="0" applyFont="true" applyBorder="true" applyAlignment="true" applyProtection="true">
      <alignment horizontal="center" vertical="center" textRotation="0" wrapText="true" indent="0" shrinkToFit="false"/>
      <protection locked="true" hidden="false"/>
    </xf>
    <xf numFmtId="164" fontId="0" fillId="0" borderId="46" xfId="0" applyFont="false" applyBorder="true" applyAlignment="true" applyProtection="true">
      <alignment horizontal="center" vertical="center" textRotation="0" wrapText="false" indent="0" shrinkToFit="false"/>
      <protection locked="true" hidden="false"/>
    </xf>
    <xf numFmtId="164" fontId="14" fillId="0" borderId="21" xfId="0" applyFont="true" applyBorder="true" applyAlignment="true" applyProtection="true">
      <alignment horizontal="center" vertical="center" textRotation="0" wrapText="true" indent="0" shrinkToFit="false"/>
      <protection locked="true" hidden="false"/>
    </xf>
    <xf numFmtId="164" fontId="7" fillId="33" borderId="22" xfId="0" applyFont="true" applyBorder="true" applyAlignment="true" applyProtection="true">
      <alignment horizontal="center" vertical="center" textRotation="0" wrapText="true" indent="0" shrinkToFit="false"/>
      <protection locked="true" hidden="false"/>
    </xf>
    <xf numFmtId="164" fontId="7" fillId="11" borderId="22" xfId="0" applyFont="true" applyBorder="true" applyAlignment="true" applyProtection="true">
      <alignment horizontal="center" vertical="center" textRotation="0" wrapText="true" indent="0" shrinkToFit="false"/>
      <protection locked="true" hidden="false"/>
    </xf>
    <xf numFmtId="164" fontId="7" fillId="0" borderId="28" xfId="0" applyFont="true" applyBorder="true" applyAlignment="true" applyProtection="true">
      <alignment horizontal="center" vertical="center" textRotation="0" wrapText="true" indent="0" shrinkToFit="false"/>
      <protection locked="true" hidden="false"/>
    </xf>
    <xf numFmtId="164" fontId="14" fillId="0" borderId="66" xfId="0" applyFont="true" applyBorder="true" applyAlignment="true" applyProtection="true">
      <alignment horizontal="center" vertical="center" textRotation="0" wrapText="true" indent="0" shrinkToFit="false"/>
      <protection locked="true" hidden="false"/>
    </xf>
    <xf numFmtId="164" fontId="14" fillId="0" borderId="14"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68">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patternType="solid">
          <fgColor rgb="FF31859C"/>
          <bgColor rgb="FF000000"/>
        </patternFill>
      </fill>
    </dxf>
    <dxf>
      <fill>
        <patternFill patternType="solid">
          <fgColor rgb="FF77933C"/>
          <bgColor rgb="FF000000"/>
        </patternFill>
      </fill>
    </dxf>
    <dxf>
      <fill>
        <patternFill patternType="solid">
          <fgColor rgb="FF785B97"/>
          <bgColor rgb="FF000000"/>
        </patternFill>
      </fill>
    </dxf>
    <dxf>
      <fill>
        <patternFill patternType="solid">
          <fgColor rgb="FF93CDDD"/>
          <bgColor rgb="FF000000"/>
        </patternFill>
      </fill>
    </dxf>
    <dxf>
      <fill>
        <patternFill patternType="solid">
          <fgColor rgb="FF948A54"/>
          <bgColor rgb="FF000000"/>
        </patternFill>
      </fill>
    </dxf>
    <dxf>
      <fill>
        <patternFill patternType="solid">
          <fgColor rgb="FFB1A0C7"/>
          <bgColor rgb="FF000000"/>
        </patternFill>
      </fill>
    </dxf>
    <dxf>
      <fill>
        <patternFill patternType="solid">
          <fgColor rgb="FFB3A2C7"/>
          <bgColor rgb="FF000000"/>
        </patternFill>
      </fill>
    </dxf>
    <dxf>
      <fill>
        <patternFill patternType="solid">
          <fgColor rgb="FFBFBFBF"/>
          <bgColor rgb="FF000000"/>
        </patternFill>
      </fill>
    </dxf>
    <dxf>
      <fill>
        <patternFill patternType="solid">
          <fgColor rgb="FFC3D69B"/>
          <bgColor rgb="FF000000"/>
        </patternFill>
      </fill>
    </dxf>
    <dxf>
      <fill>
        <patternFill patternType="solid">
          <fgColor rgb="FFC4BD97"/>
          <bgColor rgb="FF000000"/>
        </patternFill>
      </fill>
    </dxf>
    <dxf>
      <fill>
        <patternFill patternType="solid">
          <fgColor rgb="FFD99694"/>
          <bgColor rgb="FF000000"/>
        </patternFill>
      </fill>
    </dxf>
    <dxf>
      <fill>
        <patternFill patternType="solid">
          <fgColor rgb="FFDBEEF4"/>
          <bgColor rgb="FF000000"/>
        </patternFill>
      </fill>
    </dxf>
    <dxf>
      <fill>
        <patternFill patternType="solid">
          <fgColor rgb="FFDDD9C3"/>
          <bgColor rgb="FF000000"/>
        </patternFill>
      </fill>
    </dxf>
    <dxf>
      <fill>
        <patternFill patternType="solid">
          <fgColor rgb="FFE46C0A"/>
          <bgColor rgb="FF000000"/>
        </patternFill>
      </fill>
    </dxf>
    <dxf>
      <fill>
        <patternFill patternType="solid">
          <fgColor rgb="FFE6B9B8"/>
          <bgColor rgb="FF000000"/>
        </patternFill>
      </fill>
    </dxf>
    <dxf>
      <fill>
        <patternFill patternType="solid">
          <fgColor rgb="FFE6E0EC"/>
          <bgColor rgb="FF000000"/>
        </patternFill>
      </fill>
    </dxf>
    <dxf>
      <fill>
        <patternFill patternType="solid">
          <fgColor rgb="FFEBF1DE"/>
          <bgColor rgb="FF000000"/>
        </patternFill>
      </fill>
    </dxf>
    <dxf>
      <fill>
        <patternFill patternType="solid">
          <fgColor rgb="FFF2DCDB"/>
          <bgColor rgb="FF000000"/>
        </patternFill>
      </fill>
    </dxf>
    <dxf>
      <fill>
        <patternFill patternType="solid">
          <fgColor rgb="FFFAC090"/>
          <bgColor rgb="FF000000"/>
        </patternFill>
      </fill>
    </dxf>
    <dxf>
      <fill>
        <patternFill patternType="solid">
          <fgColor rgb="FFFDEADA"/>
          <bgColor rgb="FF000000"/>
        </patternFill>
      </fill>
    </dxf>
    <dxf>
      <fill>
        <patternFill patternType="solid">
          <bgColor rgb="FF000000"/>
        </patternFill>
      </fill>
    </dxf>
    <dxf>
      <fill>
        <patternFill patternType="solid">
          <fgColor rgb="FF00B050"/>
          <bgColor rgb="FF000000"/>
        </patternFill>
      </fill>
    </dxf>
    <dxf>
      <fill>
        <patternFill patternType="solid">
          <fgColor rgb="FF92D050"/>
          <bgColor rgb="FF000000"/>
        </patternFill>
      </fill>
    </dxf>
    <dxf>
      <fill>
        <patternFill patternType="solid">
          <fgColor rgb="FFC0C0C0"/>
          <bgColor rgb="FF000000"/>
        </patternFill>
      </fill>
    </dxf>
    <dxf>
      <fill>
        <patternFill patternType="solid">
          <fgColor rgb="FFFF0000"/>
          <bgColor rgb="FF000000"/>
        </patternFill>
      </fill>
    </dxf>
    <dxf>
      <fill>
        <patternFill patternType="solid">
          <fgColor rgb="FFFFC000"/>
          <bgColor rgb="FF000000"/>
        </patternFill>
      </fill>
    </dxf>
    <dxf>
      <fill>
        <patternFill patternType="solid">
          <fgColor rgb="FFFFFFFF"/>
          <bgColor rgb="FF000000"/>
        </patternFill>
      </fill>
    </dxf>
    <dxf>
      <fill>
        <patternFill patternType="solid">
          <fgColor rgb="FFD9D9D9"/>
          <bgColor rgb="FF00000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333399"/>
      <rgbColor rgb="FF555555"/>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48007650621613"/>
          <c:y val="0.192114451162395"/>
          <c:w val="0.509802358941664"/>
          <c:h val="0.509835646768288"/>
        </c:manualLayout>
      </c:layout>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0.00</c:formatCode>
                <c:ptCount val="6"/>
                <c:pt idx="0">
                  <c:v>2.25</c:v>
                </c:pt>
                <c:pt idx="1">
                  <c:v>2.5</c:v>
                </c:pt>
                <c:pt idx="2">
                  <c:v>2.36666666666667</c:v>
                </c:pt>
                <c:pt idx="3">
                  <c:v>2.83333333333333</c:v>
                </c:pt>
                <c:pt idx="4">
                  <c:v>2.5</c:v>
                </c:pt>
                <c:pt idx="5">
                  <c:v>2.38888888888889</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0.00</c:formatCode>
                <c:ptCount val="6"/>
                <c:pt idx="0">
                  <c:v>0</c:v>
                </c:pt>
                <c:pt idx="1">
                  <c:v>0</c:v>
                </c:pt>
                <c:pt idx="2">
                  <c:v>0</c:v>
                </c:pt>
                <c:pt idx="3">
                  <c:v>0</c:v>
                </c:pt>
                <c:pt idx="4">
                  <c:v>0</c:v>
                </c:pt>
                <c:pt idx="5">
                  <c:v>0</c:v>
                </c:pt>
              </c:numCache>
            </c:numRef>
          </c:val>
        </c:ser>
        <c:axId val="41173080"/>
        <c:axId val="41549579"/>
      </c:radarChart>
      <c:catAx>
        <c:axId val="41173080"/>
        <c:scaling>
          <c:orientation val="maxMin"/>
        </c:scaling>
        <c:delete val="0"/>
        <c:axPos val="b"/>
        <c:majorGridlines>
          <c:spPr>
            <a:ln w="9360">
              <a:solidFill>
                <a:srgbClr val="878787"/>
              </a:solidFill>
              <a:round/>
            </a:ln>
          </c:spPr>
        </c:majorGridlines>
        <c:numFmt formatCode="@" sourceLinked="0"/>
        <c:majorTickMark val="none"/>
        <c:minorTickMark val="none"/>
        <c:tickLblPos val="nextTo"/>
        <c:spPr>
          <a:ln w="9360">
            <a:noFill/>
          </a:ln>
        </c:spPr>
        <c:txPr>
          <a:bodyPr/>
          <a:lstStyle/>
          <a:p>
            <a:pPr>
              <a:defRPr b="1" sz="1000" spc="-1" strike="noStrike">
                <a:solidFill>
                  <a:srgbClr val="000000"/>
                </a:solidFill>
                <a:latin typeface="Calibri"/>
              </a:defRPr>
            </a:pPr>
          </a:p>
        </c:txPr>
        <c:crossAx val="41549579"/>
        <c:crosses val="autoZero"/>
        <c:auto val="1"/>
        <c:lblAlgn val="ctr"/>
        <c:lblOffset val="100"/>
        <c:noMultiLvlLbl val="0"/>
      </c:catAx>
      <c:valAx>
        <c:axId val="41549579"/>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1173080"/>
        <c:crosses val="autoZero"/>
        <c:crossBetween val="midCat"/>
      </c:valAx>
      <c:spPr>
        <a:noFill/>
        <a:ln w="0">
          <a:noFill/>
        </a:ln>
      </c:spPr>
    </c:plotArea>
    <c:legend>
      <c:legendPos val="b"/>
      <c:overlay val="1"/>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135000</xdr:colOff>
      <xdr:row>3</xdr:row>
      <xdr:rowOff>99360</xdr:rowOff>
    </xdr:from>
    <xdr:to>
      <xdr:col>15</xdr:col>
      <xdr:colOff>300240</xdr:colOff>
      <xdr:row>21</xdr:row>
      <xdr:rowOff>1232640</xdr:rowOff>
    </xdr:to>
    <xdr:graphicFrame>
      <xdr:nvGraphicFramePr>
        <xdr:cNvPr id="0" name="Chart 1"/>
        <xdr:cNvGraphicFramePr/>
      </xdr:nvGraphicFramePr>
      <xdr:xfrm>
        <a:off x="6560640" y="823320"/>
        <a:ext cx="4516920" cy="4227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9"/>
  <sheetViews>
    <sheetView showFormulas="false" showGridLines="true" showRowColHeaders="true" showZeros="true" rightToLeft="false" tabSelected="true" showOutlineSymbols="true" defaultGridColor="true" view="pageBreakPreview" topLeftCell="A1" colorId="64" zoomScale="100" zoomScaleNormal="100" zoomScalePageLayoutView="100" workbookViewId="0">
      <pane xSplit="0" ySplit="3" topLeftCell="A12" activePane="bottomLeft" state="frozen"/>
      <selection pane="topLeft" activeCell="A1" activeCellId="0" sqref="A1"/>
      <selection pane="bottomLeft" activeCell="E3" activeCellId="0" sqref="E3"/>
    </sheetView>
  </sheetViews>
  <sheetFormatPr defaultColWidth="8.82421875" defaultRowHeight="12" zeroHeight="false" outlineLevelRow="0" outlineLevelCol="0"/>
  <cols>
    <col collapsed="false" customWidth="true" hidden="false" outlineLevel="0" max="1" min="1" style="1" width="20"/>
    <col collapsed="false" customWidth="true" hidden="false" outlineLevel="0" max="2" min="2" style="1" width="13.27"/>
    <col collapsed="false" customWidth="true" hidden="false" outlineLevel="0" max="3" min="3" style="1" width="14.27"/>
    <col collapsed="false" customWidth="true" hidden="false" outlineLevel="0" max="4" min="4" style="1" width="10.45"/>
    <col collapsed="false" customWidth="true" hidden="false" outlineLevel="0" max="5" min="5" style="1" width="8.45"/>
    <col collapsed="false" customWidth="true" hidden="false" outlineLevel="0" max="6" min="6" style="1" width="13.45"/>
    <col collapsed="false" customWidth="true" hidden="false" outlineLevel="0" max="7" min="7" style="1" width="11.27"/>
    <col collapsed="false" customWidth="false" hidden="false" outlineLevel="0" max="8" min="8" style="1" width="8.82"/>
    <col collapsed="false" customWidth="true" hidden="true" outlineLevel="0" max="9" min="9" style="1" width="10.82"/>
    <col collapsed="false" customWidth="false" hidden="false" outlineLevel="0" max="16384" min="10" style="1" width="8.82"/>
  </cols>
  <sheetData>
    <row r="1" customFormat="false" ht="22.5" hidden="false" customHeight="true" outlineLevel="0" collapsed="false">
      <c r="A1" s="2" t="s">
        <v>0</v>
      </c>
      <c r="B1" s="2"/>
      <c r="C1" s="2"/>
      <c r="D1" s="3" t="s">
        <v>1</v>
      </c>
      <c r="E1" s="4"/>
      <c r="F1" s="5" t="s">
        <v>2</v>
      </c>
      <c r="G1" s="5"/>
      <c r="I1" s="6"/>
    </row>
    <row r="2" customFormat="false" ht="16.5" hidden="false" customHeight="true" outlineLevel="0" collapsed="false">
      <c r="A2" s="7"/>
      <c r="B2" s="8"/>
      <c r="C2" s="8"/>
      <c r="D2" s="9" t="s">
        <v>3</v>
      </c>
      <c r="E2" s="10" t="s">
        <v>4</v>
      </c>
      <c r="F2" s="10"/>
      <c r="G2" s="10"/>
    </row>
    <row r="3" customFormat="false" ht="18" hidden="false" customHeight="true" outlineLevel="0" collapsed="false">
      <c r="A3" s="11" t="s">
        <v>5</v>
      </c>
      <c r="B3" s="12" t="s">
        <v>6</v>
      </c>
      <c r="C3" s="12"/>
      <c r="D3" s="13"/>
      <c r="E3" s="14"/>
      <c r="F3" s="14"/>
      <c r="G3" s="15"/>
      <c r="J3" s="16"/>
    </row>
    <row r="4" customFormat="false" ht="13.5" hidden="false" customHeight="true" outlineLevel="0" collapsed="false">
      <c r="A4" s="17"/>
      <c r="B4" s="14"/>
      <c r="C4" s="14"/>
      <c r="D4" s="14"/>
      <c r="E4" s="14"/>
      <c r="F4" s="14"/>
      <c r="G4" s="15"/>
      <c r="J4" s="18"/>
    </row>
    <row r="5" customFormat="false" ht="20.25" hidden="false" customHeight="true" outlineLevel="0" collapsed="false">
      <c r="A5" s="14"/>
      <c r="B5" s="14"/>
      <c r="C5" s="14"/>
      <c r="D5" s="14"/>
      <c r="E5" s="14"/>
      <c r="F5" s="14"/>
      <c r="G5" s="15"/>
      <c r="J5" s="18"/>
    </row>
    <row r="6" customFormat="false" ht="18" hidden="false" customHeight="true" outlineLevel="0" collapsed="false">
      <c r="A6" s="14"/>
      <c r="B6" s="14"/>
      <c r="C6" s="14"/>
      <c r="D6" s="14"/>
      <c r="E6" s="14"/>
      <c r="F6" s="14"/>
      <c r="G6" s="15"/>
      <c r="J6" s="18"/>
    </row>
    <row r="7" customFormat="false" ht="18" hidden="false" customHeight="true" outlineLevel="0" collapsed="false">
      <c r="A7" s="14"/>
      <c r="B7" s="14"/>
      <c r="C7" s="14"/>
      <c r="D7" s="14"/>
      <c r="E7" s="14"/>
      <c r="F7" s="14"/>
      <c r="G7" s="15"/>
    </row>
    <row r="8" customFormat="false" ht="18" hidden="false" customHeight="true" outlineLevel="0" collapsed="false">
      <c r="A8" s="14"/>
      <c r="B8" s="14"/>
      <c r="C8" s="14"/>
      <c r="D8" s="14"/>
      <c r="E8" s="14"/>
      <c r="F8" s="14"/>
      <c r="G8" s="15"/>
    </row>
    <row r="9" customFormat="false" ht="18" hidden="false" customHeight="true" outlineLevel="0" collapsed="false">
      <c r="A9" s="14"/>
      <c r="B9" s="14"/>
      <c r="C9" s="14"/>
      <c r="D9" s="14"/>
      <c r="E9" s="14"/>
      <c r="F9" s="14"/>
      <c r="G9" s="15"/>
    </row>
    <row r="10" customFormat="false" ht="6" hidden="false" customHeight="true" outlineLevel="0" collapsed="false">
      <c r="A10" s="17"/>
      <c r="B10" s="14"/>
      <c r="C10" s="14"/>
      <c r="D10" s="14"/>
      <c r="E10" s="14"/>
      <c r="F10" s="14"/>
      <c r="G10" s="15"/>
    </row>
    <row r="11" customFormat="false" ht="12.65" hidden="true" customHeight="false" outlineLevel="0" collapsed="false">
      <c r="A11" s="17"/>
      <c r="B11" s="14"/>
      <c r="C11" s="14"/>
      <c r="D11" s="14"/>
      <c r="E11" s="14"/>
      <c r="F11" s="14"/>
      <c r="G11" s="15"/>
    </row>
    <row r="12" customFormat="false" ht="12.65" hidden="false" customHeight="false" outlineLevel="0" collapsed="false">
      <c r="A12" s="19" t="s">
        <v>7</v>
      </c>
      <c r="B12" s="19"/>
      <c r="C12" s="20" t="s">
        <v>8</v>
      </c>
      <c r="D12" s="20"/>
      <c r="E12" s="21" t="s">
        <v>9</v>
      </c>
      <c r="F12" s="22" t="s">
        <v>10</v>
      </c>
      <c r="G12" s="23" t="str">
        <f aca="false">Register!H3</f>
        <v>../../20..</v>
      </c>
    </row>
    <row r="13" customFormat="false" ht="12.65" hidden="false" customHeight="false" outlineLevel="0" collapsed="false">
      <c r="A13" s="19"/>
      <c r="B13" s="19"/>
      <c r="C13" s="24" t="s">
        <v>11</v>
      </c>
      <c r="D13" s="25" t="s">
        <v>12</v>
      </c>
      <c r="E13" s="21"/>
      <c r="F13" s="26" t="s">
        <v>11</v>
      </c>
      <c r="G13" s="27" t="s">
        <v>12</v>
      </c>
      <c r="I13" s="28" t="s">
        <v>13</v>
      </c>
    </row>
    <row r="14" customFormat="false" ht="14.15" hidden="false" customHeight="false" outlineLevel="0" collapsed="false">
      <c r="A14" s="29" t="str">
        <f aca="false">Register!A5</f>
        <v>1. WORKING CONDITIONS</v>
      </c>
      <c r="B14" s="29"/>
      <c r="C14" s="30" t="str">
        <f aca="false">Register!C10</f>
        <v>Moderate/Low</v>
      </c>
      <c r="D14" s="31" t="n">
        <f aca="false">Register!B10</f>
        <v>2.25</v>
      </c>
      <c r="E14" s="32" t="str">
        <f aca="false">Register!D10</f>
        <v>↑</v>
      </c>
      <c r="F14" s="33" t="str">
        <f aca="false">Register!I10</f>
        <v>Not at all</v>
      </c>
      <c r="G14" s="34" t="n">
        <f aca="false">Register!H10</f>
        <v>0</v>
      </c>
      <c r="I14" s="35" t="e">
        <f aca="false">register!#ref!</f>
        <v>#NAME?</v>
      </c>
    </row>
    <row r="15" customFormat="false" ht="14.15" hidden="false" customHeight="false" outlineLevel="0" collapsed="false">
      <c r="A15" s="36" t="str">
        <f aca="false">Register!A11</f>
        <v>2. LAND &amp; WATER RIGHTS</v>
      </c>
      <c r="B15" s="36"/>
      <c r="C15" s="37" t="str">
        <f aca="false">Register!C15</f>
        <v>Substantial</v>
      </c>
      <c r="D15" s="38" t="n">
        <f aca="false">Register!B15</f>
        <v>2.5</v>
      </c>
      <c r="E15" s="39" t="str">
        <f aca="false">Register!D15</f>
        <v>↑</v>
      </c>
      <c r="F15" s="40" t="str">
        <f aca="false">Register!I15</f>
        <v>Not at all</v>
      </c>
      <c r="G15" s="41" t="n">
        <f aca="false">Register!H15</f>
        <v>0</v>
      </c>
      <c r="I15" s="42" t="e">
        <f aca="false">register!#ref!</f>
        <v>#NAME?</v>
      </c>
    </row>
    <row r="16" customFormat="false" ht="14.15" hidden="false" customHeight="false" outlineLevel="0" collapsed="false">
      <c r="A16" s="43" t="str">
        <f aca="false">Register!A16</f>
        <v>3. GENDER EQUALITY</v>
      </c>
      <c r="B16" s="43"/>
      <c r="C16" s="37" t="str">
        <f aca="false">Register!C22</f>
        <v>Moderate/Low</v>
      </c>
      <c r="D16" s="38" t="n">
        <f aca="false">Register!B22</f>
        <v>2.36666666666667</v>
      </c>
      <c r="E16" s="39" t="str">
        <f aca="false">Register!D22</f>
        <v>↑</v>
      </c>
      <c r="F16" s="40" t="str">
        <f aca="false">Register!I22</f>
        <v>Not at all</v>
      </c>
      <c r="G16" s="41" t="n">
        <f aca="false">Register!H22</f>
        <v>0</v>
      </c>
      <c r="I16" s="42" t="e">
        <f aca="false">register!#ref!</f>
        <v>#NAME?</v>
      </c>
    </row>
    <row r="17" customFormat="false" ht="14.15" hidden="false" customHeight="false" outlineLevel="0" collapsed="false">
      <c r="A17" s="44" t="str">
        <f aca="false">Register!A23</f>
        <v>4. FOOD AND NUTRITION SECURITY</v>
      </c>
      <c r="B17" s="44"/>
      <c r="C17" s="37" t="str">
        <f aca="false">Register!C28</f>
        <v>Substantial</v>
      </c>
      <c r="D17" s="38" t="n">
        <f aca="false">Register!B28</f>
        <v>2.83333333333333</v>
      </c>
      <c r="E17" s="39" t="str">
        <f aca="false">Register!D28</f>
        <v>↑</v>
      </c>
      <c r="F17" s="40" t="str">
        <f aca="false">Register!I28</f>
        <v>Not at all</v>
      </c>
      <c r="G17" s="41" t="n">
        <f aca="false">Register!H28</f>
        <v>0</v>
      </c>
      <c r="I17" s="42" t="e">
        <f aca="false">register!#ref!</f>
        <v>#NAME?</v>
      </c>
    </row>
    <row r="18" customFormat="false" ht="14.15" hidden="false" customHeight="false" outlineLevel="0" collapsed="false">
      <c r="A18" s="45" t="str">
        <f aca="false">Register!A29</f>
        <v>5. SOCIAL CAPITAL</v>
      </c>
      <c r="B18" s="45"/>
      <c r="C18" s="37" t="str">
        <f aca="false">Register!C33</f>
        <v>Substantial</v>
      </c>
      <c r="D18" s="46" t="n">
        <f aca="false">Register!B33</f>
        <v>2.5</v>
      </c>
      <c r="E18" s="39" t="str">
        <f aca="false">Register!D33</f>
        <v>↑</v>
      </c>
      <c r="F18" s="47" t="str">
        <f aca="false">Register!I33</f>
        <v>Not at all</v>
      </c>
      <c r="G18" s="41" t="n">
        <f aca="false">Register!H33</f>
        <v>0</v>
      </c>
      <c r="I18" s="48"/>
    </row>
    <row r="19" customFormat="false" ht="14.15" hidden="false" customHeight="false" outlineLevel="0" collapsed="false">
      <c r="A19" s="49" t="str">
        <f aca="false">Register!A34</f>
        <v>6. LIVING CONDITIONS</v>
      </c>
      <c r="B19" s="49"/>
      <c r="C19" s="50" t="str">
        <f aca="false">Register!C39</f>
        <v>Moderate/Low</v>
      </c>
      <c r="D19" s="51" t="n">
        <f aca="false">Register!B39</f>
        <v>2.38888888888889</v>
      </c>
      <c r="E19" s="52" t="str">
        <f aca="false">Register!D39</f>
        <v>↑</v>
      </c>
      <c r="F19" s="53" t="str">
        <f aca="false">Register!I39</f>
        <v>Not at all</v>
      </c>
      <c r="G19" s="54" t="n">
        <f aca="false">Register!H39</f>
        <v>0</v>
      </c>
      <c r="I19" s="55" t="e">
        <f aca="false">register!#ref!</f>
        <v>#NAME?</v>
      </c>
    </row>
    <row r="20" s="59" customFormat="true" ht="9" hidden="false" customHeight="true" outlineLevel="0" collapsed="false">
      <c r="A20" s="56"/>
      <c r="B20" s="57"/>
      <c r="C20" s="57"/>
      <c r="D20" s="57"/>
      <c r="E20" s="14"/>
      <c r="F20" s="58"/>
      <c r="G20" s="15"/>
      <c r="I20" s="60" t="e">
        <f aca="false">AVERAGE(I14:I19)</f>
        <v>#NAME?</v>
      </c>
    </row>
    <row r="21" customFormat="false" ht="12.65" hidden="false" customHeight="false" outlineLevel="0" collapsed="false">
      <c r="A21" s="61" t="s">
        <v>14</v>
      </c>
      <c r="B21" s="61"/>
      <c r="C21" s="61"/>
      <c r="D21" s="61"/>
      <c r="E21" s="61"/>
      <c r="F21" s="61"/>
      <c r="G21" s="61"/>
    </row>
    <row r="22" customFormat="false" ht="107.25" hidden="false" customHeight="true" outlineLevel="0" collapsed="false">
      <c r="A22" s="62" t="s">
        <v>15</v>
      </c>
      <c r="B22" s="62"/>
      <c r="C22" s="62"/>
      <c r="D22" s="62"/>
      <c r="E22" s="62"/>
      <c r="F22" s="62"/>
      <c r="G22" s="62"/>
    </row>
    <row r="23" customFormat="false" ht="7.5" hidden="false" customHeight="true" outlineLevel="0" collapsed="false">
      <c r="A23" s="17"/>
      <c r="B23" s="14"/>
      <c r="C23" s="14"/>
      <c r="D23" s="14"/>
      <c r="E23" s="14"/>
      <c r="F23" s="14"/>
      <c r="G23" s="15"/>
    </row>
    <row r="24" customFormat="false" ht="12.65" hidden="false" customHeight="false" outlineLevel="0" collapsed="false">
      <c r="A24" s="63" t="s">
        <v>16</v>
      </c>
      <c r="B24" s="63"/>
      <c r="C24" s="63"/>
      <c r="D24" s="63"/>
      <c r="E24" s="63"/>
      <c r="F24" s="63"/>
      <c r="G24" s="63"/>
    </row>
    <row r="25" customFormat="false" ht="105.75" hidden="false" customHeight="true" outlineLevel="0" collapsed="false">
      <c r="A25" s="62" t="s">
        <v>17</v>
      </c>
      <c r="B25" s="62"/>
      <c r="C25" s="62"/>
      <c r="D25" s="62"/>
      <c r="E25" s="62"/>
      <c r="F25" s="62"/>
      <c r="G25" s="62"/>
    </row>
    <row r="26" customFormat="false" ht="12.65" hidden="false" customHeight="false" outlineLevel="0" collapsed="false">
      <c r="A26" s="63" t="s">
        <v>18</v>
      </c>
      <c r="B26" s="63"/>
      <c r="C26" s="63"/>
      <c r="D26" s="63"/>
      <c r="E26" s="63"/>
      <c r="F26" s="63"/>
      <c r="G26" s="63"/>
    </row>
    <row r="27" customFormat="false" ht="83.25" hidden="false" customHeight="true" outlineLevel="0" collapsed="false">
      <c r="A27" s="62" t="s">
        <v>19</v>
      </c>
      <c r="B27" s="62"/>
      <c r="C27" s="62"/>
      <c r="D27" s="62"/>
      <c r="E27" s="62"/>
      <c r="F27" s="62"/>
      <c r="G27" s="62"/>
    </row>
    <row r="28" customFormat="false" ht="12.65" hidden="false" customHeight="false" outlineLevel="0" collapsed="false">
      <c r="A28" s="63" t="s">
        <v>20</v>
      </c>
      <c r="B28" s="63"/>
      <c r="C28" s="63"/>
      <c r="D28" s="63"/>
      <c r="E28" s="63"/>
      <c r="F28" s="63"/>
      <c r="G28" s="63"/>
    </row>
    <row r="29" customFormat="false" ht="83.25" hidden="false" customHeight="true" outlineLevel="0" collapsed="false">
      <c r="A29" s="62" t="s">
        <v>21</v>
      </c>
      <c r="B29" s="62"/>
      <c r="C29" s="62"/>
      <c r="D29" s="62"/>
      <c r="E29" s="62"/>
      <c r="F29" s="62"/>
      <c r="G29" s="62"/>
    </row>
  </sheetData>
  <sheetProtection sheet="true" password="cc15" objects="true" scenarios="true" formatRows="false"/>
  <mergeCells count="21">
    <mergeCell ref="A1:C1"/>
    <mergeCell ref="F1:G1"/>
    <mergeCell ref="E2:G2"/>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97" fitToWidth="1" fitToHeight="1" pageOrder="downThenOver" orientation="portrait" blackAndWhite="false" draft="false" cellComments="non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DF93D03E-C3AC-4B25-8D41-18E251C24281}">
            <xm:f>Register!$L$6</xm:f>
            <x14:dxf>
              <fill>
                <patternFill>
                  <bgColor rgb="FFFF0000"/>
                </patternFill>
              </fill>
            </x14:dxf>
          </x14:cfRule>
          <x14:cfRule type="cellIs" priority="7" operator="equal" id="{C16DD59A-A718-4299-ABD7-1E8C1F607D96}">
            <xm:f>Register!$L$5</xm:f>
            <x14:dxf>
              <fill>
                <patternFill>
                  <bgColor rgb="FFFFC000"/>
                </patternFill>
              </fill>
            </x14:dxf>
          </x14:cfRule>
          <x14:cfRule type="cellIs" priority="8" operator="equal" id="{3F5466DB-7475-4166-A973-F93B8BAE8410}">
            <xm:f>Register!$L$4</xm:f>
            <x14:dxf>
              <fill>
                <patternFill>
                  <bgColor rgb="FF92D050"/>
                </patternFill>
              </fill>
            </x14:dxf>
          </x14:cfRule>
          <x14:cfRule type="cellIs" priority="9" operator="equal" id="{8E43308A-9E3D-41E3-98A0-9EC3AAF1EF44}">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52"/>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pane xSplit="0" ySplit="4" topLeftCell="A20" activePane="bottomLeft" state="frozen"/>
      <selection pane="topLeft" activeCell="A1" activeCellId="0" sqref="A1"/>
      <selection pane="bottomLeft" activeCell="E40" activeCellId="0" sqref="E40"/>
    </sheetView>
  </sheetViews>
  <sheetFormatPr defaultColWidth="8.82421875" defaultRowHeight="12" zeroHeight="false" outlineLevelRow="0" outlineLevelCol="0"/>
  <cols>
    <col collapsed="false" customWidth="true" hidden="false" outlineLevel="0" max="1" min="1" style="14" width="36.73"/>
    <col collapsed="false" customWidth="true" hidden="false" outlineLevel="0" max="2" min="2" style="64" width="10.27"/>
    <col collapsed="false" customWidth="true" hidden="false" outlineLevel="0" max="3" min="3" style="59" width="15.18"/>
    <col collapsed="false" customWidth="true" hidden="false" outlineLevel="0" max="4" min="4" style="59" width="6.27"/>
    <col collapsed="false" customWidth="true" hidden="false" outlineLevel="0" max="5" min="5" style="1" width="66.45"/>
    <col collapsed="false" customWidth="true" hidden="false" outlineLevel="0" max="7" min="6" style="1" width="39.27"/>
    <col collapsed="false" customWidth="true" hidden="false" outlineLevel="0" max="8" min="8" style="64" width="6"/>
    <col collapsed="false" customWidth="true" hidden="false" outlineLevel="0" max="9" min="9" style="59" width="14.18"/>
    <col collapsed="false" customWidth="false" hidden="true" outlineLevel="0" max="10" min="10" style="1" width="8.82"/>
    <col collapsed="false" customWidth="true" hidden="true" outlineLevel="0" max="11" min="11" style="1" width="9.18"/>
    <col collapsed="false" customWidth="true" hidden="true" outlineLevel="0" max="12" min="12" style="1" width="14.82"/>
    <col collapsed="false" customWidth="true" hidden="true" outlineLevel="0" max="13" min="13" style="1" width="9.18"/>
    <col collapsed="false" customWidth="true" hidden="false" outlineLevel="0" max="14" min="14" style="1" width="9.18"/>
    <col collapsed="false" customWidth="false" hidden="false" outlineLevel="0" max="16384" min="15" style="1" width="8.82"/>
  </cols>
  <sheetData>
    <row r="1" s="71" customFormat="true" ht="27.75" hidden="false" customHeight="true" outlineLevel="0" collapsed="false">
      <c r="A1" s="65" t="str">
        <f aca="false">Profile!F1</f>
        <v>Freshwater Aquaculture</v>
      </c>
      <c r="B1" s="65"/>
      <c r="C1" s="66" t="s">
        <v>22</v>
      </c>
      <c r="D1" s="67" t="str">
        <f aca="false">Profile!E2</f>
        <v>Georgia</v>
      </c>
      <c r="E1" s="67"/>
      <c r="F1" s="68" t="s">
        <v>23</v>
      </c>
      <c r="G1" s="69" t="str">
        <f aca="false">Profile!B3</f>
        <v>10/ 09 / 20 21</v>
      </c>
      <c r="H1" s="70" t="s">
        <v>24</v>
      </c>
      <c r="I1" s="70"/>
      <c r="M1" s="72"/>
    </row>
    <row r="2" s="71" customFormat="true" ht="10.5" hidden="false" customHeight="true" outlineLevel="0" collapsed="false">
      <c r="A2" s="73" t="s">
        <v>25</v>
      </c>
      <c r="B2" s="74" t="s">
        <v>12</v>
      </c>
      <c r="C2" s="75" t="s">
        <v>11</v>
      </c>
      <c r="D2" s="76" t="s">
        <v>9</v>
      </c>
      <c r="E2" s="77" t="s">
        <v>26</v>
      </c>
      <c r="F2" s="76" t="s">
        <v>27</v>
      </c>
      <c r="G2" s="78" t="s">
        <v>28</v>
      </c>
      <c r="H2" s="70" t="s">
        <v>29</v>
      </c>
      <c r="I2" s="70"/>
      <c r="M2" s="72"/>
    </row>
    <row r="3" s="72" customFormat="true" ht="13.5" hidden="false" customHeight="true" outlineLevel="0" collapsed="false">
      <c r="A3" s="73"/>
      <c r="B3" s="74"/>
      <c r="C3" s="75"/>
      <c r="D3" s="76"/>
      <c r="E3" s="77"/>
      <c r="F3" s="76"/>
      <c r="G3" s="78"/>
      <c r="H3" s="79" t="s">
        <v>30</v>
      </c>
      <c r="I3" s="79"/>
      <c r="L3" s="80" t="str">
        <f aca="false">Questionnaire!$N$3</f>
        <v>High</v>
      </c>
      <c r="M3" s="72" t="s">
        <v>31</v>
      </c>
    </row>
    <row r="4" s="83" customFormat="true" ht="12.65" hidden="false" customHeight="false" outlineLevel="0" collapsed="false">
      <c r="A4" s="73"/>
      <c r="B4" s="74"/>
      <c r="C4" s="75"/>
      <c r="D4" s="76"/>
      <c r="E4" s="77"/>
      <c r="F4" s="76"/>
      <c r="G4" s="78"/>
      <c r="H4" s="81" t="s">
        <v>32</v>
      </c>
      <c r="I4" s="82" t="s">
        <v>33</v>
      </c>
      <c r="L4" s="80" t="str">
        <f aca="false">Questionnaire!$N$4</f>
        <v>Substantial</v>
      </c>
      <c r="M4" s="72" t="s">
        <v>34</v>
      </c>
    </row>
    <row r="5" s="72" customFormat="true" ht="15" hidden="false" customHeight="true" outlineLevel="0" collapsed="false">
      <c r="A5" s="84" t="str">
        <f aca="false">Questionnaire!$A$3</f>
        <v>1. WORKING CONDITIONS</v>
      </c>
      <c r="B5" s="85"/>
      <c r="C5" s="85"/>
      <c r="D5" s="85"/>
      <c r="E5" s="86"/>
      <c r="F5" s="86"/>
      <c r="G5" s="86"/>
      <c r="H5" s="86"/>
      <c r="I5" s="87"/>
      <c r="L5" s="80" t="str">
        <f aca="false">Questionnaire!$N$5</f>
        <v>Moderate/Low</v>
      </c>
      <c r="M5" s="72" t="s">
        <v>35</v>
      </c>
    </row>
    <row r="6" s="96" customFormat="true" ht="39.55" hidden="false" customHeight="false" outlineLevel="0" collapsed="false">
      <c r="A6" s="88" t="str">
        <f aca="false">Questionnaire!$A$4</f>
        <v>1.1 Respect of labour rights</v>
      </c>
      <c r="B6" s="89" t="n">
        <f aca="false">Questionnaire!J10</f>
        <v>2</v>
      </c>
      <c r="C6" s="90" t="str">
        <f aca="false">IF(B6&lt;1.5,$L$6,IF(B6&lt;2.5,$L$5,IF(B6&lt;3.5,$L$4,IF(B6&lt;4.5,$L$3,"n/a"))))</f>
        <v>Moderate/Low</v>
      </c>
      <c r="D6" s="91" t="str">
        <f aca="false">IF(H6&lt;B6,"↑",IF(H6&gt;B6,"↓","↔"))</f>
        <v>↑</v>
      </c>
      <c r="E6" s="92" t="s">
        <v>36</v>
      </c>
      <c r="F6" s="93" t="s">
        <v>37</v>
      </c>
      <c r="G6" s="93"/>
      <c r="H6" s="94" t="n">
        <v>0</v>
      </c>
      <c r="I6" s="95" t="str">
        <f aca="false">IF(H6&lt;1.5,$L$6,IF(H6&lt;2.5,$L$5,IF(H6&lt;3.5,$L$4,IF(H6&lt;4.5,$L$3,"n/a"))))</f>
        <v>Not at all</v>
      </c>
      <c r="K6" s="96" t="s">
        <v>38</v>
      </c>
      <c r="L6" s="80" t="str">
        <f aca="false">Questionnaire!$N$6</f>
        <v>Not at all</v>
      </c>
      <c r="M6" s="96" t="s">
        <v>39</v>
      </c>
    </row>
    <row r="7" s="96" customFormat="true" ht="39.55" hidden="false" customHeight="false" outlineLevel="0" collapsed="false">
      <c r="A7" s="97" t="str">
        <f aca="false">Questionnaire!$A$11</f>
        <v>1.2 Child Labour</v>
      </c>
      <c r="B7" s="98" t="n">
        <f aca="false">Questionnaire!J14</f>
        <v>3</v>
      </c>
      <c r="C7" s="99" t="str">
        <f aca="false">IF(B7&lt;1.5,$L$6,IF(B7&lt;2.5,$L$5,IF(B7&lt;3.5,$L$4,IF(B7&lt;4.5,$L$3,"n/a"))))</f>
        <v>Substantial</v>
      </c>
      <c r="D7" s="100" t="str">
        <f aca="false">IF(H7&lt;B7,"↑",IF(H7&gt;B7,"↓","↔"))</f>
        <v>↑</v>
      </c>
      <c r="E7" s="101" t="s">
        <v>40</v>
      </c>
      <c r="F7" s="101"/>
      <c r="G7" s="101"/>
      <c r="H7" s="102" t="n">
        <v>0</v>
      </c>
      <c r="I7" s="95" t="str">
        <f aca="false">IF(H7&lt;1.5,$L$6,IF(H7&lt;2.5,$L$5,IF(H7&lt;3.5,$L$4,IF(H7&lt;4.5,$L$3,"n/a"))))</f>
        <v>Not at all</v>
      </c>
      <c r="K7" s="96" t="s">
        <v>41</v>
      </c>
      <c r="L7" s="80" t="str">
        <f aca="false">Questionnaire!$N$7</f>
        <v>n/a</v>
      </c>
    </row>
    <row r="8" s="96" customFormat="true" ht="64.9" hidden="false" customHeight="false" outlineLevel="0" collapsed="false">
      <c r="A8" s="97" t="str">
        <f aca="false">Questionnaire!$A$15</f>
        <v>1.3 Job safety</v>
      </c>
      <c r="B8" s="98" t="n">
        <f aca="false">Questionnaire!J17</f>
        <v>2</v>
      </c>
      <c r="C8" s="103" t="str">
        <f aca="false">IF(B8&lt;1.5,$L$6,IF(B8&lt;2.5,$L$5,IF(B8&lt;3.5,$L$4,IF(B8&lt;4.5,$L$3,"n/a"))))</f>
        <v>Moderate/Low</v>
      </c>
      <c r="D8" s="100" t="str">
        <f aca="false">IF(H8&lt;B8,"↑",IF(H8&gt;B8,"↓","↔"))</f>
        <v>↑</v>
      </c>
      <c r="E8" s="101" t="s">
        <v>42</v>
      </c>
      <c r="F8" s="101" t="s">
        <v>43</v>
      </c>
      <c r="G8" s="101"/>
      <c r="H8" s="102" t="n">
        <v>0</v>
      </c>
      <c r="I8" s="95" t="str">
        <f aca="false">IF(H8&lt;1.5,$L$6,IF(H8&lt;2.5,$L$5,IF(H8&lt;3.5,$L$4,IF(H8&lt;4.5,$L$3,"n/a"))))</f>
        <v>Not at all</v>
      </c>
      <c r="K8" s="96" t="s">
        <v>44</v>
      </c>
      <c r="L8" s="104"/>
    </row>
    <row r="9" s="96" customFormat="true" ht="52.2" hidden="false" customHeight="false" outlineLevel="0" collapsed="false">
      <c r="A9" s="105" t="str">
        <f aca="false">Questionnaire!$A$18</f>
        <v>1.4 Attractiveness</v>
      </c>
      <c r="B9" s="106" t="n">
        <f aca="false">Questionnaire!J21</f>
        <v>2</v>
      </c>
      <c r="C9" s="99" t="str">
        <f aca="false">IF(B9&lt;1.5,$L$6,IF(B9&lt;2.5,$L$5,IF(B9&lt;3.5,$L$4,IF(B9&lt;4.5,$L$3,"n/a"))))</f>
        <v>Moderate/Low</v>
      </c>
      <c r="D9" s="107" t="str">
        <f aca="false">IF(H9&lt;B9,"↑",IF(H9&gt;B9,"↓","↔"))</f>
        <v>↑</v>
      </c>
      <c r="E9" s="108" t="s">
        <v>45</v>
      </c>
      <c r="F9" s="108" t="s">
        <v>46</v>
      </c>
      <c r="G9" s="108"/>
      <c r="H9" s="109" t="n">
        <v>0</v>
      </c>
      <c r="I9" s="110" t="str">
        <f aca="false">IF(H9&lt;1.5,$L$6,IF(H9&lt;2.5,$L$5,IF(H9&lt;3.5,$L$4,IF(H9&lt;4.5,$L$3,"n/a"))))</f>
        <v>Not at all</v>
      </c>
      <c r="L9" s="104"/>
    </row>
    <row r="10" s="119" customFormat="true" ht="18" hidden="false" customHeight="true" outlineLevel="0" collapsed="false">
      <c r="A10" s="111" t="s">
        <v>47</v>
      </c>
      <c r="B10" s="112" t="n">
        <f aca="false">IF(COUNT(B6:B9)=0,"n/a",(AVERAGE(B6:B9)))</f>
        <v>2.25</v>
      </c>
      <c r="C10" s="113" t="str">
        <f aca="false">IF(B10&lt;1.5,$L$6,IF(B10&lt;2.5,$L$5,IF(B10&lt;3.5,$L$4,IF(B10&lt;4.5,$L$3,"n/a"))))</f>
        <v>Moderate/Low</v>
      </c>
      <c r="D10" s="114" t="str">
        <f aca="false">IF(H10&lt;B10,"↑",IF(H10&gt;B10,"↓","↔"))</f>
        <v>↑</v>
      </c>
      <c r="E10" s="115"/>
      <c r="F10" s="116"/>
      <c r="G10" s="116"/>
      <c r="H10" s="117" t="n">
        <f aca="false">AVERAGE(H6:H9)</f>
        <v>0</v>
      </c>
      <c r="I10" s="118" t="str">
        <f aca="false">IF(H10&lt;1.5,$L$6,IF(H10&lt;2.5,$L$5,IF(H10&lt;3.5,$L$4,IF(H10&lt;4.5,$L$3,"n/a"))))</f>
        <v>Not at all</v>
      </c>
      <c r="O10" s="16"/>
    </row>
    <row r="11" s="96" customFormat="true" ht="15" hidden="false" customHeight="true" outlineLevel="0" collapsed="false">
      <c r="A11" s="120" t="str">
        <f aca="false">Questionnaire!$A$22</f>
        <v>2. LAND &amp; WATER RIGHTS</v>
      </c>
      <c r="B11" s="121"/>
      <c r="C11" s="121"/>
      <c r="D11" s="122"/>
      <c r="E11" s="123"/>
      <c r="F11" s="123"/>
      <c r="G11" s="123"/>
      <c r="H11" s="123"/>
      <c r="I11" s="124"/>
    </row>
    <row r="12" s="96" customFormat="true" ht="32.25" hidden="false" customHeight="true" outlineLevel="0" collapsed="false">
      <c r="A12" s="125" t="str">
        <f aca="false">Questionnaire!$A$23</f>
        <v>2.1 Adherence to VGGT </v>
      </c>
      <c r="B12" s="126" t="n">
        <f aca="false">Questionnaire!J26</f>
        <v>2.5</v>
      </c>
      <c r="C12" s="127" t="str">
        <f aca="false">IF(B12&lt;1.5,$L$6,IF(B12&lt;2.5,$L$5,IF(B12&lt;3.5,$L$4,IF(B12&lt;4.5,$L$3,"n/a"))))</f>
        <v>Substantial</v>
      </c>
      <c r="D12" s="100" t="str">
        <f aca="false">IF(H12&lt;B12,"↑",IF(H12&gt;B12,"↓","↔"))</f>
        <v>↑</v>
      </c>
      <c r="E12" s="128" t="s">
        <v>48</v>
      </c>
      <c r="F12" s="93" t="s">
        <v>49</v>
      </c>
      <c r="G12" s="93"/>
      <c r="H12" s="94" t="n">
        <v>0</v>
      </c>
      <c r="I12" s="95" t="str">
        <f aca="false">IF(H12&lt;1.5,$L$6,IF(H12&lt;2.5,$L$5,IF(H12&lt;3.5,$L$4,IF(H12&lt;4.5,$L$3,"n/a"))))</f>
        <v>Not at all</v>
      </c>
    </row>
    <row r="13" s="96" customFormat="true" ht="60.75" hidden="false" customHeight="true" outlineLevel="0" collapsed="false">
      <c r="A13" s="129" t="str">
        <f aca="false">Questionnaire!$A$27</f>
        <v>2.2 Transparency, participation and consultation</v>
      </c>
      <c r="B13" s="130" t="n">
        <f aca="false">Questionnaire!J32</f>
        <v>2</v>
      </c>
      <c r="C13" s="103" t="str">
        <f aca="false">IF(B13&lt;1.5,$L$6,IF(B13&lt;2.5,$L$5,IF(B13&lt;3.5,$L$4,IF(B13&lt;4.5,$L$3,"n/a"))))</f>
        <v>Moderate/Low</v>
      </c>
      <c r="D13" s="100" t="str">
        <f aca="false">IF(H13&lt;B13,"↑",IF(H13&gt;B13,"↓","↔"))</f>
        <v>↑</v>
      </c>
      <c r="E13" s="131" t="s">
        <v>50</v>
      </c>
      <c r="F13" s="101" t="s">
        <v>51</v>
      </c>
      <c r="G13" s="101"/>
      <c r="H13" s="102" t="n">
        <v>0</v>
      </c>
      <c r="I13" s="95" t="str">
        <f aca="false">IF(H13&lt;1.5,$L$6,IF(H13&lt;2.5,$L$5,IF(H13&lt;3.5,$L$4,IF(H13&lt;4.5,$L$3,"n/a"))))</f>
        <v>Not at all</v>
      </c>
    </row>
    <row r="14" s="96" customFormat="true" ht="49.5" hidden="false" customHeight="true" outlineLevel="0" collapsed="false">
      <c r="A14" s="132" t="str">
        <f aca="false">Questionnaire!$A$33</f>
        <v>2.3  Equity,compensation and justice</v>
      </c>
      <c r="B14" s="133" t="n">
        <f aca="false">Questionnaire!J38</f>
        <v>3</v>
      </c>
      <c r="C14" s="99" t="str">
        <f aca="false">IF(B14&lt;1.5,$L$6,IF(B14&lt;2.5,$L$5,IF(B14&lt;3.5,$L$4,IF(B14&lt;4.5,$L$3,"n/a"))))</f>
        <v>Substantial</v>
      </c>
      <c r="D14" s="107" t="str">
        <f aca="false">IF(H14&lt;B14,"↑",IF(H14&gt;B14,"↓","↔"))</f>
        <v>↑</v>
      </c>
      <c r="E14" s="134" t="s">
        <v>52</v>
      </c>
      <c r="F14" s="108" t="s">
        <v>53</v>
      </c>
      <c r="G14" s="108"/>
      <c r="H14" s="109" t="n">
        <v>0</v>
      </c>
      <c r="I14" s="110" t="str">
        <f aca="false">IF(H14&lt;1.5,$L$6,IF(H14&lt;2.5,$L$5,IF(H14&lt;3.5,$L$4,IF(H14&lt;4.5,$L$3,"n/a"))))</f>
        <v>Not at all</v>
      </c>
    </row>
    <row r="15" s="72" customFormat="true" ht="12.65" hidden="false" customHeight="false" outlineLevel="0" collapsed="false">
      <c r="A15" s="135" t="s">
        <v>47</v>
      </c>
      <c r="B15" s="136" t="n">
        <f aca="false">IF(COUNT(B12:B14)=0,"n/a",(AVERAGE(B12:B14)))</f>
        <v>2.5</v>
      </c>
      <c r="C15" s="137" t="str">
        <f aca="false">IF(B15&lt;1.5,$L$6,IF(B15&lt;2.5,$L$5,IF(B15&lt;3.5,$L$4,IF(B15&lt;4.5,$L$3,"n/a"))))</f>
        <v>Substantial</v>
      </c>
      <c r="D15" s="114" t="str">
        <f aca="false">IF(H15&lt;B15,"↑",IF(H15&gt;B15,"↓","↔"))</f>
        <v>↑</v>
      </c>
      <c r="E15" s="116"/>
      <c r="F15" s="116"/>
      <c r="G15" s="116"/>
      <c r="H15" s="138" t="n">
        <f aca="false">AVERAGE(H12:H14)</f>
        <v>0</v>
      </c>
      <c r="I15" s="118" t="str">
        <f aca="false">IF(H15&lt;1.5,$L$6,IF(H15&lt;2.5,$L$5,IF(H15&lt;3.5,$L$4,IF(H15&lt;4.5,$L$3,"n/a"))))</f>
        <v>Not at all</v>
      </c>
    </row>
    <row r="16" s="96" customFormat="true" ht="15" hidden="false" customHeight="true" outlineLevel="0" collapsed="false">
      <c r="A16" s="139" t="str">
        <f aca="false">Questionnaire!$A$39</f>
        <v>3. GENDER EQUALITY</v>
      </c>
      <c r="B16" s="121"/>
      <c r="C16" s="121"/>
      <c r="D16" s="121"/>
      <c r="E16" s="140"/>
      <c r="F16" s="140"/>
      <c r="G16" s="140"/>
      <c r="H16" s="140"/>
      <c r="I16" s="141"/>
    </row>
    <row r="17" s="96" customFormat="true" ht="64.9" hidden="false" customHeight="false" outlineLevel="0" collapsed="false">
      <c r="A17" s="142" t="str">
        <f aca="false">Questionnaire!$A$40</f>
        <v>3.1 Economic activities</v>
      </c>
      <c r="B17" s="126" t="n">
        <f aca="false">Questionnaire!J43</f>
        <v>2</v>
      </c>
      <c r="C17" s="127" t="str">
        <f aca="false">IF(B17&lt;1.5,$L$6,IF(B17&lt;2.5,$L$5,IF(B17&lt;3.5,$L$4,IF(B17&lt;4.5,$L$3,"n/a"))))</f>
        <v>Moderate/Low</v>
      </c>
      <c r="D17" s="100" t="str">
        <f aca="false">IF(H17&lt;B17,"↑",IF(H17&gt;B17,"↓","↔"))</f>
        <v>↑</v>
      </c>
      <c r="E17" s="128" t="s">
        <v>54</v>
      </c>
      <c r="F17" s="93" t="s">
        <v>55</v>
      </c>
      <c r="G17" s="93"/>
      <c r="H17" s="94" t="n">
        <v>0</v>
      </c>
      <c r="I17" s="95" t="str">
        <f aca="false">IF(H17&lt;1.5,$L$6,IF(H17&lt;2.5,$L$5,IF(H17&lt;3.5,$L$4,IF(H17&lt;4.5,$L$3,"n/a"))))</f>
        <v>Not at all</v>
      </c>
    </row>
    <row r="18" s="96" customFormat="true" ht="26.85" hidden="false" customHeight="false" outlineLevel="0" collapsed="false">
      <c r="A18" s="142" t="str">
        <f aca="false">Questionnaire!$A$44</f>
        <v>3.2 Access to resources and services</v>
      </c>
      <c r="B18" s="130" t="n">
        <f aca="false">Questionnaire!J49</f>
        <v>2</v>
      </c>
      <c r="C18" s="143" t="str">
        <f aca="false">IF(B18&lt;1.5,$L$6,IF(B18&lt;2.5,$L$5,IF(B18&lt;3.5,$L$4,IF(B18&lt;4.5,$L$3,"n/a"))))</f>
        <v>Moderate/Low</v>
      </c>
      <c r="D18" s="100" t="str">
        <f aca="false">IF(H18&lt;B18,"↑",IF(H18&gt;B18,"↓","↔"))</f>
        <v>↑</v>
      </c>
      <c r="E18" s="131" t="s">
        <v>56</v>
      </c>
      <c r="F18" s="101"/>
      <c r="G18" s="101"/>
      <c r="H18" s="102" t="n">
        <v>0</v>
      </c>
      <c r="I18" s="95" t="str">
        <f aca="false">IF(H18&lt;1.5,$L$6,IF(H18&lt;2.5,$L$5,IF(H18&lt;3.5,$L$4,IF(H18&lt;4.5,$L$3,"n/a"))))</f>
        <v>Not at all</v>
      </c>
    </row>
    <row r="19" s="96" customFormat="true" ht="52.2" hidden="false" customHeight="false" outlineLevel="0" collapsed="false">
      <c r="A19" s="142" t="str">
        <f aca="false">Questionnaire!$A$50</f>
        <v>3.3 Decision making</v>
      </c>
      <c r="B19" s="130" t="n">
        <f aca="false">Questionnaire!J56</f>
        <v>2.33333333333333</v>
      </c>
      <c r="C19" s="103" t="str">
        <f aca="false">IF(B19&lt;1.5,$L$6,IF(B19&lt;2.5,$L$5,IF(B19&lt;3.5,$L$4,IF(B19&lt;4.5,$L$3,"n/a"))))</f>
        <v>Moderate/Low</v>
      </c>
      <c r="D19" s="144" t="str">
        <f aca="false">IF(H19&lt;B19,"↑",IF(H19&gt;B19,"↓","↔"))</f>
        <v>↑</v>
      </c>
      <c r="E19" s="145" t="s">
        <v>57</v>
      </c>
      <c r="F19" s="101" t="s">
        <v>58</v>
      </c>
      <c r="G19" s="146"/>
      <c r="H19" s="147" t="n">
        <v>0</v>
      </c>
      <c r="I19" s="95" t="str">
        <f aca="false">IF(H19&lt;1.5,$L$6,IF(H19&lt;2.5,$L$5,IF(H19&lt;3.5,$L$4,IF(H19&lt;4.5,$L$3,"n/a"))))</f>
        <v>Not at all</v>
      </c>
    </row>
    <row r="20" s="96" customFormat="true" ht="39.55" hidden="false" customHeight="false" outlineLevel="0" collapsed="false">
      <c r="A20" s="142" t="str">
        <f aca="false">Questionnaire!$A$57</f>
        <v>3.4 Leadership and empowerment</v>
      </c>
      <c r="B20" s="130" t="n">
        <f aca="false">Questionnaire!J62</f>
        <v>3</v>
      </c>
      <c r="C20" s="99" t="str">
        <f aca="false">IF(B20&lt;1.5,$L$6,IF(B20&lt;2.5,$L$5,IF(B20&lt;3.5,$L$4,IF(B20&lt;4.5,$L$3,"n/a"))))</f>
        <v>Substantial</v>
      </c>
      <c r="D20" s="100" t="str">
        <f aca="false">IF(H20&lt;B20,"↑",IF(H20&gt;B20,"↓","↔"))</f>
        <v>↑</v>
      </c>
      <c r="E20" s="148" t="s">
        <v>59</v>
      </c>
      <c r="F20" s="149" t="s">
        <v>60</v>
      </c>
      <c r="G20" s="149"/>
      <c r="H20" s="102" t="n">
        <v>0</v>
      </c>
      <c r="I20" s="95" t="str">
        <f aca="false">IF(H20&lt;1.5,$L$6,IF(H20&lt;2.5,$L$5,IF(H20&lt;3.5,$L$4,IF(H20&lt;4.5,$L$3,"n/a"))))</f>
        <v>Not at all</v>
      </c>
    </row>
    <row r="21" s="96" customFormat="true" ht="52.2" hidden="false" customHeight="false" outlineLevel="0" collapsed="false">
      <c r="A21" s="150" t="str">
        <f aca="false">Questionnaire!$A$63</f>
        <v>3.5 Hardship and division of labour</v>
      </c>
      <c r="B21" s="133" t="n">
        <f aca="false">Questionnaire!J66</f>
        <v>2.5</v>
      </c>
      <c r="C21" s="151" t="str">
        <f aca="false">IF(B21&lt;1.5,$L$6,IF(B21&lt;2.5,$L$5,IF(B21&lt;3.5,$L$4,IF(B21&lt;4.5,$L$3,"n/a"))))</f>
        <v>Substantial</v>
      </c>
      <c r="D21" s="107" t="str">
        <f aca="false">IF(H21&lt;B21,"↑",IF(H21&gt;B21,"↓","↔"))</f>
        <v>↑</v>
      </c>
      <c r="E21" s="134" t="s">
        <v>61</v>
      </c>
      <c r="F21" s="108"/>
      <c r="G21" s="108"/>
      <c r="H21" s="109" t="n">
        <v>0</v>
      </c>
      <c r="I21" s="110" t="str">
        <f aca="false">IF(H21&lt;1.5,$L$6,IF(H21&lt;2.5,$L$5,IF(H21&lt;3.5,$L$4,IF(H21&lt;4.5,$L$3,"n/a"))))</f>
        <v>Not at all</v>
      </c>
    </row>
    <row r="22" s="72" customFormat="true" ht="12.65" hidden="false" customHeight="false" outlineLevel="0" collapsed="false">
      <c r="A22" s="152" t="s">
        <v>47</v>
      </c>
      <c r="B22" s="136" t="n">
        <f aca="false">IF(COUNT(B17:B21)=0,"n/a",(AVERAGE(B17:B21)))</f>
        <v>2.36666666666667</v>
      </c>
      <c r="C22" s="153" t="str">
        <f aca="false">IF(B22&lt;1.5,$L$6,IF(B22&lt;2.5,$L$5,IF(B22&lt;3.5,$L$4,IF(B22&lt;4.5,$L$3,"n/a"))))</f>
        <v>Moderate/Low</v>
      </c>
      <c r="D22" s="114" t="str">
        <f aca="false">IF(H22&lt;B22,"↑",IF(H22&gt;B22,"↓","↔"))</f>
        <v>↑</v>
      </c>
      <c r="E22" s="116"/>
      <c r="F22" s="116"/>
      <c r="G22" s="116"/>
      <c r="H22" s="138" t="n">
        <f aca="false">AVERAGE(H17:H21)</f>
        <v>0</v>
      </c>
      <c r="I22" s="118" t="str">
        <f aca="false">IF(H22&lt;1.5,$L$6,IF(H22&lt;2.5,$L$5,IF(H22&lt;3.5,$L$4,IF(H22&lt;4.5,$L$3,"n/a"))))</f>
        <v>Not at all</v>
      </c>
    </row>
    <row r="23" s="96" customFormat="true" ht="15" hidden="false" customHeight="true" outlineLevel="0" collapsed="false">
      <c r="A23" s="154" t="str">
        <f aca="false">Questionnaire!$A$67</f>
        <v>4. FOOD AND NUTRITION SECURITY</v>
      </c>
      <c r="B23" s="121"/>
      <c r="C23" s="121"/>
      <c r="D23" s="121"/>
      <c r="E23" s="155"/>
      <c r="F23" s="155"/>
      <c r="G23" s="155"/>
      <c r="H23" s="155"/>
      <c r="I23" s="156"/>
    </row>
    <row r="24" s="96" customFormat="true" ht="18.75" hidden="false" customHeight="true" outlineLevel="0" collapsed="false">
      <c r="A24" s="157" t="str">
        <f aca="false">Questionnaire!$A$68</f>
        <v>4.1 Availability of food </v>
      </c>
      <c r="B24" s="126" t="n">
        <f aca="false">Questionnaire!J71</f>
        <v>3</v>
      </c>
      <c r="C24" s="127" t="str">
        <f aca="false">IF(B24&lt;1.5,$L$6,IF(B24&lt;2.5,$L$5,IF(B24&lt;3.5,$L$4,IF(B24&lt;4.5,$L$3,"n/a"))))</f>
        <v>Substantial</v>
      </c>
      <c r="D24" s="91" t="str">
        <f aca="false">IF(H24&lt;B24,"↑",IF(H24&gt;B24,"↓","↔"))</f>
        <v>↑</v>
      </c>
      <c r="E24" s="128" t="s">
        <v>62</v>
      </c>
      <c r="F24" s="93"/>
      <c r="G24" s="93"/>
      <c r="H24" s="94" t="n">
        <v>0</v>
      </c>
      <c r="I24" s="95" t="str">
        <f aca="false">IF(H24&lt;1.5,$L$6,IF(H24&lt;2.5,$L$5,IF(H24&lt;3.5,$L$4,IF(H24&lt;4.5,$L$3,"n/a"))))</f>
        <v>Not at all</v>
      </c>
    </row>
    <row r="25" s="96" customFormat="true" ht="39" hidden="false" customHeight="true" outlineLevel="0" collapsed="false">
      <c r="A25" s="158" t="str">
        <f aca="false">Questionnaire!$A$72</f>
        <v>4.2 Accessibility of food </v>
      </c>
      <c r="B25" s="130" t="n">
        <f aca="false">Questionnaire!J75</f>
        <v>3</v>
      </c>
      <c r="C25" s="103" t="str">
        <f aca="false">IF(B25&lt;1.5,$L$6,IF(B25&lt;2.5,$L$5,IF(B25&lt;3.5,$L$4,IF(B25&lt;4.5,$L$3,"n/a"))))</f>
        <v>Substantial</v>
      </c>
      <c r="D25" s="100" t="str">
        <f aca="false">IF(H25&lt;B25,"↑",IF(H25&gt;B25,"↓","↔"))</f>
        <v>↑</v>
      </c>
      <c r="E25" s="131" t="s">
        <v>63</v>
      </c>
      <c r="F25" s="101" t="s">
        <v>64</v>
      </c>
      <c r="G25" s="101"/>
      <c r="H25" s="102" t="n">
        <v>0</v>
      </c>
      <c r="I25" s="95" t="str">
        <f aca="false">IF(H25&lt;1.5,$L$6,IF(H25&lt;2.5,$L$5,IF(H25&lt;3.5,$L$4,IF(H25&lt;4.5,$L$3,"n/a"))))</f>
        <v>Not at all</v>
      </c>
    </row>
    <row r="26" s="96" customFormat="true" ht="13.5" hidden="false" customHeight="false" outlineLevel="0" collapsed="false">
      <c r="A26" s="159" t="str">
        <f aca="false">Questionnaire!$A$76</f>
        <v>4.3 Utilisation and nutritional adequacy </v>
      </c>
      <c r="B26" s="130" t="str">
        <f aca="false">Questionnaire!J80</f>
        <v>n/a</v>
      </c>
      <c r="C26" s="103" t="str">
        <f aca="false">IF(B26&lt;1.5,$L$6,IF(B26&lt;2.5,$L$5,IF(B26&lt;3.5,$L$4,IF(B26&lt;4.5,$L$3,"n/a"))))</f>
        <v>n/a</v>
      </c>
      <c r="D26" s="100" t="str">
        <f aca="false">IF(H26&lt;B26,"↑",IF(H26&gt;B26,"↓","↔"))</f>
        <v>↑</v>
      </c>
      <c r="E26" s="131"/>
      <c r="F26" s="101"/>
      <c r="G26" s="101"/>
      <c r="H26" s="102" t="n">
        <v>0</v>
      </c>
      <c r="I26" s="95" t="str">
        <f aca="false">IF(H26&lt;1.5,$L$6,IF(H26&lt;2.5,$L$5,IF(H26&lt;3.5,$L$4,IF(H26&lt;4.5,$L$3,"n/a"))))</f>
        <v>Not at all</v>
      </c>
    </row>
    <row r="27" s="96" customFormat="true" ht="52.2" hidden="false" customHeight="false" outlineLevel="0" collapsed="false">
      <c r="A27" s="160" t="str">
        <f aca="false">Questionnaire!$A$81</f>
        <v>4.4 Stability </v>
      </c>
      <c r="B27" s="133" t="n">
        <f aca="false">Questionnaire!J84</f>
        <v>2.5</v>
      </c>
      <c r="C27" s="99" t="str">
        <f aca="false">IF(B27&lt;1.5,$L$6,IF(B27&lt;2.5,$L$5,IF(B27&lt;3.5,$L$4,IF(B27&lt;4.5,$L$3,"n/a"))))</f>
        <v>Substantial</v>
      </c>
      <c r="D27" s="107" t="str">
        <f aca="false">IF(H27&lt;B27,"↑",IF(H27&gt;B27,"↓","↔"))</f>
        <v>↑</v>
      </c>
      <c r="E27" s="134" t="s">
        <v>65</v>
      </c>
      <c r="F27" s="108" t="s">
        <v>64</v>
      </c>
      <c r="G27" s="108"/>
      <c r="H27" s="109" t="n">
        <v>0</v>
      </c>
      <c r="I27" s="110" t="str">
        <f aca="false">IF(H27&lt;1.5,$L$6,IF(H27&lt;2.5,$L$5,IF(H27&lt;3.5,$L$4,IF(H27&lt;4.5,$L$3,"n/a"))))</f>
        <v>Not at all</v>
      </c>
    </row>
    <row r="28" s="72" customFormat="true" ht="12.65" hidden="false" customHeight="false" outlineLevel="0" collapsed="false">
      <c r="A28" s="161" t="s">
        <v>47</v>
      </c>
      <c r="B28" s="136" t="n">
        <f aca="false">IF(COUNT(B24:B27)=0,"n/a",(AVERAGE(B24:B27)))</f>
        <v>2.83333333333333</v>
      </c>
      <c r="C28" s="137" t="str">
        <f aca="false">IF(B28&lt;1.5,$L$6,IF(B28&lt;2.5,$L$5,IF(B28&lt;3.5,$L$4,IF(B28&lt;4.5,$L$3,"n/a"))))</f>
        <v>Substantial</v>
      </c>
      <c r="D28" s="114" t="str">
        <f aca="false">IF(H28&lt;B28,"↑",IF(H28&gt;B28,"↓","↔"))</f>
        <v>↑</v>
      </c>
      <c r="E28" s="116"/>
      <c r="F28" s="116"/>
      <c r="G28" s="116"/>
      <c r="H28" s="138" t="n">
        <f aca="false">AVERAGE(H24:H27)</f>
        <v>0</v>
      </c>
      <c r="I28" s="118" t="str">
        <f aca="false">IF(H28&lt;1.5,$L$6,IF(H28&lt;2.5,$L$5,IF(H28&lt;3.5,$L$4,IF(H28&lt;4.5,$L$3,"n/a"))))</f>
        <v>Not at all</v>
      </c>
    </row>
    <row r="29" s="72" customFormat="true" ht="12.65" hidden="false" customHeight="false" outlineLevel="0" collapsed="false">
      <c r="A29" s="162" t="str">
        <f aca="false">Questionnaire!$A$85</f>
        <v>5. SOCIAL CAPITAL</v>
      </c>
      <c r="B29" s="163"/>
      <c r="C29" s="164"/>
      <c r="D29" s="164"/>
      <c r="E29" s="165"/>
      <c r="F29" s="165"/>
      <c r="G29" s="165"/>
      <c r="H29" s="166"/>
      <c r="I29" s="167"/>
    </row>
    <row r="30" s="72" customFormat="true" ht="115.65" hidden="false" customHeight="false" outlineLevel="0" collapsed="false">
      <c r="A30" s="168" t="str">
        <f aca="false">Questionnaire!$A$86</f>
        <v>5.1 Strength of producer organisations</v>
      </c>
      <c r="B30" s="169" t="n">
        <f aca="false">Questionnaire!J91</f>
        <v>2</v>
      </c>
      <c r="C30" s="90" t="str">
        <f aca="false">IF(B30&lt;1.5,$L$6,IF(B30&lt;2.5,$L$5,IF(B30&lt;3.5,$L$4,IF(B30&lt;4.5,$L$3,"n/a"))))</f>
        <v>Moderate/Low</v>
      </c>
      <c r="D30" s="91" t="str">
        <f aca="false">IF(H30&lt;B30,"↑",IF(H30&gt;B30,"↓","↔"))</f>
        <v>↑</v>
      </c>
      <c r="E30" s="134" t="s">
        <v>66</v>
      </c>
      <c r="F30" s="134" t="s">
        <v>67</v>
      </c>
      <c r="G30" s="170"/>
      <c r="H30" s="94" t="n">
        <v>0</v>
      </c>
      <c r="I30" s="95" t="str">
        <f aca="false">IF(H30&lt;1.5,$L$6,IF(H30&lt;2.5,$L$5,IF(H30&lt;3.5,$L$4,IF(H30&lt;4.5,$L$3,"n/a"))))</f>
        <v>Not at all</v>
      </c>
    </row>
    <row r="31" s="72" customFormat="true" ht="52.2" hidden="false" customHeight="false" outlineLevel="0" collapsed="false">
      <c r="A31" s="171" t="str">
        <f aca="false">Questionnaire!$A$92</f>
        <v>5.2 Information and confidence</v>
      </c>
      <c r="B31" s="172" t="n">
        <f aca="false">Questionnaire!J95</f>
        <v>2.5</v>
      </c>
      <c r="C31" s="103" t="str">
        <f aca="false">IF(B31&lt;1.5,$L$6,IF(B31&lt;2.5,$L$5,IF(B31&lt;3.5,$L$4,IF(B31&lt;4.5,$L$3,"n/a"))))</f>
        <v>Substantial</v>
      </c>
      <c r="D31" s="143" t="str">
        <f aca="false">IF(H31&lt;B31,"↑",IF(H31&gt;B31,"↓","↔"))</f>
        <v>↑</v>
      </c>
      <c r="E31" s="134" t="s">
        <v>68</v>
      </c>
      <c r="F31" s="134" t="s">
        <v>69</v>
      </c>
      <c r="G31" s="173"/>
      <c r="H31" s="94" t="n">
        <v>0</v>
      </c>
      <c r="I31" s="95" t="str">
        <f aca="false">IF(H31&lt;1.5,$L$6,IF(H31&lt;2.5,$L$5,IF(H31&lt;3.5,$L$4,IF(H31&lt;4.5,$L$3,"n/a"))))</f>
        <v>Not at all</v>
      </c>
    </row>
    <row r="32" s="72" customFormat="true" ht="12.65" hidden="false" customHeight="false" outlineLevel="0" collapsed="false">
      <c r="A32" s="174" t="str">
        <f aca="false">Questionnaire!$A$96</f>
        <v>5.3 Social involvement</v>
      </c>
      <c r="B32" s="175" t="n">
        <f aca="false">Questionnaire!J100</f>
        <v>3</v>
      </c>
      <c r="C32" s="99" t="str">
        <f aca="false">IF(B32&lt;1.5,$L$6,IF(B32&lt;2.5,$L$5,IF(B32&lt;3.5,$L$4,IF(B32&lt;4.5,$L$3,"n/a"))))</f>
        <v>Substantial</v>
      </c>
      <c r="D32" s="151" t="str">
        <f aca="false">IF(H32&lt;B32,"↑",IF(H32&gt;B32,"↓","↔"))</f>
        <v>↑</v>
      </c>
      <c r="E32" s="176"/>
      <c r="F32" s="177"/>
      <c r="G32" s="178"/>
      <c r="H32" s="109" t="n">
        <v>0</v>
      </c>
      <c r="I32" s="179" t="str">
        <f aca="false">IF(H32&lt;1.5,$L$6,IF(H32&lt;2.5,$L$5,IF(H32&lt;3.5,$L$4,IF(H32&lt;4.5,$L$3,"n/a"))))</f>
        <v>Not at all</v>
      </c>
    </row>
    <row r="33" s="72" customFormat="true" ht="12.65" hidden="false" customHeight="false" outlineLevel="0" collapsed="false">
      <c r="A33" s="180" t="s">
        <v>47</v>
      </c>
      <c r="B33" s="136" t="n">
        <f aca="false">IF(COUNT(B30:B32)=0,"n/a",(AVERAGE(B30:B32)))</f>
        <v>2.5</v>
      </c>
      <c r="C33" s="137" t="str">
        <f aca="false">IF(B33&lt;1.5,$L$6,IF(B33&lt;2.5,$L$5,IF(B33&lt;3.5,$L$4,IF(B33&lt;4.5,$L$3,"n/a"))))</f>
        <v>Substantial</v>
      </c>
      <c r="D33" s="114" t="str">
        <f aca="false">IF(H33&lt;B33,"↑",IF(H33&gt;B33,"↓","↔"))</f>
        <v>↑</v>
      </c>
      <c r="E33" s="116"/>
      <c r="F33" s="181"/>
      <c r="G33" s="116"/>
      <c r="H33" s="138" t="n">
        <f aca="false">AVERAGE(H30:H32)</f>
        <v>0</v>
      </c>
      <c r="I33" s="182" t="str">
        <f aca="false">IF(H33&lt;1.5,$L$6,IF(H33&lt;2.5,$L$5,IF(H33&lt;3.5,$L$4,IF(H33&lt;4.5,$L$3,"n/a"))))</f>
        <v>Not at all</v>
      </c>
    </row>
    <row r="34" s="96" customFormat="true" ht="15" hidden="false" customHeight="true" outlineLevel="0" collapsed="false">
      <c r="A34" s="183" t="str">
        <f aca="false">Questionnaire!$A$101</f>
        <v>6. LIVING CONDITIONS</v>
      </c>
      <c r="B34" s="184"/>
      <c r="C34" s="185"/>
      <c r="D34" s="185"/>
      <c r="E34" s="186"/>
      <c r="F34" s="186"/>
      <c r="G34" s="186"/>
      <c r="H34" s="187"/>
      <c r="I34" s="188"/>
    </row>
    <row r="35" s="96" customFormat="true" ht="66.75" hidden="false" customHeight="true" outlineLevel="0" collapsed="false">
      <c r="A35" s="189" t="str">
        <f aca="false">Questionnaire!$A$102</f>
        <v>6.1 Health services</v>
      </c>
      <c r="B35" s="190" t="n">
        <f aca="false">Questionnaire!J106</f>
        <v>2.66666666666667</v>
      </c>
      <c r="C35" s="127" t="str">
        <f aca="false">IF(B35&lt;1.5,$L$6,IF(B35&lt;2.5,$L$5,IF(B35&lt;3.5,$L$4,IF(B35&lt;4.5,$L$3,"n/a"))))</f>
        <v>Substantial</v>
      </c>
      <c r="D35" s="191" t="str">
        <f aca="false">IF(H35&lt;B35,"↑",IF(H35&gt;B35,"↓","↔"))</f>
        <v>↑</v>
      </c>
      <c r="E35" s="128" t="s">
        <v>70</v>
      </c>
      <c r="F35" s="192" t="s">
        <v>71</v>
      </c>
      <c r="G35" s="128"/>
      <c r="H35" s="193" t="n">
        <v>0</v>
      </c>
      <c r="I35" s="95" t="str">
        <f aca="false">IF(H35&lt;1.5,$L$6,IF(H35&lt;2.5,$L$5,IF(H35&lt;3.5,$L$4,IF(H35&lt;4.5,$L$3,"n/a"))))</f>
        <v>Not at all</v>
      </c>
    </row>
    <row r="36" s="96" customFormat="true" ht="63" hidden="false" customHeight="true" outlineLevel="0" collapsed="false">
      <c r="A36" s="194" t="str">
        <f aca="false">Questionnaire!$A$107</f>
        <v>6.2 Housing</v>
      </c>
      <c r="B36" s="130" t="n">
        <f aca="false">Questionnaire!J110</f>
        <v>2.5</v>
      </c>
      <c r="C36" s="103" t="str">
        <f aca="false">IF(B36&lt;1.5,$L$6,IF(B36&lt;2.5,$L$5,IF(B36&lt;3.5,$L$4,IF(B36&lt;4.5,$L$3,"n/a"))))</f>
        <v>Substantial</v>
      </c>
      <c r="D36" s="103" t="str">
        <f aca="false">IF(H36&lt;B36,"↑",IF(H36&gt;B36,"↓","↔"))</f>
        <v>↑</v>
      </c>
      <c r="E36" s="131" t="s">
        <v>72</v>
      </c>
      <c r="F36" s="195" t="s">
        <v>73</v>
      </c>
      <c r="G36" s="131"/>
      <c r="H36" s="193" t="n">
        <v>0</v>
      </c>
      <c r="I36" s="95" t="str">
        <f aca="false">IF(H36&lt;1.5,$L$6,IF(H36&lt;2.5,$L$5,IF(H36&lt;3.5,$L$4,IF(H36&lt;4.5,$L$3,"n/a"))))</f>
        <v>Not at all</v>
      </c>
    </row>
    <row r="37" s="96" customFormat="true" ht="58.5" hidden="false" customHeight="true" outlineLevel="0" collapsed="false">
      <c r="A37" s="196" t="str">
        <f aca="false">Questionnaire!$A$111</f>
        <v>6.3 Education and training</v>
      </c>
      <c r="B37" s="190" t="n">
        <f aca="false">Questionnaire!J115</f>
        <v>2</v>
      </c>
      <c r="C37" s="103" t="str">
        <f aca="false">IF(B37&lt;1.5,$L$6,IF(B37&lt;2.5,$L$5,IF(B37&lt;3.5,$L$4,IF(B37&lt;4.5,$L$3,"n/a"))))</f>
        <v>Moderate/Low</v>
      </c>
      <c r="D37" s="191" t="str">
        <f aca="false">IF(H37&lt;B37,"↑",IF(H37&gt;B37,"↓","↔"))</f>
        <v>↑</v>
      </c>
      <c r="E37" s="131" t="s">
        <v>74</v>
      </c>
      <c r="F37" s="195" t="s">
        <v>75</v>
      </c>
      <c r="G37" s="131"/>
      <c r="H37" s="193" t="n">
        <v>0</v>
      </c>
      <c r="I37" s="95" t="str">
        <f aca="false">IF(H37&lt;1.5,$L$6,IF(H37&lt;2.5,$L$5,IF(H37&lt;3.5,$L$4,IF(H37&lt;4.5,$L$3,"n/a"))))</f>
        <v>Not at all</v>
      </c>
    </row>
    <row r="38" s="96" customFormat="true" ht="15" hidden="false" customHeight="true" outlineLevel="0" collapsed="false">
      <c r="A38" s="197" t="str">
        <f aca="false">Questionnaire!$A$116</f>
        <v>6.4 Mobility ??????</v>
      </c>
      <c r="B38" s="133" t="str">
        <f aca="false">Questionnaire!J120</f>
        <v>n/a</v>
      </c>
      <c r="C38" s="99" t="str">
        <f aca="false">IF(B38&lt;1.5,$L$6,IF(B38&lt;2.5,$L$5,IF(B38&lt;3.5,$L$4,IF(B38&lt;4.5,$L$3,"n/a"))))</f>
        <v>n/a</v>
      </c>
      <c r="D38" s="151" t="str">
        <f aca="false">IF(H38&lt;B38,"↑",IF(H38&gt;B38,"↓","↔"))</f>
        <v>↑</v>
      </c>
      <c r="E38" s="198"/>
      <c r="F38" s="199"/>
      <c r="G38" s="199"/>
      <c r="H38" s="193" t="n">
        <v>0</v>
      </c>
      <c r="I38" s="110" t="str">
        <f aca="false">IF(H38&lt;1.5,$L$6,IF(H38&lt;2.5,$L$5,IF(H38&lt;3.5,$L$4,IF(H38&lt;4.5,$L$3,"n/a"))))</f>
        <v>Not at all</v>
      </c>
    </row>
    <row r="39" s="72" customFormat="true" ht="12.65" hidden="false" customHeight="false" outlineLevel="0" collapsed="false">
      <c r="A39" s="200" t="s">
        <v>47</v>
      </c>
      <c r="B39" s="112" t="n">
        <f aca="false">IF(COUNT(B35:B38)=0,"n/a",(AVERAGE(B35:B38)))</f>
        <v>2.38888888888889</v>
      </c>
      <c r="C39" s="137" t="str">
        <f aca="false">IF(B39&lt;1.5,$L$6,IF(B39&lt;2.5,$L$5,IF(B39&lt;3.5,$L$4,IF(B39&lt;4.5,$L$3,"n/a"))))</f>
        <v>Moderate/Low</v>
      </c>
      <c r="D39" s="114" t="str">
        <f aca="false">IF(H39&lt;B39,"↑",IF(H39&gt;B39,"↓","↔"))</f>
        <v>↑</v>
      </c>
      <c r="E39" s="116"/>
      <c r="F39" s="116"/>
      <c r="G39" s="116"/>
      <c r="H39" s="138" t="n">
        <f aca="false">AVERAGE(H35:H38)</f>
        <v>0</v>
      </c>
      <c r="I39" s="201" t="str">
        <f aca="false">IF(H39&lt;1.5,$L$6,IF(H39&lt;2.5,$L$5,IF(H39&lt;3.5,$L$4,IF(H39&lt;4.5,$L$3,"n/a"))))</f>
        <v>Not at all</v>
      </c>
    </row>
    <row r="40" customFormat="false" ht="12.65" hidden="false" customHeight="false" outlineLevel="0" collapsed="false">
      <c r="B40" s="202"/>
      <c r="C40" s="203"/>
      <c r="I40" s="203"/>
    </row>
    <row r="41" customFormat="false" ht="12" hidden="false" customHeight="false" outlineLevel="0" collapsed="false">
      <c r="C41" s="204"/>
    </row>
    <row r="44" customFormat="false" ht="12" hidden="false" customHeight="false" outlineLevel="0" collapsed="false">
      <c r="D44" s="1"/>
      <c r="I44" s="1"/>
    </row>
    <row r="45" customFormat="false" ht="12" hidden="false" customHeight="false" outlineLevel="0" collapsed="false">
      <c r="F45" s="205"/>
    </row>
    <row r="46" customFormat="false" ht="12" hidden="false" customHeight="false" outlineLevel="0" collapsed="false">
      <c r="B46" s="206"/>
    </row>
    <row r="52" customFormat="false" ht="12" hidden="false" customHeight="false" outlineLevel="0" collapsed="false">
      <c r="B52" s="207"/>
    </row>
  </sheetData>
  <sheetProtection sheet="true" password="cc15" objects="true" scenarios="true" formatRows="false"/>
  <mergeCells count="12">
    <mergeCell ref="A1:B1"/>
    <mergeCell ref="D1:E1"/>
    <mergeCell ref="H1:I1"/>
    <mergeCell ref="A2:A4"/>
    <mergeCell ref="B2:B4"/>
    <mergeCell ref="C2:C4"/>
    <mergeCell ref="D2:D4"/>
    <mergeCell ref="E2:E4"/>
    <mergeCell ref="F2:F4"/>
    <mergeCell ref="G2:G4"/>
    <mergeCell ref="H2:I2"/>
    <mergeCell ref="H3:I3"/>
  </mergeCells>
  <conditionalFormatting sqref="G33">
    <cfRule type="cellIs" priority="2" operator="equal" aboveAverage="0" equalAverage="0" bottom="0" percent="0" rank="0" text="" dxfId="8">
      <formula>"High"</formula>
    </cfRule>
    <cfRule type="cellIs" priority="3" operator="equal" aboveAverage="0" equalAverage="0" bottom="0" percent="0" rank="0" text="" dxfId="9">
      <formula>"Substantial"</formula>
    </cfRule>
    <cfRule type="cellIs" priority="4" operator="equal" aboveAverage="0" equalAverage="0" bottom="0" percent="0" rank="0" text="" dxfId="10">
      <formula>"Moderate"</formula>
    </cfRule>
    <cfRule type="containsText" priority="5" operator="containsText" aboveAverage="0" equalAverage="0" bottom="0" percent="0" rank="0" text="Low" dxfId="11">
      <formula>NOT(ISERROR(SEARCH("Low",G33)))</formula>
    </cfRule>
  </conditionalFormatting>
  <conditionalFormatting sqref="A33 C33:I33">
    <cfRule type="cellIs" priority="6" operator="equal" aboveAverage="0" equalAverage="0" bottom="0" percent="0" rank="0" text="" dxfId="12">
      <formula>$L$5</formula>
    </cfRule>
    <cfRule type="cellIs" priority="7" operator="equal" aboveAverage="0" equalAverage="0" bottom="0" percent="0" rank="0" text="" dxfId="13">
      <formula>$L$4</formula>
    </cfRule>
    <cfRule type="cellIs" priority="8" operator="equal" aboveAverage="0" equalAverage="0" bottom="0" percent="0" rank="0" text="" dxfId="14">
      <formula>$L$3</formula>
    </cfRule>
    <cfRule type="cellIs" priority="9" operator="equal" aboveAverage="0" equalAverage="0" bottom="0" percent="0" rank="0" text="" dxfId="15">
      <formula>$L$6</formula>
    </cfRule>
  </conditionalFormatting>
  <conditionalFormatting sqref="F1">
    <cfRule type="cellIs" priority="10" operator="equal" aboveAverage="0" equalAverage="0" bottom="0" percent="0" rank="0" text="" dxfId="16">
      <formula>"High"</formula>
    </cfRule>
    <cfRule type="cellIs" priority="11" operator="equal" aboveAverage="0" equalAverage="0" bottom="0" percent="0" rank="0" text="" dxfId="17">
      <formula>"Substantial"</formula>
    </cfRule>
    <cfRule type="cellIs" priority="12" operator="equal" aboveAverage="0" equalAverage="0" bottom="0" percent="0" rank="0" text="" dxfId="18">
      <formula>"Moderate"</formula>
    </cfRule>
    <cfRule type="cellIs" priority="13" operator="equal" aboveAverage="0" equalAverage="0" bottom="0" percent="0" rank="0" text="" dxfId="19">
      <formula>"Low"</formula>
    </cfRule>
  </conditionalFormatting>
  <conditionalFormatting sqref="C1">
    <cfRule type="cellIs" priority="14" operator="equal" aboveAverage="0" equalAverage="0" bottom="0" percent="0" rank="0" text="" dxfId="20">
      <formula>"High"</formula>
    </cfRule>
    <cfRule type="cellIs" priority="15" operator="equal" aboveAverage="0" equalAverage="0" bottom="0" percent="0" rank="0" text="" dxfId="21">
      <formula>"Substantial"</formula>
    </cfRule>
    <cfRule type="cellIs" priority="16" operator="equal" aboveAverage="0" equalAverage="0" bottom="0" percent="0" rank="0" text="" dxfId="22">
      <formula>"Moderate"</formula>
    </cfRule>
    <cfRule type="cellIs" priority="17" operator="equal" aboveAverage="0" equalAverage="0" bottom="0" percent="0" rank="0" text="" dxfId="23">
      <formula>"Low"</formula>
    </cfRule>
  </conditionalFormatting>
  <conditionalFormatting sqref="H39">
    <cfRule type="cellIs" priority="18" operator="equal" aboveAverage="0" equalAverage="0" bottom="0" percent="0" rank="0" text="" dxfId="24">
      <formula>"High"</formula>
    </cfRule>
    <cfRule type="cellIs" priority="19" operator="equal" aboveAverage="0" equalAverage="0" bottom="0" percent="0" rank="0" text="" dxfId="25">
      <formula>"Substantial"</formula>
    </cfRule>
    <cfRule type="cellIs" priority="20" operator="equal" aboveAverage="0" equalAverage="0" bottom="0" percent="0" rank="0" text="" dxfId="26">
      <formula>"Moderate"</formula>
    </cfRule>
    <cfRule type="containsText" priority="21" operator="containsText" aboveAverage="0" equalAverage="0" bottom="0" percent="0" rank="0" text="Low" dxfId="27">
      <formula>NOT(ISERROR(SEARCH("Low",H39)))</formula>
    </cfRule>
  </conditionalFormatting>
  <conditionalFormatting sqref="H35:I38">
    <cfRule type="cellIs" priority="22" operator="equal" aboveAverage="0" equalAverage="0" bottom="0" percent="0" rank="0" text="" dxfId="28">
      <formula>"High"</formula>
    </cfRule>
    <cfRule type="cellIs" priority="23" operator="equal" aboveAverage="0" equalAverage="0" bottom="0" percent="0" rank="0" text="" dxfId="29">
      <formula>"Substantial"</formula>
    </cfRule>
    <cfRule type="cellIs" priority="24" operator="equal" aboveAverage="0" equalAverage="0" bottom="0" percent="0" rank="0" text="" dxfId="30">
      <formula>"Moderate"</formula>
    </cfRule>
    <cfRule type="containsText" priority="25" operator="containsText" aboveAverage="0" equalAverage="0" bottom="0" percent="0" rank="0" text="Low" dxfId="31">
      <formula>NOT(ISERROR(SEARCH("Low",H35)))</formula>
    </cfRule>
  </conditionalFormatting>
  <conditionalFormatting sqref="G39 G28:G32 G15:G16 G10:G11 G22:G23 G2 G5 G34">
    <cfRule type="cellIs" priority="26" operator="equal" aboveAverage="0" equalAverage="0" bottom="0" percent="0" rank="0" text="" dxfId="32">
      <formula>"High"</formula>
    </cfRule>
    <cfRule type="cellIs" priority="27" operator="equal" aboveAverage="0" equalAverage="0" bottom="0" percent="0" rank="0" text="" dxfId="33">
      <formula>"Substantial"</formula>
    </cfRule>
    <cfRule type="cellIs" priority="28" operator="equal" aboveAverage="0" equalAverage="0" bottom="0" percent="0" rank="0" text="" dxfId="34">
      <formula>"Moderate"</formula>
    </cfRule>
    <cfRule type="containsText" priority="29" operator="containsText" aboveAverage="0" equalAverage="0" bottom="0" percent="0" rank="0" text="Low" dxfId="35">
      <formula>NOT(ISERROR(SEARCH("Low",G2)))</formula>
    </cfRule>
  </conditionalFormatting>
  <conditionalFormatting sqref="A5:I9 A15 C15:I15 A34:I38 A28:A32 A39 C39:I39 A11:I14 A10 C10:I10 A23:I27 A22 C22:I22 A16:I21 C28:I32">
    <cfRule type="cellIs" priority="30" operator="equal" aboveAverage="0" equalAverage="0" bottom="0" percent="0" rank="0" text="" dxfId="36">
      <formula>$L$5</formula>
    </cfRule>
    <cfRule type="cellIs" priority="31" operator="equal" aboveAverage="0" equalAverage="0" bottom="0" percent="0" rank="0" text="" dxfId="37">
      <formula>$L$4</formula>
    </cfRule>
    <cfRule type="cellIs" priority="32" operator="equal" aboveAverage="0" equalAverage="0" bottom="0" percent="0" rank="0" text="" dxfId="38">
      <formula>$L$3</formula>
    </cfRule>
    <cfRule type="cellIs" priority="33" operator="equal" aboveAverage="0" equalAverage="0" bottom="0" percent="0" rank="0" text="" dxfId="39">
      <formula>$L$6</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61"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S120"/>
  <sheetViews>
    <sheetView showFormulas="false" showGridLines="true" showRowColHeaders="true" showZeros="true" rightToLeft="false" tabSelected="false" showOutlineSymbols="true" defaultGridColor="true" view="pageBreakPreview" topLeftCell="A1" colorId="64" zoomScale="100" zoomScaleNormal="85" zoomScalePageLayoutView="100" workbookViewId="0">
      <pane xSplit="0" ySplit="2" topLeftCell="A106" activePane="bottomLeft" state="frozen"/>
      <selection pane="topLeft" activeCell="A1" activeCellId="0" sqref="A1"/>
      <selection pane="bottomLeft" activeCell="C114" activeCellId="0" sqref="C114"/>
    </sheetView>
  </sheetViews>
  <sheetFormatPr defaultColWidth="8.82421875" defaultRowHeight="12" zeroHeight="false" outlineLevelRow="0" outlineLevelCol="0"/>
  <cols>
    <col collapsed="false" customWidth="true" hidden="false" outlineLevel="0" max="1" min="1" style="1" width="18"/>
    <col collapsed="false" customWidth="true" hidden="false" outlineLevel="0" max="2" min="2" style="1" width="29"/>
    <col collapsed="false" customWidth="true" hidden="false" outlineLevel="0" max="3" min="3" style="208" width="30.54"/>
    <col collapsed="false" customWidth="true" hidden="false" outlineLevel="0" max="4" min="4" style="209" width="14.45"/>
    <col collapsed="false" customWidth="true" hidden="false" outlineLevel="0" max="6" min="5" style="57" width="7.45"/>
    <col collapsed="false" customWidth="true" hidden="false" outlineLevel="0" max="7" min="7" style="57" width="1.18"/>
    <col collapsed="false" customWidth="true" hidden="false" outlineLevel="0" max="8" min="8" style="57" width="7.45"/>
    <col collapsed="false" customWidth="true" hidden="false" outlineLevel="0" max="9" min="9" style="59" width="12.54"/>
    <col collapsed="false" customWidth="true" hidden="false" outlineLevel="0" max="10" min="10" style="59" width="12.27"/>
    <col collapsed="false" customWidth="true" hidden="false" outlineLevel="0" max="11" min="11" style="1" width="65.82"/>
    <col collapsed="false" customWidth="true" hidden="false" outlineLevel="0" max="12" min="12" style="210" width="15.54"/>
    <col collapsed="false" customWidth="true" hidden="true" outlineLevel="0" max="13" min="13" style="1" width="13.45"/>
    <col collapsed="false" customWidth="true" hidden="true" outlineLevel="0" max="14" min="14" style="1" width="14.82"/>
    <col collapsed="false" customWidth="true" hidden="true" outlineLevel="0" max="15" min="15" style="1" width="11.18"/>
    <col collapsed="false" customWidth="true" hidden="false" outlineLevel="0" max="16" min="16" style="1" width="13.82"/>
    <col collapsed="false" customWidth="false" hidden="false" outlineLevel="0" max="16384" min="17" style="1" width="8.82"/>
  </cols>
  <sheetData>
    <row r="1" customFormat="false" ht="21" hidden="false" customHeight="true" outlineLevel="0" collapsed="false">
      <c r="A1" s="211" t="s">
        <v>1</v>
      </c>
      <c r="B1" s="212" t="str">
        <f aca="false">Profile!F1</f>
        <v>Freshwater Aquaculture</v>
      </c>
      <c r="C1" s="66" t="s">
        <v>22</v>
      </c>
      <c r="D1" s="67" t="str">
        <f aca="false">Profile!E2</f>
        <v>Georgia</v>
      </c>
      <c r="E1" s="67"/>
      <c r="F1" s="68" t="s">
        <v>23</v>
      </c>
      <c r="G1" s="213"/>
      <c r="H1" s="214"/>
      <c r="I1" s="215"/>
      <c r="J1" s="69" t="str">
        <f aca="false">Profile!B3</f>
        <v>10/ 09 / 20 21</v>
      </c>
      <c r="K1" s="216"/>
      <c r="L1" s="217" t="s">
        <v>76</v>
      </c>
    </row>
    <row r="2" s="71" customFormat="true" ht="15" hidden="false" customHeight="true" outlineLevel="0" collapsed="false">
      <c r="A2" s="66" t="s">
        <v>77</v>
      </c>
      <c r="B2" s="66"/>
      <c r="C2" s="218" t="s">
        <v>78</v>
      </c>
      <c r="D2" s="218" t="s">
        <v>11</v>
      </c>
      <c r="E2" s="218" t="s">
        <v>12</v>
      </c>
      <c r="F2" s="66" t="s">
        <v>28</v>
      </c>
      <c r="G2" s="66"/>
      <c r="H2" s="66"/>
      <c r="I2" s="66"/>
      <c r="J2" s="66"/>
      <c r="K2" s="66"/>
      <c r="L2" s="219"/>
      <c r="M2" s="104"/>
    </row>
    <row r="3" s="71" customFormat="true" ht="24.75" hidden="false" customHeight="true" outlineLevel="0" collapsed="false">
      <c r="A3" s="220" t="s">
        <v>79</v>
      </c>
      <c r="B3" s="221"/>
      <c r="C3" s="221"/>
      <c r="D3" s="221"/>
      <c r="E3" s="221"/>
      <c r="F3" s="221"/>
      <c r="G3" s="221"/>
      <c r="H3" s="221"/>
      <c r="I3" s="221"/>
      <c r="J3" s="221"/>
      <c r="K3" s="221"/>
      <c r="L3" s="222"/>
      <c r="N3" s="223" t="s">
        <v>39</v>
      </c>
      <c r="O3" s="71" t="n">
        <v>4.5</v>
      </c>
    </row>
    <row r="4" s="71" customFormat="true" ht="21" hidden="false" customHeight="true" outlineLevel="0" collapsed="false">
      <c r="A4" s="224" t="s">
        <v>80</v>
      </c>
      <c r="B4" s="225"/>
      <c r="C4" s="225"/>
      <c r="D4" s="225"/>
      <c r="E4" s="225"/>
      <c r="F4" s="225"/>
      <c r="G4" s="225"/>
      <c r="H4" s="225"/>
      <c r="I4" s="225"/>
      <c r="J4" s="225"/>
      <c r="K4" s="225"/>
      <c r="L4" s="222"/>
      <c r="N4" s="223" t="s">
        <v>81</v>
      </c>
      <c r="O4" s="71" t="n">
        <v>3.5</v>
      </c>
    </row>
    <row r="5" s="71" customFormat="true" ht="60.75" hidden="false" customHeight="true" outlineLevel="0" collapsed="false">
      <c r="A5" s="226" t="s">
        <v>82</v>
      </c>
      <c r="B5" s="226"/>
      <c r="C5" s="227" t="s">
        <v>83</v>
      </c>
      <c r="D5" s="228" t="s">
        <v>84</v>
      </c>
      <c r="E5" s="229" t="n">
        <f aca="false">IF(D5=$N$6,1,IF(D5=$N$5,2,IF(D5=$N$4,3,IF(D5=$N$3,4,"n/a"))))</f>
        <v>2</v>
      </c>
      <c r="F5" s="230" t="s">
        <v>85</v>
      </c>
      <c r="G5" s="230"/>
      <c r="H5" s="230"/>
      <c r="I5" s="230"/>
      <c r="J5" s="230"/>
      <c r="K5" s="230"/>
      <c r="L5" s="222"/>
      <c r="N5" s="104" t="s">
        <v>84</v>
      </c>
      <c r="O5" s="72" t="n">
        <v>2.5</v>
      </c>
    </row>
    <row r="6" s="71" customFormat="true" ht="31.5" hidden="false" customHeight="true" outlineLevel="0" collapsed="false">
      <c r="A6" s="226" t="s">
        <v>86</v>
      </c>
      <c r="B6" s="226"/>
      <c r="C6" s="227" t="s">
        <v>83</v>
      </c>
      <c r="D6" s="228" t="s">
        <v>81</v>
      </c>
      <c r="E6" s="229" t="n">
        <f aca="false">IF(D6=$N$6,1,IF(D6=$N$5,2,IF(D6=$N$4,3,IF(D6=$N$3,4,"n/a"))))</f>
        <v>3</v>
      </c>
      <c r="F6" s="230" t="s">
        <v>87</v>
      </c>
      <c r="G6" s="230"/>
      <c r="H6" s="230"/>
      <c r="I6" s="230"/>
      <c r="J6" s="230"/>
      <c r="K6" s="230"/>
      <c r="L6" s="222"/>
      <c r="N6" s="104" t="s">
        <v>88</v>
      </c>
      <c r="O6" s="72" t="n">
        <v>1.5</v>
      </c>
    </row>
    <row r="7" s="71" customFormat="true" ht="28.5" hidden="false" customHeight="true" outlineLevel="0" collapsed="false">
      <c r="A7" s="226" t="s">
        <v>89</v>
      </c>
      <c r="B7" s="226"/>
      <c r="C7" s="227" t="s">
        <v>90</v>
      </c>
      <c r="D7" s="228" t="s">
        <v>88</v>
      </c>
      <c r="E7" s="229" t="n">
        <f aca="false">IF(D7=$N$6,1,IF(D7=$N$5,2,IF(D7=$N$4,3,IF(D7=$N$3,4,"n/a"))))</f>
        <v>1</v>
      </c>
      <c r="F7" s="230" t="s">
        <v>91</v>
      </c>
      <c r="G7" s="230"/>
      <c r="H7" s="230"/>
      <c r="I7" s="230"/>
      <c r="J7" s="230"/>
      <c r="K7" s="230"/>
      <c r="L7" s="222"/>
      <c r="N7" s="223" t="s">
        <v>92</v>
      </c>
    </row>
    <row r="8" s="71" customFormat="true" ht="30" hidden="false" customHeight="true" outlineLevel="0" collapsed="false">
      <c r="A8" s="226" t="s">
        <v>93</v>
      </c>
      <c r="B8" s="226"/>
      <c r="C8" s="227" t="s">
        <v>83</v>
      </c>
      <c r="D8" s="228" t="s">
        <v>84</v>
      </c>
      <c r="E8" s="229" t="n">
        <f aca="false">IF(D8=$N$6,1,IF(D8=$N$5,2,IF(D8=$N$4,3,IF(D8=$N$3,4,"n/a"))))</f>
        <v>2</v>
      </c>
      <c r="F8" s="230" t="s">
        <v>94</v>
      </c>
      <c r="G8" s="230"/>
      <c r="H8" s="230"/>
      <c r="I8" s="230"/>
      <c r="J8" s="230"/>
      <c r="K8" s="230"/>
      <c r="L8" s="222"/>
      <c r="N8" s="104"/>
    </row>
    <row r="9" s="71" customFormat="true" ht="45.75" hidden="false" customHeight="true" outlineLevel="0" collapsed="false">
      <c r="A9" s="231" t="s">
        <v>95</v>
      </c>
      <c r="B9" s="231"/>
      <c r="C9" s="232"/>
      <c r="D9" s="233" t="s">
        <v>92</v>
      </c>
      <c r="E9" s="234" t="str">
        <f aca="false">IF(D9=$N$6,1,IF(D9=$N$5,2,IF(D9=$N$4,3,IF(D9=$N$3,4,"n/a"))))</f>
        <v>n/a</v>
      </c>
      <c r="F9" s="235" t="s">
        <v>96</v>
      </c>
      <c r="G9" s="235"/>
      <c r="H9" s="235"/>
      <c r="I9" s="235"/>
      <c r="J9" s="235"/>
      <c r="K9" s="235"/>
      <c r="L9" s="222"/>
      <c r="N9" s="236"/>
    </row>
    <row r="10" s="71" customFormat="true" ht="28.5" hidden="false" customHeight="true" outlineLevel="0" collapsed="false">
      <c r="A10" s="237"/>
      <c r="B10" s="237"/>
      <c r="C10" s="238" t="s">
        <v>97</v>
      </c>
      <c r="D10" s="239" t="str">
        <f aca="false">IF(E10&lt;1.5,$N$6,IF(E10&lt;2.5,$N$5,IF(E10&lt;3.5,$N$4,IF(E10&lt;4.5,$N$3,"n/a"))))</f>
        <v>Moderate/Low</v>
      </c>
      <c r="E10" s="240" t="n">
        <f aca="false">IF(COUNT(E5:E9)=0,"n/a",AVERAGE(E5:E9))</f>
        <v>2</v>
      </c>
      <c r="F10" s="241" t="n">
        <f aca="false">E10</f>
        <v>2</v>
      </c>
      <c r="G10" s="242"/>
      <c r="H10" s="243" t="s">
        <v>98</v>
      </c>
      <c r="I10" s="244" t="str">
        <f aca="false">D10</f>
        <v>Moderate/Low</v>
      </c>
      <c r="J10" s="245" t="n">
        <f aca="false">IF(I10=$N$7,"n/a",IF(AND(I10=$N$5,D10=$N$6),1.5,IF(AND(I10=$N$4,D10=$N$5),2.5,IF(AND(I10=$N$3,D10=$N$4),3.5,IF(AND(I10=$N$6,D10=$N$5),1.49,IF(AND(I10=$N$5,D10=$N$4),2.49,IF(AND(I10=$N$4,D10=$N$3),3.49,E10)))))))</f>
        <v>2</v>
      </c>
      <c r="K10" s="246" t="s">
        <v>99</v>
      </c>
      <c r="L10" s="247"/>
      <c r="N10" s="223"/>
    </row>
    <row r="11" s="71" customFormat="true" ht="20.25" hidden="false" customHeight="true" outlineLevel="0" collapsed="false">
      <c r="A11" s="248" t="s">
        <v>100</v>
      </c>
      <c r="B11" s="249"/>
      <c r="C11" s="250"/>
      <c r="D11" s="251"/>
      <c r="E11" s="251"/>
      <c r="F11" s="251"/>
      <c r="G11" s="251"/>
      <c r="H11" s="251"/>
      <c r="I11" s="251"/>
      <c r="J11" s="251"/>
      <c r="K11" s="251"/>
      <c r="L11" s="222"/>
      <c r="N11" s="223"/>
    </row>
    <row r="12" customFormat="false" ht="45.75" hidden="false" customHeight="true" outlineLevel="0" collapsed="false">
      <c r="A12" s="226" t="s">
        <v>101</v>
      </c>
      <c r="B12" s="226"/>
      <c r="C12" s="227" t="s">
        <v>102</v>
      </c>
      <c r="D12" s="252" t="s">
        <v>81</v>
      </c>
      <c r="E12" s="253" t="n">
        <f aca="false">IF(D12=$N$6,1,IF(D12=$N$5,2,IF(D12=$N$4,3,IF(D12=$N$3,4,"n/a"))))</f>
        <v>3</v>
      </c>
      <c r="F12" s="254" t="s">
        <v>103</v>
      </c>
      <c r="G12" s="254"/>
      <c r="H12" s="254"/>
      <c r="I12" s="254"/>
      <c r="J12" s="254"/>
      <c r="K12" s="254"/>
      <c r="L12" s="255" t="s">
        <v>104</v>
      </c>
      <c r="N12" s="223"/>
    </row>
    <row r="13" customFormat="false" ht="43.5" hidden="false" customHeight="true" outlineLevel="0" collapsed="false">
      <c r="A13" s="256" t="s">
        <v>105</v>
      </c>
      <c r="B13" s="256"/>
      <c r="C13" s="257"/>
      <c r="D13" s="258" t="s">
        <v>92</v>
      </c>
      <c r="E13" s="259" t="str">
        <f aca="false">IF(D13=$N$6,1,IF(D13=$N$5,2,IF(D13=$N$4,3,IF(D13=$N$3,4,"n/a"))))</f>
        <v>n/a</v>
      </c>
      <c r="F13" s="260" t="s">
        <v>96</v>
      </c>
      <c r="G13" s="260"/>
      <c r="H13" s="260"/>
      <c r="I13" s="260"/>
      <c r="J13" s="260"/>
      <c r="K13" s="260"/>
      <c r="L13" s="255" t="s">
        <v>104</v>
      </c>
    </row>
    <row r="14" s="83" customFormat="true" ht="28.5" hidden="false" customHeight="true" outlineLevel="0" collapsed="false">
      <c r="A14" s="261"/>
      <c r="B14" s="261"/>
      <c r="C14" s="238" t="s">
        <v>97</v>
      </c>
      <c r="D14" s="262" t="str">
        <f aca="false">IF(E14&lt;1.5,$N$6,IF(E14&lt;2.5,$N$5,IF(E14&lt;3.5,$N$4,IF(E14&lt;4.5,$N$3,"n/a"))))</f>
        <v>Substantial</v>
      </c>
      <c r="E14" s="263" t="n">
        <f aca="false">IF(COUNT(E12:E13)=0,"n/a",AVERAGE(E12:E13))</f>
        <v>3</v>
      </c>
      <c r="F14" s="264" t="n">
        <f aca="false">E14</f>
        <v>3</v>
      </c>
      <c r="G14" s="242"/>
      <c r="H14" s="265" t="s">
        <v>98</v>
      </c>
      <c r="I14" s="244" t="str">
        <f aca="false">D14</f>
        <v>Substantial</v>
      </c>
      <c r="J14" s="266" t="n">
        <f aca="false">IF(I14=$N$7,"n/a",IF(AND(I14=$N$5,D14=$N$6),1.5,IF(AND(I14=$N$4,D14=$N$5),2.5,IF(AND(I14=$N$3,D14=$N$4),3.5,IF(AND(I14=$N$6,D14=$N$5),1.49,IF(AND(I14=$N$5,D14=$N$4),2.49,IF(AND(I14=$N$4,D14=$N$3),3.49,E14)))))))</f>
        <v>3</v>
      </c>
      <c r="K14" s="267" t="s">
        <v>99</v>
      </c>
      <c r="L14" s="268"/>
      <c r="N14" s="223"/>
    </row>
    <row r="15" customFormat="false" ht="21.75" hidden="false" customHeight="true" outlineLevel="0" collapsed="false">
      <c r="A15" s="269" t="s">
        <v>106</v>
      </c>
      <c r="B15" s="248"/>
      <c r="C15" s="248"/>
      <c r="D15" s="248"/>
      <c r="E15" s="248"/>
      <c r="F15" s="248"/>
      <c r="G15" s="248"/>
      <c r="H15" s="248"/>
      <c r="I15" s="248"/>
      <c r="J15" s="248"/>
      <c r="K15" s="248"/>
      <c r="L15" s="270"/>
      <c r="N15" s="223"/>
    </row>
    <row r="16" customFormat="false" ht="46.5" hidden="false" customHeight="true" outlineLevel="0" collapsed="false">
      <c r="A16" s="231" t="s">
        <v>107</v>
      </c>
      <c r="B16" s="231"/>
      <c r="C16" s="271" t="s">
        <v>90</v>
      </c>
      <c r="D16" s="233" t="s">
        <v>84</v>
      </c>
      <c r="E16" s="272" t="n">
        <f aca="false">IF(D16=$N$6,1,IF(D16=$N$5,2,IF(D16=$N$4,3,IF(D16=$N$3,4,"n/a"))))</f>
        <v>2</v>
      </c>
      <c r="F16" s="230" t="s">
        <v>108</v>
      </c>
      <c r="G16" s="230"/>
      <c r="H16" s="230"/>
      <c r="I16" s="230"/>
      <c r="J16" s="230"/>
      <c r="K16" s="230"/>
      <c r="L16" s="270"/>
    </row>
    <row r="17" s="71" customFormat="true" ht="24.75" hidden="false" customHeight="true" outlineLevel="0" collapsed="false">
      <c r="A17" s="273"/>
      <c r="B17" s="273"/>
      <c r="C17" s="238" t="s">
        <v>97</v>
      </c>
      <c r="D17" s="262" t="str">
        <f aca="false">IF(E17&lt;1.5,$N$6,IF(E17&lt;2.5,$N$5,IF(E17&lt;3.5,$N$4,IF(E17&lt;4.5,$N$3,"n/a"))))</f>
        <v>Moderate/Low</v>
      </c>
      <c r="E17" s="263" t="n">
        <f aca="false">IF(COUNT(E16)=0,"n/a",AVERAGE(E16))</f>
        <v>2</v>
      </c>
      <c r="F17" s="264" t="n">
        <f aca="false">E17</f>
        <v>2</v>
      </c>
      <c r="G17" s="242"/>
      <c r="H17" s="265" t="s">
        <v>98</v>
      </c>
      <c r="I17" s="244" t="str">
        <f aca="false">D17</f>
        <v>Moderate/Low</v>
      </c>
      <c r="J17" s="266" t="n">
        <f aca="false">IF(I17=$N$7,"n/a",IF(AND(I17=$N$5,D17=$N$6),1.5,IF(AND(I17=$N$4,D17=$N$5),2.5,IF(AND(I17=$N$3,D17=$N$4),3.5,IF(AND(I17=$N$6,D17=$N$5),1.49,IF(AND(I17=$N$5,D17=$N$4),2.49,IF(AND(I17=$N$4,D17=$N$3),3.49,E17)))))))</f>
        <v>2</v>
      </c>
      <c r="K17" s="267" t="s">
        <v>99</v>
      </c>
      <c r="L17" s="222"/>
      <c r="N17" s="80"/>
    </row>
    <row r="18" s="274" customFormat="true" ht="21" hidden="false" customHeight="true" outlineLevel="0" collapsed="false">
      <c r="A18" s="248" t="s">
        <v>109</v>
      </c>
      <c r="B18" s="248"/>
      <c r="C18" s="248"/>
      <c r="D18" s="248"/>
      <c r="E18" s="248"/>
      <c r="F18" s="248"/>
      <c r="G18" s="248"/>
      <c r="H18" s="248"/>
      <c r="I18" s="248"/>
      <c r="J18" s="248"/>
      <c r="K18" s="248"/>
      <c r="L18" s="270"/>
      <c r="N18" s="275"/>
    </row>
    <row r="19" s="274" customFormat="true" ht="32.25" hidden="false" customHeight="true" outlineLevel="0" collapsed="false">
      <c r="A19" s="226" t="s">
        <v>110</v>
      </c>
      <c r="B19" s="226"/>
      <c r="C19" s="227" t="s">
        <v>111</v>
      </c>
      <c r="D19" s="228" t="s">
        <v>84</v>
      </c>
      <c r="E19" s="276" t="n">
        <f aca="false">IF(D19=$N$6,1,IF(D19=$N$5,2,IF(D19=$N$4,3,IF(D19=$N$3,4,"n/a"))))</f>
        <v>2</v>
      </c>
      <c r="F19" s="230" t="s">
        <v>112</v>
      </c>
      <c r="G19" s="230"/>
      <c r="H19" s="230"/>
      <c r="I19" s="230"/>
      <c r="J19" s="230"/>
      <c r="K19" s="230"/>
      <c r="L19" s="255" t="s">
        <v>104</v>
      </c>
      <c r="N19" s="275"/>
    </row>
    <row r="20" s="274" customFormat="true" ht="33" hidden="false" customHeight="true" outlineLevel="0" collapsed="false">
      <c r="A20" s="256" t="s">
        <v>113</v>
      </c>
      <c r="B20" s="256"/>
      <c r="C20" s="271" t="s">
        <v>90</v>
      </c>
      <c r="D20" s="277" t="s">
        <v>84</v>
      </c>
      <c r="E20" s="234" t="n">
        <f aca="false">IF(D20=$N$6,1,IF(D20=$N$5,2,IF(D20=$N$4,3,IF(D20=$N$3,4,"n/a"))))</f>
        <v>2</v>
      </c>
      <c r="F20" s="235" t="s">
        <v>114</v>
      </c>
      <c r="G20" s="235"/>
      <c r="H20" s="235"/>
      <c r="I20" s="235"/>
      <c r="J20" s="235"/>
      <c r="K20" s="235"/>
      <c r="L20" s="278"/>
      <c r="N20" s="275"/>
    </row>
    <row r="21" s="71" customFormat="true" ht="29.25" hidden="false" customHeight="true" outlineLevel="0" collapsed="false">
      <c r="A21" s="261"/>
      <c r="B21" s="261"/>
      <c r="C21" s="238" t="s">
        <v>97</v>
      </c>
      <c r="D21" s="262" t="str">
        <f aca="false">IF(E21&lt;1.5,$N$6,IF(E21&lt;2.5,$N$5,IF(E21&lt;3.5,$N$4,IF(E21&lt;4.5,$N$3,"n/a"))))</f>
        <v>Moderate/Low</v>
      </c>
      <c r="E21" s="263" t="n">
        <f aca="false">IF(COUNT(E19:E20)=0,"n/a",AVERAGE(E19:E20))</f>
        <v>2</v>
      </c>
      <c r="F21" s="264" t="n">
        <f aca="false">E21</f>
        <v>2</v>
      </c>
      <c r="G21" s="242"/>
      <c r="H21" s="265" t="s">
        <v>98</v>
      </c>
      <c r="I21" s="244" t="str">
        <f aca="false">D21</f>
        <v>Moderate/Low</v>
      </c>
      <c r="J21" s="245" t="n">
        <f aca="false">IF(I21=$N$7,"n/a",IF(AND(I21=$N$5,D21=$N$6),1.5,IF(AND(I21=$N$4,D21=$N$5),2.5,IF(AND(I21=$N$3,D21=$N$4),3.5,IF(AND(I21=$N$6,D21=$N$5),1.49,IF(AND(I21=$N$5,D21=$N$4),2.49,IF(AND(I21=$N$4,D21=$N$3),3.49,E21)))))))</f>
        <v>2</v>
      </c>
      <c r="K21" s="279" t="s">
        <v>99</v>
      </c>
      <c r="L21" s="280"/>
    </row>
    <row r="22" s="284" customFormat="true" ht="22.5" hidden="false" customHeight="true" outlineLevel="0" collapsed="false">
      <c r="A22" s="281" t="s">
        <v>115</v>
      </c>
      <c r="B22" s="282"/>
      <c r="C22" s="282"/>
      <c r="D22" s="283"/>
      <c r="E22" s="283"/>
      <c r="F22" s="283"/>
      <c r="G22" s="283"/>
      <c r="H22" s="283"/>
      <c r="I22" s="283"/>
      <c r="J22" s="283"/>
      <c r="K22" s="283"/>
      <c r="L22" s="222"/>
    </row>
    <row r="23" customFormat="false" ht="21.75" hidden="false" customHeight="true" outlineLevel="0" collapsed="false">
      <c r="A23" s="285" t="s">
        <v>116</v>
      </c>
      <c r="B23" s="286"/>
      <c r="C23" s="286"/>
      <c r="D23" s="286"/>
      <c r="E23" s="286"/>
      <c r="F23" s="286"/>
      <c r="G23" s="286"/>
      <c r="H23" s="286"/>
      <c r="I23" s="286"/>
      <c r="J23" s="286"/>
      <c r="K23" s="286"/>
      <c r="L23" s="255" t="s">
        <v>104</v>
      </c>
    </row>
    <row r="24" customFormat="false" ht="54" hidden="false" customHeight="true" outlineLevel="0" collapsed="false">
      <c r="A24" s="287" t="s">
        <v>117</v>
      </c>
      <c r="B24" s="287"/>
      <c r="C24" s="288" t="s">
        <v>90</v>
      </c>
      <c r="D24" s="289" t="s">
        <v>84</v>
      </c>
      <c r="E24" s="290" t="n">
        <f aca="false">IF(D24=$N$6,1,IF(D24=$N$5,2,IF(D24=$N$4,3,IF(D24=$N$3,4,"n/a"))))</f>
        <v>2</v>
      </c>
      <c r="F24" s="254" t="s">
        <v>118</v>
      </c>
      <c r="G24" s="254"/>
      <c r="H24" s="254"/>
      <c r="I24" s="254"/>
      <c r="J24" s="254"/>
      <c r="K24" s="254"/>
      <c r="L24" s="255" t="s">
        <v>104</v>
      </c>
    </row>
    <row r="25" customFormat="false" ht="73.5" hidden="false" customHeight="true" outlineLevel="0" collapsed="false">
      <c r="A25" s="291" t="s">
        <v>119</v>
      </c>
      <c r="B25" s="291"/>
      <c r="C25" s="292" t="s">
        <v>90</v>
      </c>
      <c r="D25" s="293" t="s">
        <v>81</v>
      </c>
      <c r="E25" s="234" t="n">
        <f aca="false">IF(D25=$N$6,1,IF(D25=$N$5,2,IF(D25=$N$4,3,IF(D25=$N$3,4,"n/a"))))</f>
        <v>3</v>
      </c>
      <c r="F25" s="235" t="s">
        <v>120</v>
      </c>
      <c r="G25" s="235"/>
      <c r="H25" s="235"/>
      <c r="I25" s="235"/>
      <c r="J25" s="235"/>
      <c r="K25" s="235"/>
      <c r="L25" s="270"/>
    </row>
    <row r="26" customFormat="false" ht="35.25" hidden="false" customHeight="true" outlineLevel="0" collapsed="false">
      <c r="A26" s="294"/>
      <c r="B26" s="294"/>
      <c r="C26" s="295" t="s">
        <v>97</v>
      </c>
      <c r="D26" s="262" t="str">
        <f aca="false">IF(E26&lt;1.5,"Low",IF(E26&lt;2.5,"Moderate",IF(E26&lt;3.5,"Substantial",IF(E26&lt;4.5,"High","n/a"))))</f>
        <v>Substantial</v>
      </c>
      <c r="E26" s="263" t="n">
        <f aca="false">IF(COUNT(E24:E25)=0,"n/a",AVERAGE(E24:E25))</f>
        <v>2.5</v>
      </c>
      <c r="F26" s="241" t="n">
        <f aca="false">E26</f>
        <v>2.5</v>
      </c>
      <c r="G26" s="242"/>
      <c r="H26" s="243" t="s">
        <v>98</v>
      </c>
      <c r="I26" s="244" t="str">
        <f aca="false">D26</f>
        <v>Substantial</v>
      </c>
      <c r="J26" s="245" t="n">
        <f aca="false">IF(I26=$N$7,"n/a",IF(AND(I26=$N$5,D26=$N$6),1.5,IF(AND(I26=$N$4,D26=$N$5),2.5,IF(AND(I26=$N$3,D26=$N$4),3.5,IF(AND(I26=$N$6,D26=$N$5),1.49,IF(AND(I26=$N$5,D26=$N$4),2.49,IF(AND(I26=$N$4,D26=$N$3),3.49,E26)))))))</f>
        <v>2.5</v>
      </c>
      <c r="K26" s="296" t="s">
        <v>99</v>
      </c>
      <c r="L26" s="270"/>
    </row>
    <row r="27" customFormat="false" ht="20.25" hidden="false" customHeight="true" outlineLevel="0" collapsed="false">
      <c r="A27" s="297" t="s">
        <v>121</v>
      </c>
      <c r="B27" s="298"/>
      <c r="C27" s="299"/>
      <c r="D27" s="300"/>
      <c r="E27" s="300"/>
      <c r="F27" s="300"/>
      <c r="G27" s="300"/>
      <c r="H27" s="300"/>
      <c r="I27" s="300"/>
      <c r="J27" s="300"/>
      <c r="K27" s="300"/>
      <c r="L27" s="270"/>
    </row>
    <row r="28" customFormat="false" ht="30.75" hidden="false" customHeight="true" outlineLevel="0" collapsed="false">
      <c r="A28" s="301" t="s">
        <v>122</v>
      </c>
      <c r="B28" s="301"/>
      <c r="C28" s="302"/>
      <c r="D28" s="252" t="s">
        <v>92</v>
      </c>
      <c r="E28" s="253" t="str">
        <f aca="false">IF(D28=$N$6,1,IF(D28=$N$5,2,IF(D28=$N$4,3,IF(D28=$N$3,4,"n/a"))))</f>
        <v>n/a</v>
      </c>
      <c r="F28" s="303" t="s">
        <v>96</v>
      </c>
      <c r="G28" s="303"/>
      <c r="H28" s="303"/>
      <c r="I28" s="303"/>
      <c r="J28" s="303"/>
      <c r="K28" s="303"/>
      <c r="L28" s="270"/>
    </row>
    <row r="29" customFormat="false" ht="50.25" hidden="false" customHeight="true" outlineLevel="0" collapsed="false">
      <c r="A29" s="301" t="s">
        <v>123</v>
      </c>
      <c r="B29" s="301"/>
      <c r="C29" s="304" t="s">
        <v>83</v>
      </c>
      <c r="D29" s="228" t="s">
        <v>84</v>
      </c>
      <c r="E29" s="276" t="n">
        <f aca="false">IF(D29=$N$6,1,IF(D29=$N$5,2,IF(D29=$N$4,3,IF(D29=$N$3,4,"n/a"))))</f>
        <v>2</v>
      </c>
      <c r="F29" s="230" t="s">
        <v>124</v>
      </c>
      <c r="G29" s="230"/>
      <c r="H29" s="230"/>
      <c r="I29" s="230"/>
      <c r="J29" s="230"/>
      <c r="K29" s="230"/>
      <c r="L29" s="270"/>
    </row>
    <row r="30" s="306" customFormat="true" ht="56.25" hidden="false" customHeight="true" outlineLevel="0" collapsed="false">
      <c r="A30" s="301" t="s">
        <v>125</v>
      </c>
      <c r="B30" s="301"/>
      <c r="C30" s="304" t="s">
        <v>83</v>
      </c>
      <c r="D30" s="228" t="s">
        <v>84</v>
      </c>
      <c r="E30" s="276" t="n">
        <f aca="false">IF(D30=$N$6,1,IF(D30=$N$5,2,IF(D30=$N$4,3,IF(D30=$N$3,4,"n/a"))))</f>
        <v>2</v>
      </c>
      <c r="F30" s="305" t="s">
        <v>126</v>
      </c>
      <c r="G30" s="305"/>
      <c r="H30" s="305"/>
      <c r="I30" s="305"/>
      <c r="J30" s="305"/>
      <c r="K30" s="305"/>
      <c r="L30" s="222"/>
    </row>
    <row r="31" s="284" customFormat="true" ht="36" hidden="false" customHeight="true" outlineLevel="0" collapsed="false">
      <c r="A31" s="307" t="s">
        <v>127</v>
      </c>
      <c r="B31" s="307"/>
      <c r="C31" s="292" t="s">
        <v>90</v>
      </c>
      <c r="D31" s="233" t="s">
        <v>84</v>
      </c>
      <c r="E31" s="308" t="n">
        <f aca="false">IF(D31=$N$6,1,IF(D31=$N$5,2,IF(D31=$N$4,3,IF(D31=$N$3,4,"n/a"))))</f>
        <v>2</v>
      </c>
      <c r="F31" s="260" t="s">
        <v>128</v>
      </c>
      <c r="G31" s="260"/>
      <c r="H31" s="260"/>
      <c r="I31" s="260"/>
      <c r="J31" s="260"/>
      <c r="K31" s="260"/>
      <c r="L31" s="255" t="s">
        <v>104</v>
      </c>
    </row>
    <row r="32" s="71" customFormat="true" ht="25.5" hidden="false" customHeight="true" outlineLevel="0" collapsed="false">
      <c r="A32" s="309"/>
      <c r="B32" s="310"/>
      <c r="C32" s="295" t="s">
        <v>97</v>
      </c>
      <c r="D32" s="262" t="str">
        <f aca="false">IF(E32&lt;1.5,"Low",IF(E32&lt;2.5,"Moderate",IF(E32&lt;3.5,"Substantial",IF(E32&lt;4.5,"High","n/a"))))</f>
        <v>Moderate</v>
      </c>
      <c r="E32" s="263" t="n">
        <f aca="false">IF(COUNT(E28:E31)=0,"n/a",AVERAGE(E28:E31))</f>
        <v>2</v>
      </c>
      <c r="F32" s="264" t="n">
        <f aca="false">E32</f>
        <v>2</v>
      </c>
      <c r="G32" s="242"/>
      <c r="H32" s="265" t="s">
        <v>98</v>
      </c>
      <c r="I32" s="244" t="str">
        <f aca="false">D32</f>
        <v>Moderate</v>
      </c>
      <c r="J32" s="266" t="n">
        <f aca="false">IF(I32=$N$7,"n/a",IF(AND(I32=$N$5,D32=$N$6),1.5,IF(AND(I32=$N$4,D32=$N$5),2.5,IF(AND(I32=$N$3,D32=$N$4),3.5,IF(AND(I32=$N$6,D32=$N$5),1.49,IF(AND(I32=$N$5,D32=$N$4),2.49,IF(AND(I32=$N$4,D32=$N$3),3.49,E32)))))))</f>
        <v>2</v>
      </c>
      <c r="K32" s="267" t="s">
        <v>99</v>
      </c>
      <c r="L32" s="222"/>
    </row>
    <row r="33" s="71" customFormat="true" ht="25.5" hidden="false" customHeight="true" outlineLevel="0" collapsed="false">
      <c r="A33" s="311" t="s">
        <v>129</v>
      </c>
      <c r="B33" s="312"/>
      <c r="C33" s="312"/>
      <c r="D33" s="312"/>
      <c r="E33" s="312"/>
      <c r="F33" s="312"/>
      <c r="G33" s="312"/>
      <c r="H33" s="312"/>
      <c r="I33" s="312"/>
      <c r="J33" s="312"/>
      <c r="K33" s="312"/>
      <c r="L33" s="222"/>
    </row>
    <row r="34" s="71" customFormat="true" ht="45.75" hidden="false" customHeight="true" outlineLevel="0" collapsed="false">
      <c r="A34" s="313" t="s">
        <v>130</v>
      </c>
      <c r="B34" s="313"/>
      <c r="C34" s="314" t="s">
        <v>83</v>
      </c>
      <c r="D34" s="228" t="s">
        <v>81</v>
      </c>
      <c r="E34" s="229" t="n">
        <f aca="false">IF(D34=$N$6,1,IF(D34=$N$5,2,IF(D34=$N$4,3,IF(D34=$N$3,4,"n/a"))))</f>
        <v>3</v>
      </c>
      <c r="F34" s="254" t="s">
        <v>131</v>
      </c>
      <c r="G34" s="254"/>
      <c r="H34" s="254"/>
      <c r="I34" s="254"/>
      <c r="J34" s="254"/>
      <c r="K34" s="254"/>
      <c r="L34" s="255" t="s">
        <v>104</v>
      </c>
    </row>
    <row r="35" s="71" customFormat="true" ht="33" hidden="false" customHeight="true" outlineLevel="0" collapsed="false">
      <c r="A35" s="315" t="s">
        <v>132</v>
      </c>
      <c r="B35" s="315"/>
      <c r="C35" s="314" t="s">
        <v>133</v>
      </c>
      <c r="D35" s="316" t="s">
        <v>81</v>
      </c>
      <c r="E35" s="229" t="n">
        <f aca="false">IF(D35=$N$6,1,IF(D35=$N$5,2,IF(D35=$N$4,3,IF(D35=$N$3,4,"n/a"))))</f>
        <v>3</v>
      </c>
      <c r="F35" s="230" t="s">
        <v>134</v>
      </c>
      <c r="G35" s="230"/>
      <c r="H35" s="230"/>
      <c r="I35" s="230"/>
      <c r="J35" s="230"/>
      <c r="K35" s="230"/>
      <c r="L35" s="222"/>
    </row>
    <row r="36" s="71" customFormat="true" ht="60.75" hidden="false" customHeight="true" outlineLevel="0" collapsed="false">
      <c r="A36" s="313" t="s">
        <v>135</v>
      </c>
      <c r="B36" s="313"/>
      <c r="C36" s="314"/>
      <c r="D36" s="316" t="s">
        <v>92</v>
      </c>
      <c r="E36" s="229" t="str">
        <f aca="false">IF(D36=$N$6,1,IF(D36=$N$5,2,IF(D36=$N$4,3,IF(D36=$N$3,4,"n/a"))))</f>
        <v>n/a</v>
      </c>
      <c r="F36" s="230" t="s">
        <v>96</v>
      </c>
      <c r="G36" s="230"/>
      <c r="H36" s="230"/>
      <c r="I36" s="230"/>
      <c r="J36" s="230"/>
      <c r="K36" s="230"/>
      <c r="L36" s="222"/>
    </row>
    <row r="37" s="71" customFormat="true" ht="60.75" hidden="false" customHeight="true" outlineLevel="0" collapsed="false">
      <c r="A37" s="291" t="s">
        <v>136</v>
      </c>
      <c r="B37" s="291"/>
      <c r="C37" s="317"/>
      <c r="D37" s="233" t="s">
        <v>92</v>
      </c>
      <c r="E37" s="272" t="str">
        <f aca="false">IF(D37=$N$6,1,IF(D37=$N$5,2,IF(D37=$N$4,3,IF(D37=$N$3,4,"n/a"))))</f>
        <v>n/a</v>
      </c>
      <c r="F37" s="318" t="s">
        <v>96</v>
      </c>
      <c r="G37" s="318"/>
      <c r="H37" s="318"/>
      <c r="I37" s="318"/>
      <c r="J37" s="318"/>
      <c r="K37" s="318"/>
      <c r="L37" s="222"/>
    </row>
    <row r="38" s="71" customFormat="true" ht="25.5" hidden="false" customHeight="true" outlineLevel="0" collapsed="false">
      <c r="A38" s="319"/>
      <c r="B38" s="320"/>
      <c r="C38" s="321" t="s">
        <v>97</v>
      </c>
      <c r="D38" s="262" t="str">
        <f aca="false">IF(E38&lt;1.5,"Low",IF(E38&lt;2.5,"Moderate",IF(E38&lt;3.5,"Substantial",IF(E38&lt;4.5,"High","n/a"))))</f>
        <v>Substantial</v>
      </c>
      <c r="E38" s="263" t="n">
        <f aca="false">IF(COUNT(E34:E37)=0,"n/a",AVERAGE(E34:E37))</f>
        <v>3</v>
      </c>
      <c r="F38" s="264" t="n">
        <f aca="false">E38</f>
        <v>3</v>
      </c>
      <c r="G38" s="242"/>
      <c r="H38" s="265" t="s">
        <v>98</v>
      </c>
      <c r="I38" s="244" t="str">
        <f aca="false">D38</f>
        <v>Substantial</v>
      </c>
      <c r="J38" s="266" t="n">
        <f aca="false">IF(I38=$N$7,"n/a",IF(AND(I38=$N$5,D38=$N$6),1.5,IF(AND(I38=$N$4,D38=$N$5),2.5,IF(AND(I38=$N$3,D38=$N$4),3.5,IF(AND(I38=$N$6,D38=$N$5),1.49,IF(AND(I38=$N$5,D38=$N$4),2.49,IF(AND(I38=$N$4,D38=$N$3),3.49,E38)))))))</f>
        <v>3</v>
      </c>
      <c r="K38" s="267" t="s">
        <v>99</v>
      </c>
      <c r="L38" s="222"/>
    </row>
    <row r="39" s="274" customFormat="true" ht="22.5" hidden="false" customHeight="true" outlineLevel="0" collapsed="false">
      <c r="A39" s="322" t="s">
        <v>137</v>
      </c>
      <c r="B39" s="323"/>
      <c r="C39" s="324"/>
      <c r="D39" s="325"/>
      <c r="E39" s="325"/>
      <c r="F39" s="326"/>
      <c r="G39" s="327"/>
      <c r="H39" s="325"/>
      <c r="I39" s="325"/>
      <c r="J39" s="326"/>
      <c r="K39" s="328"/>
      <c r="L39" s="270"/>
    </row>
    <row r="40" s="274" customFormat="true" ht="22.5" hidden="false" customHeight="true" outlineLevel="0" collapsed="false">
      <c r="A40" s="329" t="s">
        <v>138</v>
      </c>
      <c r="B40" s="330"/>
      <c r="C40" s="330"/>
      <c r="D40" s="330"/>
      <c r="E40" s="330"/>
      <c r="F40" s="330"/>
      <c r="G40" s="330"/>
      <c r="H40" s="330"/>
      <c r="I40" s="330"/>
      <c r="J40" s="330"/>
      <c r="K40" s="330"/>
      <c r="L40" s="270"/>
    </row>
    <row r="41" s="71" customFormat="true" ht="33.75" hidden="false" customHeight="true" outlineLevel="0" collapsed="false">
      <c r="A41" s="331" t="s">
        <v>139</v>
      </c>
      <c r="B41" s="331"/>
      <c r="C41" s="332" t="s">
        <v>83</v>
      </c>
      <c r="D41" s="228" t="s">
        <v>84</v>
      </c>
      <c r="E41" s="276" t="n">
        <f aca="false">IF(D41=$N$6,1,IF(D41=$N$5,2,IF(D41=$N$4,3,IF(D41=$N$3,4,"n/a"))))</f>
        <v>2</v>
      </c>
      <c r="F41" s="333" t="s">
        <v>140</v>
      </c>
      <c r="G41" s="333"/>
      <c r="H41" s="333"/>
      <c r="I41" s="333"/>
      <c r="J41" s="333"/>
      <c r="K41" s="333"/>
      <c r="L41" s="255" t="s">
        <v>104</v>
      </c>
    </row>
    <row r="42" s="71" customFormat="true" ht="44.25" hidden="false" customHeight="true" outlineLevel="0" collapsed="false">
      <c r="A42" s="334" t="s">
        <v>141</v>
      </c>
      <c r="B42" s="334"/>
      <c r="C42" s="332" t="s">
        <v>83</v>
      </c>
      <c r="D42" s="228" t="s">
        <v>84</v>
      </c>
      <c r="E42" s="276" t="n">
        <f aca="false">IF(D42=$N$6,1,IF(D42=$N$5,2,IF(D42=$N$4,3,IF(D42=$N$3,4,"n/a"))))</f>
        <v>2</v>
      </c>
      <c r="F42" s="335" t="s">
        <v>142</v>
      </c>
      <c r="G42" s="335"/>
      <c r="H42" s="335"/>
      <c r="I42" s="335"/>
      <c r="J42" s="335"/>
      <c r="K42" s="335"/>
      <c r="L42" s="222"/>
    </row>
    <row r="43" s="274" customFormat="true" ht="30" hidden="false" customHeight="true" outlineLevel="0" collapsed="false">
      <c r="A43" s="336"/>
      <c r="B43" s="336"/>
      <c r="C43" s="337" t="s">
        <v>97</v>
      </c>
      <c r="D43" s="262" t="str">
        <f aca="false">IF(E43&lt;1.5,"Low",IF(E43&lt;2.5,"Moderate",IF(E43&lt;3.5,"Substantial",IF(E43&lt;4.5,"High","n/a"))))</f>
        <v>Moderate</v>
      </c>
      <c r="E43" s="263" t="n">
        <f aca="false">IF(COUNT(E41:E42)=0,"n/a",AVERAGE(E41:E42))</f>
        <v>2</v>
      </c>
      <c r="F43" s="264" t="n">
        <f aca="false">E43</f>
        <v>2</v>
      </c>
      <c r="G43" s="242"/>
      <c r="H43" s="265" t="s">
        <v>98</v>
      </c>
      <c r="I43" s="244" t="str">
        <f aca="false">D43</f>
        <v>Moderate</v>
      </c>
      <c r="J43" s="266" t="n">
        <f aca="false">IF(I43=$N$7,"n/a",IF(AND(I43=$N$5,D43=$N$6),1.5,IF(AND(I43=$N$4,D43=$N$5),2.5,IF(AND(I43=$N$3,D43=$N$4),3.5,IF(AND(I43=$N$6,D43=$N$5),1.49,IF(AND(I43=$N$5,D43=$N$4),2.49,IF(AND(I43=$N$4,D43=$N$3),3.49,E43)))))))</f>
        <v>2</v>
      </c>
      <c r="K43" s="338" t="s">
        <v>99</v>
      </c>
      <c r="L43" s="339"/>
    </row>
    <row r="44" s="274" customFormat="true" ht="18" hidden="false" customHeight="true" outlineLevel="0" collapsed="false">
      <c r="A44" s="340" t="s">
        <v>143</v>
      </c>
      <c r="B44" s="341"/>
      <c r="C44" s="341"/>
      <c r="D44" s="330"/>
      <c r="E44" s="330"/>
      <c r="F44" s="330"/>
      <c r="G44" s="330"/>
      <c r="H44" s="330"/>
      <c r="I44" s="330"/>
      <c r="J44" s="330"/>
      <c r="K44" s="330"/>
      <c r="L44" s="270"/>
    </row>
    <row r="45" s="284" customFormat="true" ht="30.75" hidden="false" customHeight="true" outlineLevel="0" collapsed="false">
      <c r="A45" s="331" t="s">
        <v>144</v>
      </c>
      <c r="B45" s="331"/>
      <c r="C45" s="332" t="s">
        <v>83</v>
      </c>
      <c r="D45" s="228" t="s">
        <v>84</v>
      </c>
      <c r="E45" s="276" t="n">
        <f aca="false">IF(D45=$N$6,1,IF(D45=$N$5,2,IF(D45=$N$4,3,IF(D45=$N$3,4,"n/a"))))</f>
        <v>2</v>
      </c>
      <c r="F45" s="303" t="s">
        <v>145</v>
      </c>
      <c r="G45" s="303"/>
      <c r="H45" s="303"/>
      <c r="I45" s="303"/>
      <c r="J45" s="303"/>
      <c r="K45" s="303"/>
      <c r="L45" s="222"/>
    </row>
    <row r="46" s="284" customFormat="true" ht="42" hidden="false" customHeight="true" outlineLevel="0" collapsed="false">
      <c r="A46" s="331" t="s">
        <v>146</v>
      </c>
      <c r="B46" s="331"/>
      <c r="C46" s="332" t="s">
        <v>111</v>
      </c>
      <c r="D46" s="228" t="s">
        <v>84</v>
      </c>
      <c r="E46" s="276" t="n">
        <f aca="false">IF(D46=$N$6,1,IF(D46=$N$5,2,IF(D46=$N$4,3,IF(D46=$N$3,4,"n/a"))))</f>
        <v>2</v>
      </c>
      <c r="F46" s="342" t="s">
        <v>147</v>
      </c>
      <c r="G46" s="342"/>
      <c r="H46" s="342"/>
      <c r="I46" s="342"/>
      <c r="J46" s="342"/>
      <c r="K46" s="342"/>
      <c r="L46" s="222"/>
    </row>
    <row r="47" s="71" customFormat="true" ht="36" hidden="false" customHeight="true" outlineLevel="0" collapsed="false">
      <c r="A47" s="331" t="s">
        <v>148</v>
      </c>
      <c r="B47" s="331"/>
      <c r="C47" s="332" t="s">
        <v>90</v>
      </c>
      <c r="D47" s="228" t="s">
        <v>84</v>
      </c>
      <c r="E47" s="276" t="n">
        <f aca="false">IF(D47=$N$6,1,IF(D47=$N$5,2,IF(D47=$N$4,3,IF(D47=$N$3,4,"n/a"))))</f>
        <v>2</v>
      </c>
      <c r="F47" s="343" t="s">
        <v>149</v>
      </c>
      <c r="G47" s="343"/>
      <c r="H47" s="343"/>
      <c r="I47" s="343"/>
      <c r="J47" s="343"/>
      <c r="K47" s="343"/>
      <c r="L47" s="222"/>
    </row>
    <row r="48" s="71" customFormat="true" ht="31.5" hidden="false" customHeight="true" outlineLevel="0" collapsed="false">
      <c r="A48" s="334" t="s">
        <v>150</v>
      </c>
      <c r="B48" s="334"/>
      <c r="C48" s="344" t="s">
        <v>151</v>
      </c>
      <c r="D48" s="233" t="s">
        <v>84</v>
      </c>
      <c r="E48" s="276" t="n">
        <f aca="false">IF(D48=$N$6,1,IF(D48=$N$5,2,IF(D48=$N$4,3,IF(D48=$N$3,4,"n/a"))))</f>
        <v>2</v>
      </c>
      <c r="F48" s="235" t="s">
        <v>152</v>
      </c>
      <c r="G48" s="235"/>
      <c r="H48" s="235"/>
      <c r="I48" s="235"/>
      <c r="J48" s="235"/>
      <c r="K48" s="235"/>
      <c r="L48" s="222"/>
    </row>
    <row r="49" s="274" customFormat="true" ht="32.25" hidden="false" customHeight="true" outlineLevel="0" collapsed="false">
      <c r="A49" s="336"/>
      <c r="B49" s="336"/>
      <c r="C49" s="337" t="s">
        <v>97</v>
      </c>
      <c r="D49" s="262" t="str">
        <f aca="false">IF(E49&lt;1.5,"Low",IF(E49&lt;2.5,"Moderate",IF(E49&lt;3.5,"Substantial",IF(E49&lt;4.5,"High","n/a"))))</f>
        <v>Moderate</v>
      </c>
      <c r="E49" s="263" t="n">
        <f aca="false">IF(COUNT(E45:E48)=0,"n/a",AVERAGE(E45:E48))</f>
        <v>2</v>
      </c>
      <c r="F49" s="241" t="n">
        <f aca="false">E49</f>
        <v>2</v>
      </c>
      <c r="G49" s="242"/>
      <c r="H49" s="243" t="s">
        <v>98</v>
      </c>
      <c r="I49" s="345" t="str">
        <f aca="false">D49</f>
        <v>Moderate</v>
      </c>
      <c r="J49" s="245" t="n">
        <f aca="false">IF(I49=$N$7,"n/a",IF(AND(I49=$N$5,D49=$N$6),1.5,IF(AND(I49=$N$4,D49=$N$5),2.5,IF(AND(I49=$N$3,D49=$N$4),3.5,IF(AND(I49=$N$6,D49=$N$5),1.49,IF(AND(I49=$N$5,D49=$N$4),2.49,IF(AND(I49=$N$4,D49=$N$3),3.49,E49)))))))</f>
        <v>2</v>
      </c>
      <c r="K49" s="246" t="s">
        <v>99</v>
      </c>
      <c r="L49" s="270"/>
    </row>
    <row r="50" s="274" customFormat="true" ht="22.5" hidden="false" customHeight="true" outlineLevel="0" collapsed="false">
      <c r="A50" s="346" t="s">
        <v>153</v>
      </c>
      <c r="B50" s="347"/>
      <c r="C50" s="348"/>
      <c r="D50" s="348"/>
      <c r="E50" s="349"/>
      <c r="F50" s="350"/>
      <c r="G50" s="350"/>
      <c r="H50" s="350"/>
      <c r="I50" s="350"/>
      <c r="J50" s="350"/>
      <c r="K50" s="350"/>
      <c r="L50" s="270"/>
    </row>
    <row r="51" s="274" customFormat="true" ht="46.5" hidden="false" customHeight="true" outlineLevel="0" collapsed="false">
      <c r="A51" s="334" t="s">
        <v>154</v>
      </c>
      <c r="B51" s="334"/>
      <c r="C51" s="344" t="s">
        <v>90</v>
      </c>
      <c r="D51" s="316" t="s">
        <v>84</v>
      </c>
      <c r="E51" s="351" t="n">
        <f aca="false">IF(D51=$N$6,1,IF(D51=$N$5,2,IF(D51=$N$4,3,IF(D51=$N$3,4,"n/a"))))</f>
        <v>2</v>
      </c>
      <c r="F51" s="303" t="s">
        <v>155</v>
      </c>
      <c r="G51" s="303"/>
      <c r="H51" s="303"/>
      <c r="I51" s="303"/>
      <c r="J51" s="303"/>
      <c r="K51" s="303"/>
      <c r="L51" s="270"/>
    </row>
    <row r="52" s="274" customFormat="true" ht="34.5" hidden="false" customHeight="true" outlineLevel="0" collapsed="false">
      <c r="A52" s="334" t="s">
        <v>156</v>
      </c>
      <c r="B52" s="334"/>
      <c r="C52" s="344"/>
      <c r="D52" s="316" t="s">
        <v>92</v>
      </c>
      <c r="E52" s="351" t="str">
        <f aca="false">IF(D52=$N$6,1,IF(D52=$N$5,2,IF(D52=$N$4,3,IF(D52=$N$3,4,"n/a"))))</f>
        <v>n/a</v>
      </c>
      <c r="F52" s="230"/>
      <c r="G52" s="230"/>
      <c r="H52" s="230"/>
      <c r="I52" s="230"/>
      <c r="J52" s="230"/>
      <c r="K52" s="230"/>
      <c r="L52" s="270"/>
    </row>
    <row r="53" s="274" customFormat="true" ht="45" hidden="false" customHeight="true" outlineLevel="0" collapsed="false">
      <c r="A53" s="331" t="s">
        <v>157</v>
      </c>
      <c r="B53" s="331"/>
      <c r="C53" s="332" t="s">
        <v>90</v>
      </c>
      <c r="D53" s="316" t="s">
        <v>81</v>
      </c>
      <c r="E53" s="351" t="n">
        <f aca="false">IF(D53=$N$6,1,IF(D53=$N$5,2,IF(D53=$N$4,3,IF(D53=$N$3,4,"n/a"))))</f>
        <v>3</v>
      </c>
      <c r="F53" s="352" t="s">
        <v>158</v>
      </c>
      <c r="G53" s="352"/>
      <c r="H53" s="352"/>
      <c r="I53" s="352"/>
      <c r="J53" s="352"/>
      <c r="K53" s="352"/>
      <c r="L53" s="270"/>
    </row>
    <row r="54" s="274" customFormat="true" ht="21" hidden="false" customHeight="true" outlineLevel="0" collapsed="false">
      <c r="A54" s="334" t="s">
        <v>159</v>
      </c>
      <c r="B54" s="334"/>
      <c r="C54" s="344"/>
      <c r="D54" s="228" t="s">
        <v>92</v>
      </c>
      <c r="E54" s="272" t="str">
        <f aca="false">IF(D54=$N$6,1,IF(D54=$N$5,2,IF(D54=$N$4,3,IF(D54=$N$3,4,"n/a"))))</f>
        <v>n/a</v>
      </c>
      <c r="F54" s="230"/>
      <c r="G54" s="230"/>
      <c r="H54" s="230"/>
      <c r="I54" s="230"/>
      <c r="J54" s="230"/>
      <c r="K54" s="230"/>
      <c r="L54" s="270"/>
    </row>
    <row r="55" s="274" customFormat="true" ht="34.5" hidden="false" customHeight="true" outlineLevel="0" collapsed="false">
      <c r="A55" s="331" t="s">
        <v>160</v>
      </c>
      <c r="B55" s="331"/>
      <c r="C55" s="332" t="s">
        <v>90</v>
      </c>
      <c r="D55" s="316" t="s">
        <v>84</v>
      </c>
      <c r="E55" s="276" t="n">
        <f aca="false">IF(D55=$N$6,1,IF(D55=$N$5,2,IF(D55=$N$4,3,IF(D55=$N$3,4,"n/a"))))</f>
        <v>2</v>
      </c>
      <c r="F55" s="343" t="s">
        <v>161</v>
      </c>
      <c r="G55" s="343"/>
      <c r="H55" s="343"/>
      <c r="I55" s="343"/>
      <c r="J55" s="343"/>
      <c r="K55" s="343"/>
      <c r="L55" s="270"/>
    </row>
    <row r="56" s="284" customFormat="true" ht="28.5" hidden="false" customHeight="true" outlineLevel="0" collapsed="false">
      <c r="A56" s="353"/>
      <c r="B56" s="353"/>
      <c r="C56" s="337" t="s">
        <v>97</v>
      </c>
      <c r="D56" s="262" t="str">
        <f aca="false">IF(E56&lt;1.5,"Low",IF(E56&lt;2.5,"Moderate",IF(E56&lt;3.5,"Substantial",IF(E56&lt;4.5,"High","n/a"))))</f>
        <v>Moderate</v>
      </c>
      <c r="E56" s="263" t="n">
        <f aca="false">IF(COUNT(E51:E55)=0,"n/a",AVERAGE(E51:E55))</f>
        <v>2.33333333333333</v>
      </c>
      <c r="F56" s="264" t="n">
        <f aca="false">E56</f>
        <v>2.33333333333333</v>
      </c>
      <c r="G56" s="242"/>
      <c r="H56" s="265" t="s">
        <v>98</v>
      </c>
      <c r="I56" s="244" t="str">
        <f aca="false">D56</f>
        <v>Moderate</v>
      </c>
      <c r="J56" s="266" t="n">
        <f aca="false">IF(I56=$N$7,"n/a",IF(AND(I56=$N$5,D56=$N$6),1.5,IF(AND(I56=$N$4,D56=$N$5),2.5,IF(AND(I56=$N$3,D56=$N$4),3.5,IF(AND(I56=$N$6,D56=$N$5),1.49,IF(AND(I56=$N$5,D56=$N$4),2.49,IF(AND(I56=$N$4,D56=$N$3),3.49,E56)))))))</f>
        <v>2.33333333333333</v>
      </c>
      <c r="K56" s="279" t="s">
        <v>99</v>
      </c>
      <c r="L56" s="222"/>
    </row>
    <row r="57" s="71" customFormat="true" ht="19.5" hidden="false" customHeight="true" outlineLevel="0" collapsed="false">
      <c r="A57" s="340" t="s">
        <v>162</v>
      </c>
      <c r="B57" s="341"/>
      <c r="C57" s="354"/>
      <c r="D57" s="355"/>
      <c r="E57" s="355"/>
      <c r="F57" s="355"/>
      <c r="G57" s="355"/>
      <c r="H57" s="355"/>
      <c r="I57" s="355"/>
      <c r="J57" s="355"/>
      <c r="K57" s="355"/>
      <c r="L57" s="222"/>
    </row>
    <row r="58" s="274" customFormat="true" ht="32.25" hidden="false" customHeight="true" outlineLevel="0" collapsed="false">
      <c r="A58" s="331" t="s">
        <v>163</v>
      </c>
      <c r="B58" s="331"/>
      <c r="C58" s="332" t="s">
        <v>90</v>
      </c>
      <c r="D58" s="252" t="s">
        <v>81</v>
      </c>
      <c r="E58" s="272" t="n">
        <f aca="false">IF(D58=$N$6,1,IF(D58=$N$5,2,IF(D58=$N$4,3,IF(D58=$N$3,4,"n/a"))))</f>
        <v>3</v>
      </c>
      <c r="F58" s="356" t="s">
        <v>164</v>
      </c>
      <c r="G58" s="356"/>
      <c r="H58" s="356"/>
      <c r="I58" s="356"/>
      <c r="J58" s="356"/>
      <c r="K58" s="356"/>
      <c r="L58" s="270"/>
    </row>
    <row r="59" s="274" customFormat="true" ht="32.25" hidden="false" customHeight="true" outlineLevel="0" collapsed="false">
      <c r="A59" s="331" t="s">
        <v>165</v>
      </c>
      <c r="B59" s="331"/>
      <c r="C59" s="332" t="s">
        <v>90</v>
      </c>
      <c r="D59" s="228" t="s">
        <v>81</v>
      </c>
      <c r="E59" s="229" t="n">
        <f aca="false">IF(D59=$N$6,1,IF(D59=$N$5,2,IF(D59=$N$4,3,IF(D59=$N$3,4,"n/a"))))</f>
        <v>3</v>
      </c>
      <c r="F59" s="230" t="s">
        <v>166</v>
      </c>
      <c r="G59" s="230"/>
      <c r="H59" s="230"/>
      <c r="I59" s="230"/>
      <c r="J59" s="230"/>
      <c r="K59" s="230"/>
      <c r="L59" s="270"/>
    </row>
    <row r="60" s="274" customFormat="true" ht="48.75" hidden="false" customHeight="true" outlineLevel="0" collapsed="false">
      <c r="A60" s="331" t="s">
        <v>167</v>
      </c>
      <c r="B60" s="331"/>
      <c r="C60" s="332" t="s">
        <v>90</v>
      </c>
      <c r="D60" s="228" t="s">
        <v>84</v>
      </c>
      <c r="E60" s="229" t="n">
        <f aca="false">IF(D60=$N$6,1,IF(D60=$N$5,2,IF(D60=$N$4,3,IF(D60=$N$3,4,"n/a"))))</f>
        <v>2</v>
      </c>
      <c r="F60" s="230" t="s">
        <v>168</v>
      </c>
      <c r="G60" s="230"/>
      <c r="H60" s="230"/>
      <c r="I60" s="230"/>
      <c r="J60" s="230"/>
      <c r="K60" s="230"/>
      <c r="L60" s="357"/>
    </row>
    <row r="61" s="274" customFormat="true" ht="21" hidden="false" customHeight="true" outlineLevel="0" collapsed="false">
      <c r="A61" s="334" t="s">
        <v>169</v>
      </c>
      <c r="B61" s="334"/>
      <c r="C61" s="344" t="s">
        <v>90</v>
      </c>
      <c r="D61" s="277" t="s">
        <v>39</v>
      </c>
      <c r="E61" s="234" t="n">
        <f aca="false">IF(D61=$N$6,1,IF(D61=$N$5,2,IF(D61=$N$4,3,IF(D61=$N$3,4,"n/a"))))</f>
        <v>4</v>
      </c>
      <c r="F61" s="235" t="s">
        <v>170</v>
      </c>
      <c r="G61" s="235"/>
      <c r="H61" s="235"/>
      <c r="I61" s="235"/>
      <c r="J61" s="235"/>
      <c r="K61" s="235"/>
      <c r="L61" s="270"/>
    </row>
    <row r="62" s="284" customFormat="true" ht="28.5" hidden="false" customHeight="true" outlineLevel="0" collapsed="false">
      <c r="A62" s="358"/>
      <c r="B62" s="358"/>
      <c r="C62" s="337" t="s">
        <v>97</v>
      </c>
      <c r="D62" s="262" t="str">
        <f aca="false">IF(E62&lt;1.5,"Low",IF(E62&lt;2.5,"Moderate",IF(E62&lt;3.5,"Substantial",IF(E62&lt;4.5,"High","n/a"))))</f>
        <v>Substantial</v>
      </c>
      <c r="E62" s="263" t="n">
        <f aca="false">IF(COUNT(E58:E61)=0,"n/a",AVERAGE(E58:E61))</f>
        <v>3</v>
      </c>
      <c r="F62" s="241" t="n">
        <f aca="false">E62</f>
        <v>3</v>
      </c>
      <c r="G62" s="359"/>
      <c r="H62" s="243" t="s">
        <v>98</v>
      </c>
      <c r="I62" s="345" t="str">
        <f aca="false">D62</f>
        <v>Substantial</v>
      </c>
      <c r="J62" s="245" t="n">
        <f aca="false">IF(I62=$N$7,"n/a",IF(AND(I62=$N$5,D62=$N$6),1.5,IF(AND(I62=$N$4,D62=$N$5),2.5,IF(AND(I62=$N$3,D62=$N$4),3.5,IF(AND(I62=$N$6,D62=$N$5),1.49,IF(AND(I62=$N$5,D62=$N$4),2.49,IF(AND(I62=$N$4,D62=$N$3),3.49,E62)))))))</f>
        <v>3</v>
      </c>
      <c r="K62" s="296" t="s">
        <v>99</v>
      </c>
      <c r="L62" s="222"/>
    </row>
    <row r="63" s="71" customFormat="true" ht="21.75" hidden="false" customHeight="true" outlineLevel="0" collapsed="false">
      <c r="A63" s="360" t="s">
        <v>171</v>
      </c>
      <c r="B63" s="330"/>
      <c r="C63" s="341"/>
      <c r="D63" s="330"/>
      <c r="E63" s="354"/>
      <c r="F63" s="354"/>
      <c r="G63" s="354"/>
      <c r="H63" s="354"/>
      <c r="I63" s="354"/>
      <c r="J63" s="354"/>
      <c r="K63" s="361"/>
      <c r="L63" s="222"/>
    </row>
    <row r="64" s="366" customFormat="true" ht="47.25" hidden="false" customHeight="true" outlineLevel="0" collapsed="false">
      <c r="A64" s="362" t="s">
        <v>172</v>
      </c>
      <c r="B64" s="362"/>
      <c r="C64" s="332" t="s">
        <v>133</v>
      </c>
      <c r="D64" s="363" t="s">
        <v>84</v>
      </c>
      <c r="E64" s="364" t="n">
        <f aca="false">IF(D64=$N$6,1,IF(D64=$N$5,2,IF(D64=$N$4,3,IF(D64=$N$3,4,"n/a"))))</f>
        <v>2</v>
      </c>
      <c r="F64" s="305" t="s">
        <v>173</v>
      </c>
      <c r="G64" s="305"/>
      <c r="H64" s="305"/>
      <c r="I64" s="305"/>
      <c r="J64" s="305"/>
      <c r="K64" s="305"/>
      <c r="L64" s="365"/>
      <c r="S64" s="367"/>
    </row>
    <row r="65" s="366" customFormat="true" ht="48.75" hidden="false" customHeight="true" outlineLevel="0" collapsed="false">
      <c r="A65" s="368" t="s">
        <v>174</v>
      </c>
      <c r="B65" s="368"/>
      <c r="C65" s="369" t="s">
        <v>133</v>
      </c>
      <c r="D65" s="293" t="s">
        <v>81</v>
      </c>
      <c r="E65" s="276" t="n">
        <f aca="false">IF(D65=$N$6,1,IF(D65=$N$5,2,IF(D65=$N$4,3,IF(D65=$N$3,4,"n/a"))))</f>
        <v>3</v>
      </c>
      <c r="F65" s="235" t="s">
        <v>175</v>
      </c>
      <c r="G65" s="235"/>
      <c r="H65" s="235"/>
      <c r="I65" s="235"/>
      <c r="J65" s="235"/>
      <c r="K65" s="235"/>
      <c r="L65" s="365"/>
      <c r="S65" s="367"/>
    </row>
    <row r="66" s="366" customFormat="true" ht="30" hidden="false" customHeight="true" outlineLevel="0" collapsed="false">
      <c r="A66" s="370"/>
      <c r="B66" s="370"/>
      <c r="C66" s="337" t="s">
        <v>97</v>
      </c>
      <c r="D66" s="262" t="str">
        <f aca="false">IF(E66&lt;1.5,"Low",IF(E66&lt;2.5,"Moderate",IF(E66&lt;3.5,"Substantial",IF(E66&lt;4.5,"High","n/a"))))</f>
        <v>Substantial</v>
      </c>
      <c r="E66" s="263" t="n">
        <f aca="false">IF(COUNT(E64:E65)=0,"n/a",AVERAGE(E64:E65))</f>
        <v>2.5</v>
      </c>
      <c r="F66" s="241" t="n">
        <f aca="false">E66</f>
        <v>2.5</v>
      </c>
      <c r="G66" s="242"/>
      <c r="H66" s="243" t="s">
        <v>98</v>
      </c>
      <c r="I66" s="345" t="str">
        <f aca="false">D66</f>
        <v>Substantial</v>
      </c>
      <c r="J66" s="245" t="n">
        <f aca="false">IF(I66=$N$7,"n/a",IF(AND(I66=$N$5,D66=$N$6),1.5,IF(AND(I66=$N$4,D66=$N$5),2.5,IF(AND(I66=$N$3,D66=$N$4),3.5,IF(AND(I66=$N$6,D66=$N$5),1.49,IF(AND(I66=$N$5,D66=$N$4),2.49,IF(AND(I66=$N$4,D66=$N$3),3.49,E66)))))))</f>
        <v>2.5</v>
      </c>
      <c r="K66" s="371" t="s">
        <v>99</v>
      </c>
      <c r="L66" s="372"/>
      <c r="S66" s="367"/>
    </row>
    <row r="67" s="377" customFormat="true" ht="24.75" hidden="false" customHeight="true" outlineLevel="0" collapsed="false">
      <c r="A67" s="373" t="s">
        <v>176</v>
      </c>
      <c r="B67" s="374"/>
      <c r="C67" s="375"/>
      <c r="D67" s="375"/>
      <c r="E67" s="375"/>
      <c r="F67" s="375"/>
      <c r="G67" s="375"/>
      <c r="H67" s="375"/>
      <c r="I67" s="375"/>
      <c r="J67" s="375"/>
      <c r="K67" s="376"/>
      <c r="L67" s="255" t="s">
        <v>104</v>
      </c>
      <c r="Q67" s="378"/>
    </row>
    <row r="68" s="367" customFormat="true" ht="23.25" hidden="false" customHeight="true" outlineLevel="0" collapsed="false">
      <c r="A68" s="379" t="s">
        <v>177</v>
      </c>
      <c r="B68" s="380"/>
      <c r="C68" s="381"/>
      <c r="D68" s="382"/>
      <c r="E68" s="382"/>
      <c r="F68" s="382"/>
      <c r="G68" s="382"/>
      <c r="H68" s="382"/>
      <c r="I68" s="382"/>
      <c r="J68" s="382"/>
      <c r="K68" s="383"/>
      <c r="L68" s="365"/>
    </row>
    <row r="69" s="367" customFormat="true" ht="34.5" hidden="false" customHeight="true" outlineLevel="0" collapsed="false">
      <c r="A69" s="384" t="s">
        <v>178</v>
      </c>
      <c r="B69" s="384"/>
      <c r="C69" s="385"/>
      <c r="D69" s="386" t="s">
        <v>81</v>
      </c>
      <c r="E69" s="229" t="n">
        <f aca="false">IF(D69=$N$6,1,IF(D69=$N$5,2,IF(D69=$N$4,3,IF(D69=$N$3,4,"n/a"))))</f>
        <v>3</v>
      </c>
      <c r="F69" s="387" t="s">
        <v>179</v>
      </c>
      <c r="G69" s="387"/>
      <c r="H69" s="387"/>
      <c r="I69" s="387"/>
      <c r="J69" s="387"/>
      <c r="K69" s="387"/>
      <c r="L69" s="255" t="s">
        <v>104</v>
      </c>
    </row>
    <row r="70" s="367" customFormat="true" ht="33.75" hidden="false" customHeight="true" outlineLevel="0" collapsed="false">
      <c r="A70" s="388" t="s">
        <v>180</v>
      </c>
      <c r="B70" s="388"/>
      <c r="C70" s="389"/>
      <c r="D70" s="293" t="s">
        <v>81</v>
      </c>
      <c r="E70" s="234" t="n">
        <f aca="false">IF(D70=$N$6,1,IF(D70=$N$5,2,IF(D70=$N$4,3,IF(D70=$N$3,4,"n/a"))))</f>
        <v>3</v>
      </c>
      <c r="F70" s="390" t="s">
        <v>181</v>
      </c>
      <c r="G70" s="390"/>
      <c r="H70" s="390"/>
      <c r="I70" s="390"/>
      <c r="J70" s="390"/>
      <c r="K70" s="390"/>
      <c r="L70" s="255" t="s">
        <v>104</v>
      </c>
    </row>
    <row r="71" s="367" customFormat="true" ht="27" hidden="false" customHeight="true" outlineLevel="0" collapsed="false">
      <c r="A71" s="391"/>
      <c r="B71" s="391"/>
      <c r="C71" s="392" t="s">
        <v>97</v>
      </c>
      <c r="D71" s="393" t="str">
        <f aca="false">IF(E71&lt;1.5,"Low",IF(E71&lt;2.5,"Moderate",IF(E71&lt;3.5,"Substantial",IF(E71&lt;4.5,"High","n/a"))))</f>
        <v>Substantial</v>
      </c>
      <c r="E71" s="263" t="n">
        <f aca="false">IF(COUNT(E69:E70)=0,"n/a",AVERAGE(E69:E70))</f>
        <v>3</v>
      </c>
      <c r="F71" s="264" t="n">
        <f aca="false">E71</f>
        <v>3</v>
      </c>
      <c r="G71" s="242"/>
      <c r="H71" s="265" t="s">
        <v>98</v>
      </c>
      <c r="I71" s="244" t="str">
        <f aca="false">D71</f>
        <v>Substantial</v>
      </c>
      <c r="J71" s="266" t="n">
        <f aca="false">IF(I71=$N$7,"n/a",IF(AND(I71=$N$5,D71=$N$6),1.5,IF(AND(I71=$N$4,D71=$N$5),2.5,IF(AND(I71=$N$3,D71=$N$4),3.5,IF(AND(I71=$N$6,D71=$N$5),1.49,IF(AND(I71=$N$5,D71=$N$4),2.49,IF(AND(I71=$N$4,D71=$N$3),3.49,E71)))))))</f>
        <v>3</v>
      </c>
      <c r="K71" s="267" t="s">
        <v>99</v>
      </c>
      <c r="L71" s="365"/>
    </row>
    <row r="72" s="367" customFormat="true" ht="20.25" hidden="false" customHeight="true" outlineLevel="0" collapsed="false">
      <c r="A72" s="394" t="s">
        <v>182</v>
      </c>
      <c r="B72" s="381"/>
      <c r="C72" s="382"/>
      <c r="D72" s="395"/>
      <c r="E72" s="396"/>
      <c r="F72" s="382"/>
      <c r="G72" s="382"/>
      <c r="H72" s="382"/>
      <c r="I72" s="382"/>
      <c r="J72" s="382"/>
      <c r="K72" s="383"/>
      <c r="L72" s="365"/>
    </row>
    <row r="73" s="367" customFormat="true" ht="36" hidden="false" customHeight="true" outlineLevel="0" collapsed="false">
      <c r="A73" s="397" t="s">
        <v>183</v>
      </c>
      <c r="B73" s="397"/>
      <c r="C73" s="398" t="s">
        <v>151</v>
      </c>
      <c r="D73" s="316" t="s">
        <v>81</v>
      </c>
      <c r="E73" s="229" t="n">
        <f aca="false">IF(D73=$N$6,1,IF(D73=$N$5,2,IF(D73=$N$4,3,IF(D73=$N$3,4,"n/a"))))</f>
        <v>3</v>
      </c>
      <c r="F73" s="399" t="s">
        <v>184</v>
      </c>
      <c r="G73" s="399"/>
      <c r="H73" s="399"/>
      <c r="I73" s="399"/>
      <c r="J73" s="399"/>
      <c r="K73" s="399"/>
      <c r="L73" s="255"/>
    </row>
    <row r="74" s="367" customFormat="true" ht="33.75" hidden="false" customHeight="true" outlineLevel="0" collapsed="false">
      <c r="A74" s="388" t="s">
        <v>185</v>
      </c>
      <c r="B74" s="388"/>
      <c r="C74" s="400" t="s">
        <v>151</v>
      </c>
      <c r="D74" s="233" t="s">
        <v>81</v>
      </c>
      <c r="E74" s="234" t="n">
        <f aca="false">IF(D74=$N$6,1,IF(D74=$N$5,2,IF(D74=$N$4,3,IF(D74=$N$3,4,"n/a"))))</f>
        <v>3</v>
      </c>
      <c r="F74" s="401" t="s">
        <v>186</v>
      </c>
      <c r="G74" s="401"/>
      <c r="H74" s="401"/>
      <c r="I74" s="401"/>
      <c r="J74" s="401"/>
      <c r="K74" s="401"/>
      <c r="L74" s="255" t="s">
        <v>104</v>
      </c>
    </row>
    <row r="75" s="367" customFormat="true" ht="25.5" hidden="false" customHeight="true" outlineLevel="0" collapsed="false">
      <c r="A75" s="402"/>
      <c r="B75" s="402"/>
      <c r="C75" s="403" t="s">
        <v>97</v>
      </c>
      <c r="D75" s="262" t="str">
        <f aca="false">IF(E75&lt;1.5,"Low",IF(E75&lt;2.5,"Moderate",IF(E75&lt;3.5,"Substantial",IF(E75&lt;4.5,"High","n/a"))))</f>
        <v>Substantial</v>
      </c>
      <c r="E75" s="263" t="n">
        <f aca="false">IF(COUNT(E73:E74)=0,"n/a",AVERAGE(E73:E74))</f>
        <v>3</v>
      </c>
      <c r="F75" s="241" t="n">
        <f aca="false">E75</f>
        <v>3</v>
      </c>
      <c r="G75" s="242"/>
      <c r="H75" s="243" t="s">
        <v>98</v>
      </c>
      <c r="I75" s="345" t="str">
        <f aca="false">D75</f>
        <v>Substantial</v>
      </c>
      <c r="J75" s="245" t="n">
        <f aca="false">IF(I75=$N$7,"n/a",IF(AND(I75=$N$5,D75=$N$6),1.5,IF(AND(I75=$N$4,D75=$N$5),2.5,IF(AND(I75=$N$3,D75=$N$4),3.5,IF(AND(I75=$N$6,D75=$N$5),1.49,IF(AND(I75=$N$5,D75=$N$4),2.49,IF(AND(I75=$N$4,D75=$N$3),3.49,E75)))))))</f>
        <v>3</v>
      </c>
      <c r="K75" s="246" t="s">
        <v>99</v>
      </c>
      <c r="L75" s="365"/>
    </row>
    <row r="76" s="367" customFormat="true" ht="21" hidden="false" customHeight="true" outlineLevel="0" collapsed="false">
      <c r="A76" s="379" t="s">
        <v>187</v>
      </c>
      <c r="B76" s="380"/>
      <c r="C76" s="395"/>
      <c r="D76" s="395"/>
      <c r="E76" s="395"/>
      <c r="F76" s="395"/>
      <c r="G76" s="395"/>
      <c r="H76" s="395"/>
      <c r="I76" s="395"/>
      <c r="J76" s="395"/>
      <c r="K76" s="404"/>
      <c r="L76" s="365"/>
    </row>
    <row r="77" s="367" customFormat="true" ht="35.25" hidden="false" customHeight="true" outlineLevel="0" collapsed="false">
      <c r="A77" s="384" t="s">
        <v>188</v>
      </c>
      <c r="B77" s="384"/>
      <c r="C77" s="405"/>
      <c r="D77" s="316" t="s">
        <v>92</v>
      </c>
      <c r="E77" s="229" t="str">
        <f aca="false">IF(D77=$N$6,1,IF(D77=$N$5,2,IF(D77=$N$4,3,IF(D77=$N$3,4,"n/a"))))</f>
        <v>n/a</v>
      </c>
      <c r="F77" s="387"/>
      <c r="G77" s="387"/>
      <c r="H77" s="387"/>
      <c r="I77" s="387"/>
      <c r="J77" s="387"/>
      <c r="K77" s="387"/>
      <c r="L77" s="365"/>
    </row>
    <row r="78" s="367" customFormat="true" ht="26.25" hidden="false" customHeight="true" outlineLevel="0" collapsed="false">
      <c r="A78" s="406" t="s">
        <v>189</v>
      </c>
      <c r="B78" s="406"/>
      <c r="C78" s="398"/>
      <c r="D78" s="228" t="s">
        <v>92</v>
      </c>
      <c r="E78" s="229" t="str">
        <f aca="false">IF(D78=$N$6,1,IF(D78=$N$5,2,IF(D78=$N$4,3,IF(D78=$N$3,4,"n/a"))))</f>
        <v>n/a</v>
      </c>
      <c r="F78" s="390"/>
      <c r="G78" s="390"/>
      <c r="H78" s="390"/>
      <c r="I78" s="390"/>
      <c r="J78" s="390"/>
      <c r="K78" s="390"/>
      <c r="L78" s="255" t="s">
        <v>104</v>
      </c>
    </row>
    <row r="79" s="367" customFormat="true" ht="24" hidden="false" customHeight="true" outlineLevel="0" collapsed="false">
      <c r="A79" s="406" t="s">
        <v>190</v>
      </c>
      <c r="B79" s="406"/>
      <c r="C79" s="407"/>
      <c r="D79" s="233" t="s">
        <v>92</v>
      </c>
      <c r="E79" s="234" t="str">
        <f aca="false">IF(D79=$N$6,1,IF(D79=$N$5,2,IF(D79=$N$4,3,IF(D79=$N$3,4,"n/a"))))</f>
        <v>n/a</v>
      </c>
      <c r="F79" s="390"/>
      <c r="G79" s="390"/>
      <c r="H79" s="390"/>
      <c r="I79" s="390"/>
      <c r="J79" s="390"/>
      <c r="K79" s="390"/>
      <c r="L79" s="255" t="s">
        <v>104</v>
      </c>
    </row>
    <row r="80" s="367" customFormat="true" ht="27.75" hidden="false" customHeight="true" outlineLevel="0" collapsed="false">
      <c r="A80" s="402"/>
      <c r="B80" s="402"/>
      <c r="C80" s="403" t="s">
        <v>97</v>
      </c>
      <c r="D80" s="262" t="str">
        <f aca="false">IF(E80&lt;1.5,"Low",IF(E80&lt;2.5,"Moderate",IF(E80&lt;3.5,"Substantial",IF(E80&lt;4.5,"High","n/a"))))</f>
        <v>n/a</v>
      </c>
      <c r="E80" s="263" t="str">
        <f aca="false">IF(COUNT(E77:E79)=0,"n/a",AVERAGE(E77:E79))</f>
        <v>n/a</v>
      </c>
      <c r="F80" s="264" t="str">
        <f aca="false">E80</f>
        <v>n/a</v>
      </c>
      <c r="G80" s="242"/>
      <c r="H80" s="265" t="s">
        <v>98</v>
      </c>
      <c r="I80" s="244" t="str">
        <f aca="false">D80</f>
        <v>n/a</v>
      </c>
      <c r="J80" s="266" t="str">
        <f aca="false">IF(I80=$N$7,"n/a",IF(AND(I80=$N$5,D80=$N$6),1.5,IF(AND(I80=$N$4,D80=$N$5),2.5,IF(AND(I80=$N$3,D80=$N$4),3.5,IF(AND(I80=$N$6,D80=$N$5),1.49,IF(AND(I80=$N$5,D80=$N$4),2.49,IF(AND(I80=$N$4,D80=$N$3),3.49,E80)))))))</f>
        <v>n/a</v>
      </c>
      <c r="K80" s="279" t="s">
        <v>99</v>
      </c>
      <c r="L80" s="365"/>
    </row>
    <row r="81" s="367" customFormat="true" ht="21" hidden="false" customHeight="true" outlineLevel="0" collapsed="false">
      <c r="A81" s="408" t="s">
        <v>191</v>
      </c>
      <c r="B81" s="395"/>
      <c r="C81" s="395"/>
      <c r="D81" s="395"/>
      <c r="E81" s="395"/>
      <c r="F81" s="395"/>
      <c r="G81" s="395"/>
      <c r="H81" s="395"/>
      <c r="I81" s="395"/>
      <c r="J81" s="395"/>
      <c r="K81" s="404"/>
      <c r="L81" s="365"/>
    </row>
    <row r="82" s="367" customFormat="true" ht="34.5" hidden="false" customHeight="true" outlineLevel="0" collapsed="false">
      <c r="A82" s="384" t="s">
        <v>192</v>
      </c>
      <c r="B82" s="384"/>
      <c r="C82" s="409" t="s">
        <v>90</v>
      </c>
      <c r="D82" s="316" t="s">
        <v>81</v>
      </c>
      <c r="E82" s="229" t="n">
        <f aca="false">IF(D82=$N$6,1,IF(D82=$N$5,2,IF(D82=$N$4,3,IF(D82=$N$3,4,"n/a"))))</f>
        <v>3</v>
      </c>
      <c r="F82" s="387" t="s">
        <v>193</v>
      </c>
      <c r="G82" s="387"/>
      <c r="H82" s="387"/>
      <c r="I82" s="387"/>
      <c r="J82" s="387"/>
      <c r="K82" s="387"/>
      <c r="L82" s="365"/>
    </row>
    <row r="83" s="367" customFormat="true" ht="27.75" hidden="false" customHeight="true" outlineLevel="0" collapsed="false">
      <c r="A83" s="388" t="s">
        <v>194</v>
      </c>
      <c r="B83" s="388"/>
      <c r="C83" s="410" t="s">
        <v>111</v>
      </c>
      <c r="D83" s="233" t="s">
        <v>84</v>
      </c>
      <c r="E83" s="234" t="n">
        <f aca="false">IF(D83=$N$6,1,IF(D83=$N$5,2,IF(D83=$N$4,3,IF(D83=$N$3,4,"n/a"))))</f>
        <v>2</v>
      </c>
      <c r="F83" s="401" t="s">
        <v>195</v>
      </c>
      <c r="G83" s="401"/>
      <c r="H83" s="401"/>
      <c r="I83" s="401"/>
      <c r="J83" s="401"/>
      <c r="K83" s="401"/>
      <c r="L83" s="255" t="s">
        <v>104</v>
      </c>
      <c r="Q83" s="411"/>
    </row>
    <row r="84" s="367" customFormat="true" ht="26.25" hidden="false" customHeight="true" outlineLevel="0" collapsed="false">
      <c r="A84" s="412"/>
      <c r="B84" s="413"/>
      <c r="C84" s="392" t="s">
        <v>97</v>
      </c>
      <c r="D84" s="262" t="str">
        <f aca="false">IF(E84&lt;1.5,"Low",IF(E84&lt;2.5,"Moderate",IF(E84&lt;3.5,"Substantial",IF(E84&lt;4.5,"High","n/a"))))</f>
        <v>Substantial</v>
      </c>
      <c r="E84" s="263" t="n">
        <f aca="false">IF(COUNT(E82:E83)=0,"n/a",AVERAGE(E82:E83))</f>
        <v>2.5</v>
      </c>
      <c r="F84" s="241" t="n">
        <f aca="false">E84</f>
        <v>2.5</v>
      </c>
      <c r="G84" s="414"/>
      <c r="H84" s="415" t="s">
        <v>98</v>
      </c>
      <c r="I84" s="345" t="str">
        <f aca="false">D84</f>
        <v>Substantial</v>
      </c>
      <c r="J84" s="245" t="n">
        <f aca="false">IF(I84=$N$7,"n/a",IF(AND(I84=$N$5,D84=$N$6),1.5,IF(AND(I84=$N$4,D84=$N$5),2.5,IF(AND(I84=$N$3,D84=$N$4),3.5,IF(AND(I84=$N$6,D84=$N$5),1.49,IF(AND(I84=$N$5,D84=$N$4),2.49,IF(AND(I84=$N$4,D84=$N$3),3.49,E84)))))))</f>
        <v>2.5</v>
      </c>
      <c r="K84" s="296" t="s">
        <v>99</v>
      </c>
      <c r="L84" s="365"/>
      <c r="Q84" s="416"/>
    </row>
    <row r="85" s="367" customFormat="true" ht="26.25" hidden="false" customHeight="true" outlineLevel="0" collapsed="false">
      <c r="A85" s="417" t="s">
        <v>196</v>
      </c>
      <c r="B85" s="418"/>
      <c r="C85" s="418"/>
      <c r="D85" s="418"/>
      <c r="E85" s="418"/>
      <c r="F85" s="418"/>
      <c r="G85" s="418"/>
      <c r="H85" s="418"/>
      <c r="I85" s="418"/>
      <c r="J85" s="418"/>
      <c r="K85" s="418"/>
      <c r="L85" s="365"/>
      <c r="Q85" s="416"/>
    </row>
    <row r="86" s="367" customFormat="true" ht="21.75" hidden="false" customHeight="true" outlineLevel="0" collapsed="false">
      <c r="A86" s="419" t="s">
        <v>197</v>
      </c>
      <c r="B86" s="420"/>
      <c r="C86" s="420"/>
      <c r="D86" s="420"/>
      <c r="E86" s="420"/>
      <c r="F86" s="420"/>
      <c r="G86" s="420"/>
      <c r="H86" s="420"/>
      <c r="I86" s="420"/>
      <c r="J86" s="420"/>
      <c r="K86" s="421"/>
      <c r="L86" s="365"/>
      <c r="Q86" s="416"/>
    </row>
    <row r="87" s="367" customFormat="true" ht="78" hidden="false" customHeight="true" outlineLevel="0" collapsed="false">
      <c r="A87" s="422" t="s">
        <v>198</v>
      </c>
      <c r="B87" s="422"/>
      <c r="C87" s="423" t="s">
        <v>90</v>
      </c>
      <c r="D87" s="386" t="s">
        <v>84</v>
      </c>
      <c r="E87" s="424" t="n">
        <f aca="false">IF(D87=$N$6,1,IF(D87=$N$5,2,IF(D87=$N$4,3,IF(D87=$N$3,4,"n/a"))))</f>
        <v>2</v>
      </c>
      <c r="F87" s="387" t="s">
        <v>199</v>
      </c>
      <c r="G87" s="387"/>
      <c r="H87" s="387"/>
      <c r="I87" s="387"/>
      <c r="J87" s="387"/>
      <c r="K87" s="387"/>
      <c r="L87" s="365"/>
      <c r="Q87" s="416"/>
    </row>
    <row r="88" s="367" customFormat="true" ht="46.5" hidden="false" customHeight="true" outlineLevel="0" collapsed="false">
      <c r="A88" s="422" t="s">
        <v>200</v>
      </c>
      <c r="B88" s="422"/>
      <c r="C88" s="423" t="s">
        <v>90</v>
      </c>
      <c r="D88" s="386" t="s">
        <v>84</v>
      </c>
      <c r="E88" s="424" t="n">
        <f aca="false">IF(D88=$N$6,1,IF(D88=$N$5,2,IF(D88=$N$4,3,IF(D88=$N$3,4,"n/a"))))</f>
        <v>2</v>
      </c>
      <c r="F88" s="387" t="s">
        <v>201</v>
      </c>
      <c r="G88" s="387"/>
      <c r="H88" s="387"/>
      <c r="I88" s="387"/>
      <c r="J88" s="387"/>
      <c r="K88" s="387"/>
      <c r="L88" s="255" t="s">
        <v>104</v>
      </c>
      <c r="Q88" s="416"/>
    </row>
    <row r="89" s="367" customFormat="true" ht="30.75" hidden="false" customHeight="true" outlineLevel="0" collapsed="false">
      <c r="A89" s="422" t="s">
        <v>202</v>
      </c>
      <c r="B89" s="422"/>
      <c r="C89" s="423" t="s">
        <v>90</v>
      </c>
      <c r="D89" s="386" t="s">
        <v>92</v>
      </c>
      <c r="E89" s="424" t="str">
        <f aca="false">IF(D89=$N$6,1,IF(D89=$N$5,2,IF(D89=$N$4,3,IF(D89=$N$3,4,"n/a"))))</f>
        <v>n/a</v>
      </c>
      <c r="F89" s="387"/>
      <c r="G89" s="387"/>
      <c r="H89" s="387"/>
      <c r="I89" s="387"/>
      <c r="J89" s="387"/>
      <c r="K89" s="387"/>
      <c r="L89" s="365"/>
      <c r="Q89" s="416"/>
    </row>
    <row r="90" s="367" customFormat="true" ht="45.75" hidden="false" customHeight="true" outlineLevel="0" collapsed="false">
      <c r="A90" s="422" t="s">
        <v>203</v>
      </c>
      <c r="B90" s="422"/>
      <c r="C90" s="423" t="s">
        <v>90</v>
      </c>
      <c r="D90" s="386" t="s">
        <v>84</v>
      </c>
      <c r="E90" s="424" t="n">
        <f aca="false">IF(D90=$N$6,1,IF(D90=$N$5,2,IF(D90=$N$4,3,IF(D90=$N$3,4,"n/a"))))</f>
        <v>2</v>
      </c>
      <c r="F90" s="387" t="s">
        <v>204</v>
      </c>
      <c r="G90" s="387"/>
      <c r="H90" s="387"/>
      <c r="I90" s="387"/>
      <c r="J90" s="387"/>
      <c r="K90" s="387"/>
      <c r="L90" s="365"/>
      <c r="Q90" s="416"/>
    </row>
    <row r="91" s="367" customFormat="true" ht="26.25" hidden="false" customHeight="true" outlineLevel="0" collapsed="false">
      <c r="A91" s="425"/>
      <c r="B91" s="425"/>
      <c r="C91" s="426" t="s">
        <v>97</v>
      </c>
      <c r="D91" s="262" t="str">
        <f aca="false">IF(E91&lt;1.5,"Low",IF(E91&lt;2.5,"Moderate",IF(E91&lt;3.5,"Substantial",IF(E91&lt;4.5,"High","n/a"))))</f>
        <v>Moderate</v>
      </c>
      <c r="E91" s="263" t="n">
        <f aca="false">IF(COUNT(E87:E90)=0,"n/a",AVERAGE(E87:E90))</f>
        <v>2</v>
      </c>
      <c r="F91" s="264" t="n">
        <f aca="false">E91</f>
        <v>2</v>
      </c>
      <c r="G91" s="414"/>
      <c r="H91" s="427" t="s">
        <v>98</v>
      </c>
      <c r="I91" s="244" t="str">
        <f aca="false">D91</f>
        <v>Moderate</v>
      </c>
      <c r="J91" s="266" t="n">
        <f aca="false">IF(I91=$N$7,"n/a",IF(AND(I91=$N$5,D91=$N$6),1.5,IF(AND(I91=$N$4,D91=$N$5),2.5,IF(AND(I91=$N$3,D91=$N$4),3.5,IF(AND(I91=$N$6,D91=$N$5),1.49,IF(AND(I91=$N$5,D91=$N$4),2.49,IF(AND(I91=$N$4,D91=$N$3),3.49,E91)))))))</f>
        <v>2</v>
      </c>
      <c r="K91" s="279" t="s">
        <v>99</v>
      </c>
      <c r="L91" s="365"/>
      <c r="Q91" s="416"/>
    </row>
    <row r="92" s="367" customFormat="true" ht="21" hidden="false" customHeight="true" outlineLevel="0" collapsed="false">
      <c r="A92" s="419" t="s">
        <v>205</v>
      </c>
      <c r="B92" s="420"/>
      <c r="C92" s="420"/>
      <c r="D92" s="420"/>
      <c r="E92" s="420"/>
      <c r="F92" s="420"/>
      <c r="G92" s="420"/>
      <c r="H92" s="420"/>
      <c r="I92" s="420"/>
      <c r="J92" s="420"/>
      <c r="K92" s="421"/>
      <c r="L92" s="365"/>
      <c r="Q92" s="416"/>
    </row>
    <row r="93" s="367" customFormat="true" ht="47.25" hidden="false" customHeight="true" outlineLevel="0" collapsed="false">
      <c r="A93" s="422" t="s">
        <v>206</v>
      </c>
      <c r="B93" s="422"/>
      <c r="C93" s="423" t="s">
        <v>111</v>
      </c>
      <c r="D93" s="316" t="s">
        <v>84</v>
      </c>
      <c r="E93" s="424" t="n">
        <f aca="false">IF(D93=$N$6,1,IF(D93=$N$5,2,IF(D93=$N$4,3,IF(D93=$N$3,4,"n/a"))))</f>
        <v>2</v>
      </c>
      <c r="F93" s="387" t="s">
        <v>207</v>
      </c>
      <c r="G93" s="387"/>
      <c r="H93" s="387"/>
      <c r="I93" s="387"/>
      <c r="J93" s="387"/>
      <c r="K93" s="387"/>
      <c r="L93" s="365"/>
      <c r="Q93" s="416"/>
    </row>
    <row r="94" s="367" customFormat="true" ht="31.5" hidden="false" customHeight="true" outlineLevel="0" collapsed="false">
      <c r="A94" s="428" t="s">
        <v>208</v>
      </c>
      <c r="B94" s="428"/>
      <c r="C94" s="429" t="s">
        <v>111</v>
      </c>
      <c r="D94" s="233" t="s">
        <v>81</v>
      </c>
      <c r="E94" s="234" t="n">
        <f aca="false">IF(D94=$N$6,1,IF(D94=$N$5,2,IF(D94=$N$4,3,IF(D94=$N$3,4,"n/a"))))</f>
        <v>3</v>
      </c>
      <c r="F94" s="430" t="s">
        <v>209</v>
      </c>
      <c r="G94" s="430"/>
      <c r="H94" s="430"/>
      <c r="I94" s="430"/>
      <c r="J94" s="430"/>
      <c r="K94" s="430"/>
      <c r="L94" s="255" t="s">
        <v>104</v>
      </c>
      <c r="Q94" s="416"/>
    </row>
    <row r="95" s="367" customFormat="true" ht="26.25" hidden="false" customHeight="true" outlineLevel="0" collapsed="false">
      <c r="A95" s="431"/>
      <c r="B95" s="431"/>
      <c r="C95" s="426" t="s">
        <v>97</v>
      </c>
      <c r="D95" s="262" t="str">
        <f aca="false">IF(E95&lt;1.5,"Low",IF(E95&lt;2.5,"Moderate",IF(E95&lt;3.5,"Substantial",IF(E95&lt;4.5,"High","n/a"))))</f>
        <v>Substantial</v>
      </c>
      <c r="E95" s="263" t="n">
        <f aca="false">IF(COUNT(E93:E94)=0,"n/a",AVERAGE(E93:E94))</f>
        <v>2.5</v>
      </c>
      <c r="F95" s="264" t="n">
        <f aca="false">E95</f>
        <v>2.5</v>
      </c>
      <c r="G95" s="242"/>
      <c r="H95" s="265" t="s">
        <v>98</v>
      </c>
      <c r="I95" s="244" t="str">
        <f aca="false">D95</f>
        <v>Substantial</v>
      </c>
      <c r="J95" s="266" t="n">
        <f aca="false">IF(I95=$N$7,"n/a",IF(AND(I95=$N$5,D95=$N$6),1.5,IF(AND(I95=$N$4,D95=$N$5),2.5,IF(AND(I95=$N$3,D95=$N$4),3.5,IF(AND(I95=$N$6,D95=$N$5),1.49,IF(AND(I95=$N$5,D95=$N$4),2.49,IF(AND(I95=$N$4,D95=$N$3),3.49,E95)))))))</f>
        <v>2.5</v>
      </c>
      <c r="K95" s="279" t="s">
        <v>99</v>
      </c>
      <c r="L95" s="365"/>
      <c r="Q95" s="416"/>
    </row>
    <row r="96" s="367" customFormat="true" ht="21" hidden="false" customHeight="true" outlineLevel="0" collapsed="false">
      <c r="A96" s="419" t="s">
        <v>210</v>
      </c>
      <c r="B96" s="420"/>
      <c r="C96" s="420"/>
      <c r="D96" s="420"/>
      <c r="E96" s="420"/>
      <c r="F96" s="420"/>
      <c r="G96" s="420"/>
      <c r="H96" s="420"/>
      <c r="I96" s="420"/>
      <c r="J96" s="420"/>
      <c r="K96" s="421"/>
      <c r="L96" s="365"/>
      <c r="Q96" s="416"/>
    </row>
    <row r="97" s="367" customFormat="true" ht="33.75" hidden="false" customHeight="true" outlineLevel="0" collapsed="false">
      <c r="A97" s="422" t="s">
        <v>211</v>
      </c>
      <c r="B97" s="422"/>
      <c r="C97" s="432" t="s">
        <v>212</v>
      </c>
      <c r="D97" s="316" t="s">
        <v>81</v>
      </c>
      <c r="E97" s="229" t="n">
        <f aca="false">IF(D97=$N$6,1,IF(D97=$N$5,2,IF(D97=$N$4,3,IF(D97=$N$3,4,"n/a"))))</f>
        <v>3</v>
      </c>
      <c r="F97" s="387" t="s">
        <v>213</v>
      </c>
      <c r="G97" s="387"/>
      <c r="H97" s="387"/>
      <c r="I97" s="387"/>
      <c r="J97" s="387"/>
      <c r="K97" s="387"/>
      <c r="L97" s="255" t="s">
        <v>104</v>
      </c>
      <c r="Q97" s="416"/>
    </row>
    <row r="98" s="367" customFormat="true" ht="33" hidden="false" customHeight="true" outlineLevel="0" collapsed="false">
      <c r="A98" s="433" t="s">
        <v>214</v>
      </c>
      <c r="B98" s="433"/>
      <c r="C98" s="432"/>
      <c r="D98" s="228" t="s">
        <v>92</v>
      </c>
      <c r="E98" s="229" t="str">
        <f aca="false">IF(D98=$N$6,1,IF(D98=$N$5,2,IF(D98=$N$4,3,IF(D98=$N$3,4,"n/a"))))</f>
        <v>n/a</v>
      </c>
      <c r="F98" s="399" t="s">
        <v>96</v>
      </c>
      <c r="G98" s="399"/>
      <c r="H98" s="399"/>
      <c r="I98" s="399"/>
      <c r="J98" s="399"/>
      <c r="K98" s="399"/>
      <c r="L98" s="255" t="s">
        <v>104</v>
      </c>
      <c r="P98" s="434"/>
      <c r="Q98" s="416"/>
    </row>
    <row r="99" s="367" customFormat="true" ht="31.5" hidden="false" customHeight="true" outlineLevel="0" collapsed="false">
      <c r="A99" s="435" t="s">
        <v>215</v>
      </c>
      <c r="B99" s="435"/>
      <c r="C99" s="436" t="s">
        <v>90</v>
      </c>
      <c r="D99" s="437" t="s">
        <v>81</v>
      </c>
      <c r="E99" s="438" t="n">
        <f aca="false">IF(D99=$N$6,1,IF(D99=$N$5,2,IF(D99=$N$4,3,IF(D99=$N$3,4,"n/a"))))</f>
        <v>3</v>
      </c>
      <c r="F99" s="439" t="s">
        <v>216</v>
      </c>
      <c r="G99" s="439"/>
      <c r="H99" s="439"/>
      <c r="I99" s="439"/>
      <c r="J99" s="439"/>
      <c r="K99" s="439"/>
      <c r="L99" s="365"/>
      <c r="P99" s="434"/>
      <c r="Q99" s="416"/>
    </row>
    <row r="100" s="367" customFormat="true" ht="26.25" hidden="false" customHeight="true" outlineLevel="0" collapsed="false">
      <c r="A100" s="440"/>
      <c r="B100" s="440"/>
      <c r="C100" s="426" t="s">
        <v>97</v>
      </c>
      <c r="D100" s="262" t="str">
        <f aca="false">IF(E100&lt;1.5,"Low",IF(E100&lt;2.5,"Moderate",IF(E100&lt;3.5,"Substantial",IF(E100&lt;4.5,"High","n/a"))))</f>
        <v>Substantial</v>
      </c>
      <c r="E100" s="263" t="n">
        <f aca="false">IF(COUNT(E97:E99)=0,"n/a",AVERAGE(E97:E99))</f>
        <v>3</v>
      </c>
      <c r="F100" s="264" t="n">
        <f aca="false">E100</f>
        <v>3</v>
      </c>
      <c r="G100" s="242"/>
      <c r="H100" s="265" t="s">
        <v>98</v>
      </c>
      <c r="I100" s="244" t="str">
        <f aca="false">D100</f>
        <v>Substantial</v>
      </c>
      <c r="J100" s="266" t="n">
        <f aca="false">IF(I100=$N$7,"n/a",IF(AND(I100=$N$5,D100=$N$6),1.5,IF(AND(I100=$N$4,D100=$N$5),2.5,IF(AND(I100=$N$3,D100=$N$4),3.5,IF(AND(I100=$N$6,D100=$N$5),1.49,IF(AND(I100=$N$5,D100=$N$4),2.49,IF(AND(I100=$N$4,D100=$N$3),3.49,E100)))))))</f>
        <v>3</v>
      </c>
      <c r="K100" s="279" t="s">
        <v>99</v>
      </c>
      <c r="L100" s="365"/>
      <c r="P100" s="434"/>
      <c r="Q100" s="416"/>
    </row>
    <row r="101" s="367" customFormat="true" ht="23.25" hidden="false" customHeight="true" outlineLevel="0" collapsed="false">
      <c r="A101" s="441" t="s">
        <v>217</v>
      </c>
      <c r="B101" s="442"/>
      <c r="C101" s="442"/>
      <c r="D101" s="442"/>
      <c r="E101" s="442"/>
      <c r="F101" s="442"/>
      <c r="G101" s="442"/>
      <c r="H101" s="442"/>
      <c r="I101" s="442"/>
      <c r="J101" s="442"/>
      <c r="K101" s="442"/>
      <c r="L101" s="365"/>
      <c r="M101" s="416"/>
    </row>
    <row r="102" s="367" customFormat="true" ht="20.25" hidden="false" customHeight="true" outlineLevel="0" collapsed="false">
      <c r="A102" s="443" t="s">
        <v>218</v>
      </c>
      <c r="B102" s="444"/>
      <c r="C102" s="444"/>
      <c r="D102" s="444"/>
      <c r="E102" s="444"/>
      <c r="F102" s="444"/>
      <c r="G102" s="444"/>
      <c r="H102" s="444"/>
      <c r="I102" s="444"/>
      <c r="J102" s="444"/>
      <c r="K102" s="445"/>
      <c r="L102" s="365"/>
    </row>
    <row r="103" s="367" customFormat="true" ht="30.75" hidden="false" customHeight="true" outlineLevel="0" collapsed="false">
      <c r="A103" s="446" t="s">
        <v>219</v>
      </c>
      <c r="B103" s="446"/>
      <c r="C103" s="447" t="s">
        <v>220</v>
      </c>
      <c r="D103" s="386" t="s">
        <v>81</v>
      </c>
      <c r="E103" s="424" t="n">
        <f aca="false">IF(D103=$N$6,1,IF(D103=$N$5,2,IF(D103=$N$4,3,IF(D103=$N$3,4,"n/a"))))</f>
        <v>3</v>
      </c>
      <c r="F103" s="387" t="s">
        <v>221</v>
      </c>
      <c r="G103" s="387"/>
      <c r="H103" s="387"/>
      <c r="I103" s="387"/>
      <c r="J103" s="387"/>
      <c r="K103" s="387"/>
      <c r="L103" s="255" t="s">
        <v>104</v>
      </c>
      <c r="Q103" s="416"/>
    </row>
    <row r="104" s="367" customFormat="true" ht="32.25" hidden="false" customHeight="true" outlineLevel="0" collapsed="false">
      <c r="A104" s="448" t="s">
        <v>222</v>
      </c>
      <c r="B104" s="448"/>
      <c r="C104" s="449" t="s">
        <v>151</v>
      </c>
      <c r="D104" s="363" t="s">
        <v>81</v>
      </c>
      <c r="E104" s="229" t="n">
        <f aca="false">IF(D104=$N$6,1,IF(D104=$N$5,2,IF(D104=$N$4,3,IF(D104=$N$3,4,"n/a"))))</f>
        <v>3</v>
      </c>
      <c r="F104" s="390" t="s">
        <v>223</v>
      </c>
      <c r="G104" s="390"/>
      <c r="H104" s="390"/>
      <c r="I104" s="390"/>
      <c r="J104" s="390"/>
      <c r="K104" s="390"/>
      <c r="L104" s="255" t="s">
        <v>104</v>
      </c>
      <c r="Q104" s="450"/>
    </row>
    <row r="105" customFormat="false" ht="31.5" hidden="false" customHeight="true" outlineLevel="0" collapsed="false">
      <c r="A105" s="451" t="s">
        <v>224</v>
      </c>
      <c r="B105" s="451"/>
      <c r="C105" s="452" t="s">
        <v>151</v>
      </c>
      <c r="D105" s="293" t="s">
        <v>84</v>
      </c>
      <c r="E105" s="234" t="n">
        <f aca="false">IF(D105=$N$6,1,IF(D105=$N$5,2,IF(D105=$N$4,3,IF(D105=$N$3,4,"n/a"))))</f>
        <v>2</v>
      </c>
      <c r="F105" s="390" t="s">
        <v>225</v>
      </c>
      <c r="G105" s="390"/>
      <c r="H105" s="390"/>
      <c r="I105" s="390"/>
      <c r="J105" s="390"/>
      <c r="K105" s="390"/>
      <c r="L105" s="255" t="s">
        <v>104</v>
      </c>
    </row>
    <row r="106" customFormat="false" ht="32.25" hidden="false" customHeight="true" outlineLevel="0" collapsed="false">
      <c r="A106" s="453"/>
      <c r="B106" s="453"/>
      <c r="C106" s="454" t="s">
        <v>97</v>
      </c>
      <c r="D106" s="262" t="str">
        <f aca="false">IF(E106&lt;1.5,"Low",IF(E106&lt;2.5,"Moderate",IF(E106&lt;3.5,"Substantial",IF(E106&lt;4.5,"High","n/a"))))</f>
        <v>Substantial</v>
      </c>
      <c r="E106" s="263" t="n">
        <f aca="false">IF(COUNT(E103:E105)=0,"n/a",AVERAGE(E103:E105))</f>
        <v>2.66666666666667</v>
      </c>
      <c r="F106" s="264" t="n">
        <f aca="false">E106</f>
        <v>2.66666666666667</v>
      </c>
      <c r="G106" s="414"/>
      <c r="H106" s="427" t="s">
        <v>98</v>
      </c>
      <c r="I106" s="244" t="str">
        <f aca="false">D106</f>
        <v>Substantial</v>
      </c>
      <c r="J106" s="266" t="n">
        <f aca="false">IF(I106=$N$7,"n/a",IF(AND(I106=$N$5,D106=$N$6),1.5,IF(AND(I106=$N$4,D106=$N$5),2.5,IF(AND(I106=$N$3,D106=$N$4),3.5,IF(AND(I106=$N$6,D106=$N$5),1.49,IF(AND(I106=$N$5,D106=$N$4),2.49,IF(AND(I106=$N$4,D106=$N$3),3.49,E106)))))))</f>
        <v>2.66666666666667</v>
      </c>
      <c r="K106" s="279" t="s">
        <v>99</v>
      </c>
      <c r="L106" s="270"/>
    </row>
    <row r="107" customFormat="false" ht="19.5" hidden="false" customHeight="true" outlineLevel="0" collapsed="false">
      <c r="A107" s="455" t="s">
        <v>226</v>
      </c>
      <c r="B107" s="444"/>
      <c r="C107" s="444"/>
      <c r="D107" s="444"/>
      <c r="E107" s="444"/>
      <c r="F107" s="444"/>
      <c r="G107" s="444"/>
      <c r="H107" s="444"/>
      <c r="I107" s="444"/>
      <c r="J107" s="444"/>
      <c r="K107" s="445"/>
      <c r="L107" s="270"/>
    </row>
    <row r="108" customFormat="false" ht="31.5" hidden="false" customHeight="true" outlineLevel="0" collapsed="false">
      <c r="A108" s="446" t="s">
        <v>227</v>
      </c>
      <c r="B108" s="446"/>
      <c r="C108" s="447" t="s">
        <v>111</v>
      </c>
      <c r="D108" s="316" t="s">
        <v>81</v>
      </c>
      <c r="E108" s="424" t="n">
        <f aca="false">IF(D108=$N$6,1,IF(D108=$N$5,2,IF(D108=$N$4,3,IF(D108=$N$3,4,"n/a"))))</f>
        <v>3</v>
      </c>
      <c r="F108" s="387" t="s">
        <v>228</v>
      </c>
      <c r="G108" s="387"/>
      <c r="H108" s="387"/>
      <c r="I108" s="387"/>
      <c r="J108" s="387"/>
      <c r="K108" s="387"/>
      <c r="L108" s="270"/>
    </row>
    <row r="109" customFormat="false" ht="31.5" hidden="false" customHeight="true" outlineLevel="0" collapsed="false">
      <c r="A109" s="456" t="s">
        <v>229</v>
      </c>
      <c r="B109" s="456"/>
      <c r="C109" s="457" t="s">
        <v>111</v>
      </c>
      <c r="D109" s="233" t="s">
        <v>84</v>
      </c>
      <c r="E109" s="234" t="n">
        <f aca="false">IF(D109=$N$6,1,IF(D109=$N$5,2,IF(D109=$N$4,3,IF(D109=$N$3,4,"n/a"))))</f>
        <v>2</v>
      </c>
      <c r="F109" s="430" t="s">
        <v>230</v>
      </c>
      <c r="G109" s="430"/>
      <c r="H109" s="430"/>
      <c r="I109" s="430"/>
      <c r="J109" s="430"/>
      <c r="K109" s="430"/>
      <c r="L109" s="270"/>
    </row>
    <row r="110" customFormat="false" ht="27" hidden="false" customHeight="true" outlineLevel="0" collapsed="false">
      <c r="A110" s="458"/>
      <c r="B110" s="458"/>
      <c r="C110" s="454" t="s">
        <v>97</v>
      </c>
      <c r="D110" s="262" t="str">
        <f aca="false">IF(E110&lt;1.5,"Low",IF(E110&lt;2.5,"Moderate",IF(E110&lt;3.5,"Substantial",IF(E110&lt;4.5,"High","n/a"))))</f>
        <v>Substantial</v>
      </c>
      <c r="E110" s="263" t="n">
        <f aca="false">IF(COUNT(E108:E109)=0,"n/a",AVERAGE(E108:E109))</f>
        <v>2.5</v>
      </c>
      <c r="F110" s="264" t="n">
        <f aca="false">E110</f>
        <v>2.5</v>
      </c>
      <c r="G110" s="242"/>
      <c r="H110" s="265" t="s">
        <v>98</v>
      </c>
      <c r="I110" s="244" t="str">
        <f aca="false">D110</f>
        <v>Substantial</v>
      </c>
      <c r="J110" s="266" t="n">
        <f aca="false">IF(I110=$N$7,"n/a",IF(AND(I110=$N$5,D110=$N$6),1.5,IF(AND(I110=$N$4,D110=$N$5),2.5,IF(AND(I110=$N$3,D110=$N$4),3.5,IF(AND(I110=$N$6,D110=$N$5),1.49,IF(AND(I110=$N$5,D110=$N$4),2.49,IF(AND(I110=$N$4,D110=$N$3),3.49,E110)))))))</f>
        <v>2.5</v>
      </c>
      <c r="K110" s="279" t="s">
        <v>99</v>
      </c>
      <c r="L110" s="270"/>
    </row>
    <row r="111" customFormat="false" ht="21" hidden="false" customHeight="true" outlineLevel="0" collapsed="false">
      <c r="A111" s="455" t="s">
        <v>231</v>
      </c>
      <c r="B111" s="444"/>
      <c r="C111" s="444"/>
      <c r="D111" s="444"/>
      <c r="E111" s="444"/>
      <c r="F111" s="444"/>
      <c r="G111" s="444"/>
      <c r="H111" s="444"/>
      <c r="I111" s="444"/>
      <c r="J111" s="444"/>
      <c r="K111" s="445"/>
      <c r="L111" s="270"/>
      <c r="Q111" s="459"/>
    </row>
    <row r="112" customFormat="false" ht="29.25" hidden="false" customHeight="true" outlineLevel="0" collapsed="false">
      <c r="A112" s="446" t="s">
        <v>232</v>
      </c>
      <c r="B112" s="446"/>
      <c r="C112" s="447"/>
      <c r="D112" s="386" t="s">
        <v>92</v>
      </c>
      <c r="E112" s="424" t="str">
        <f aca="false">IF(D112=$N$6,1,IF(D112=$N$5,2,IF(D112=$N$4,3,IF(D112=$N$3,4,"n/a"))))</f>
        <v>n/a</v>
      </c>
      <c r="F112" s="387" t="s">
        <v>96</v>
      </c>
      <c r="G112" s="387"/>
      <c r="H112" s="387"/>
      <c r="I112" s="387"/>
      <c r="J112" s="387"/>
      <c r="K112" s="387"/>
      <c r="L112" s="270"/>
    </row>
    <row r="113" customFormat="false" ht="30.75" hidden="false" customHeight="true" outlineLevel="0" collapsed="false">
      <c r="A113" s="448" t="s">
        <v>233</v>
      </c>
      <c r="B113" s="448"/>
      <c r="C113" s="449" t="s">
        <v>90</v>
      </c>
      <c r="D113" s="363" t="s">
        <v>84</v>
      </c>
      <c r="E113" s="229" t="n">
        <f aca="false">IF(D113=$N$6,1,IF(D113=$N$5,2,IF(D113=$N$4,3,IF(D113=$N$3,4,"n/a"))))</f>
        <v>2</v>
      </c>
      <c r="F113" s="399" t="s">
        <v>234</v>
      </c>
      <c r="G113" s="399"/>
      <c r="H113" s="399"/>
      <c r="I113" s="399"/>
      <c r="J113" s="399"/>
      <c r="K113" s="399"/>
      <c r="L113" s="270"/>
    </row>
    <row r="114" customFormat="false" ht="42.75" hidden="false" customHeight="true" outlineLevel="0" collapsed="false">
      <c r="A114" s="451" t="s">
        <v>235</v>
      </c>
      <c r="B114" s="451"/>
      <c r="C114" s="452" t="s">
        <v>236</v>
      </c>
      <c r="D114" s="293" t="s">
        <v>84</v>
      </c>
      <c r="E114" s="234" t="n">
        <f aca="false">IF(D114=$N$6,1,IF(D114=$N$5,2,IF(D114=$N$4,3,IF(D114=$N$3,4,"n/a"))))</f>
        <v>2</v>
      </c>
      <c r="F114" s="439" t="s">
        <v>237</v>
      </c>
      <c r="G114" s="439"/>
      <c r="H114" s="439"/>
      <c r="I114" s="439"/>
      <c r="J114" s="439"/>
      <c r="K114" s="439"/>
      <c r="L114" s="255" t="s">
        <v>104</v>
      </c>
    </row>
    <row r="115" customFormat="false" ht="26.25" hidden="false" customHeight="true" outlineLevel="0" collapsed="false">
      <c r="A115" s="460"/>
      <c r="B115" s="460"/>
      <c r="C115" s="454" t="s">
        <v>97</v>
      </c>
      <c r="D115" s="262" t="str">
        <f aca="false">IF(E115&lt;1.5,"Low",IF(E115&lt;2.5,"Moderate",IF(E115&lt;3.5,"Substantial",IF(E115&lt;4.5,"High","n/a"))))</f>
        <v>Moderate</v>
      </c>
      <c r="E115" s="263" t="n">
        <f aca="false">IF(COUNT(E112:E114)=0,"n/a",AVERAGE(E112:E114))</f>
        <v>2</v>
      </c>
      <c r="F115" s="264" t="n">
        <f aca="false">E115</f>
        <v>2</v>
      </c>
      <c r="G115" s="242"/>
      <c r="H115" s="265" t="s">
        <v>98</v>
      </c>
      <c r="I115" s="244" t="str">
        <f aca="false">D115</f>
        <v>Moderate</v>
      </c>
      <c r="J115" s="266" t="n">
        <f aca="false">IF(I115=$N$7,"n/a",IF(AND(I115=$N$5,D115=$N$6),1.5,IF(AND(I115=$N$4,D115=$N$5),2.5,IF(AND(I115=$N$3,D115=$N$4),3.5,IF(AND(I115=$N$6,D115=$N$5),1.49,IF(AND(I115=$N$5,D115=$N$4),2.49,IF(AND(I115=$N$4,D115=$N$3),3.49,E115)))))))</f>
        <v>2</v>
      </c>
      <c r="K115" s="279" t="s">
        <v>99</v>
      </c>
      <c r="L115" s="270"/>
    </row>
    <row r="116" customFormat="false" ht="23.25" hidden="false" customHeight="true" outlineLevel="0" collapsed="false">
      <c r="A116" s="455" t="s">
        <v>238</v>
      </c>
      <c r="B116" s="444"/>
      <c r="C116" s="444"/>
      <c r="D116" s="444"/>
      <c r="E116" s="444"/>
      <c r="F116" s="444"/>
      <c r="G116" s="444"/>
      <c r="H116" s="444"/>
      <c r="I116" s="444"/>
      <c r="J116" s="444"/>
      <c r="K116" s="445"/>
      <c r="L116" s="270"/>
    </row>
    <row r="117" customFormat="false" ht="33" hidden="false" customHeight="true" outlineLevel="0" collapsed="false">
      <c r="A117" s="461" t="s">
        <v>239</v>
      </c>
      <c r="B117" s="461"/>
      <c r="C117" s="462"/>
      <c r="D117" s="316" t="s">
        <v>92</v>
      </c>
      <c r="E117" s="229" t="str">
        <f aca="false">IF(D117=$N$6,1,IF(D117=$N$5,2,IF(D117=$N$4,3,IF(D117=$N$3,4,"n/a"))))</f>
        <v>n/a</v>
      </c>
      <c r="F117" s="387" t="s">
        <v>96</v>
      </c>
      <c r="G117" s="387"/>
      <c r="H117" s="387"/>
      <c r="I117" s="387"/>
      <c r="J117" s="387"/>
      <c r="K117" s="387"/>
      <c r="L117" s="255"/>
    </row>
    <row r="118" customFormat="false" ht="33" hidden="false" customHeight="true" outlineLevel="0" collapsed="false">
      <c r="A118" s="461" t="s">
        <v>240</v>
      </c>
      <c r="B118" s="461"/>
      <c r="C118" s="463"/>
      <c r="D118" s="363" t="s">
        <v>92</v>
      </c>
      <c r="E118" s="229" t="str">
        <f aca="false">IF(D118=$N$6,1,IF(D118=$N$5,2,IF(D118=$N$4,3,IF(D118=$N$3,4,"n/a"))))</f>
        <v>n/a</v>
      </c>
      <c r="F118" s="399" t="s">
        <v>96</v>
      </c>
      <c r="G118" s="399"/>
      <c r="H118" s="399"/>
      <c r="I118" s="399"/>
      <c r="J118" s="399"/>
      <c r="K118" s="399"/>
      <c r="L118" s="255"/>
    </row>
    <row r="119" customFormat="false" ht="34.5" hidden="false" customHeight="true" outlineLevel="0" collapsed="false">
      <c r="A119" s="464" t="s">
        <v>241</v>
      </c>
      <c r="B119" s="464"/>
      <c r="C119" s="462"/>
      <c r="D119" s="233" t="s">
        <v>92</v>
      </c>
      <c r="E119" s="234" t="str">
        <f aca="false">IF(D119=$N$6,1,IF(D119=$N$5,2,IF(D119=$N$4,3,IF(D119=$N$3,4,"n/a"))))</f>
        <v>n/a</v>
      </c>
      <c r="F119" s="439" t="s">
        <v>96</v>
      </c>
      <c r="G119" s="439"/>
      <c r="H119" s="439"/>
      <c r="I119" s="439"/>
      <c r="J119" s="439"/>
      <c r="K119" s="439"/>
      <c r="L119" s="255"/>
    </row>
    <row r="120" customFormat="false" ht="27" hidden="false" customHeight="true" outlineLevel="0" collapsed="false">
      <c r="A120" s="458"/>
      <c r="B120" s="458"/>
      <c r="C120" s="454" t="s">
        <v>97</v>
      </c>
      <c r="D120" s="262" t="str">
        <f aca="false">IF(E120&lt;1.5,"Low",IF(E120&lt;2.5,"Moderate",IF(E120&lt;3.5,"Substantial",IF(E120&lt;4.5,"High","n/a"))))</f>
        <v>n/a</v>
      </c>
      <c r="E120" s="263" t="str">
        <f aca="false">IF(COUNT(E117:E119)=0,"n/a",AVERAGE(E117:E119))</f>
        <v>n/a</v>
      </c>
      <c r="F120" s="264" t="str">
        <f aca="false">E120</f>
        <v>n/a</v>
      </c>
      <c r="G120" s="242"/>
      <c r="H120" s="265" t="s">
        <v>98</v>
      </c>
      <c r="I120" s="244" t="str">
        <f aca="false">D120</f>
        <v>n/a</v>
      </c>
      <c r="J120" s="266" t="str">
        <f aca="false">IF(I120=$N$7,"n/a",IF(AND(I120=$N$5,D120=$N$6),1.5,IF(AND(I120=$N$4,D120=$N$5),2.5,IF(AND(I120=$N$3,D120=$N$4),3.5,IF(AND(I120=$N$6,D120=$N$5),1.49,IF(AND(I120=$N$5,D120=$N$4),2.49,IF(AND(I120=$N$4,D120=$N$3),3.49,E120)))))))</f>
        <v>n/a</v>
      </c>
      <c r="K120" s="279" t="s">
        <v>99</v>
      </c>
      <c r="L120" s="270"/>
    </row>
  </sheetData>
  <sheetProtection sheet="true" password="cc15" objects="true" scenarios="true" formatRows="fals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J91">
    <cfRule type="cellIs" priority="2" operator="equal" aboveAverage="0" equalAverage="0" bottom="0" percent="0" rank="0" text="" dxfId="68">
      <formula>$N$6</formula>
    </cfRule>
    <cfRule type="cellIs" priority="3" operator="equal" aboveAverage="0" equalAverage="0" bottom="0" percent="0" rank="0" text="" dxfId="69">
      <formula>$N$5</formula>
    </cfRule>
    <cfRule type="cellIs" priority="4" operator="equal" aboveAverage="0" equalAverage="0" bottom="0" percent="0" rank="0" text="" dxfId="70">
      <formula>$N$4</formula>
    </cfRule>
    <cfRule type="cellIs" priority="5" operator="equal" aboveAverage="0" equalAverage="0" bottom="0" percent="0" rank="0" text="" dxfId="71">
      <formula>$N$3</formula>
    </cfRule>
  </conditionalFormatting>
  <conditionalFormatting sqref="C118:J118">
    <cfRule type="cellIs" priority="6" operator="equal" aboveAverage="0" equalAverage="0" bottom="0" percent="0" rank="0" text="" dxfId="72">
      <formula>$N$6</formula>
    </cfRule>
    <cfRule type="cellIs" priority="7" operator="equal" aboveAverage="0" equalAverage="0" bottom="0" percent="0" rank="0" text="" dxfId="73">
      <formula>$N$5</formula>
    </cfRule>
    <cfRule type="cellIs" priority="8" operator="equal" aboveAverage="0" equalAverage="0" bottom="0" percent="0" rank="0" text="" dxfId="74">
      <formula>$N$4</formula>
    </cfRule>
    <cfRule type="cellIs" priority="9" operator="equal" aboveAverage="0" equalAverage="0" bottom="0" percent="0" rank="0" text="" dxfId="75">
      <formula>$N$3</formula>
    </cfRule>
  </conditionalFormatting>
  <conditionalFormatting sqref="A97:K97 A98:J98">
    <cfRule type="cellIs" priority="10" operator="equal" aboveAverage="0" equalAverage="0" bottom="0" percent="0" rank="0" text="" dxfId="76">
      <formula>$N$6</formula>
    </cfRule>
    <cfRule type="cellIs" priority="11" operator="equal" aboveAverage="0" equalAverage="0" bottom="0" percent="0" rank="0" text="" dxfId="77">
      <formula>$N$5</formula>
    </cfRule>
    <cfRule type="cellIs" priority="12" operator="equal" aboveAverage="0" equalAverage="0" bottom="0" percent="0" rank="0" text="" dxfId="78">
      <formula>$N$4</formula>
    </cfRule>
    <cfRule type="cellIs" priority="13" operator="equal" aboveAverage="0" equalAverage="0" bottom="0" percent="0" rank="0" text="" dxfId="79">
      <formula>$N$3</formula>
    </cfRule>
  </conditionalFormatting>
  <conditionalFormatting sqref="A91 C91:I91 K91">
    <cfRule type="cellIs" priority="14" operator="equal" aboveAverage="0" equalAverage="0" bottom="0" percent="0" rank="0" text="" dxfId="80">
      <formula>$N$6</formula>
    </cfRule>
    <cfRule type="cellIs" priority="15" operator="equal" aboveAverage="0" equalAverage="0" bottom="0" percent="0" rank="0" text="" dxfId="81">
      <formula>$N$5</formula>
    </cfRule>
    <cfRule type="cellIs" priority="16" operator="equal" aboveAverage="0" equalAverage="0" bottom="0" percent="0" rank="0" text="" dxfId="82">
      <formula>$N$4</formula>
    </cfRule>
    <cfRule type="cellIs" priority="17" operator="equal" aboveAverage="0" equalAverage="0" bottom="0" percent="0" rank="0" text="" dxfId="83">
      <formula>$N$3</formula>
    </cfRule>
  </conditionalFormatting>
  <conditionalFormatting sqref="F59:K61">
    <cfRule type="cellIs" priority="18" operator="equal" aboveAverage="0" equalAverage="0" bottom="0" percent="0" rank="0" text="" dxfId="84">
      <formula>$N$6</formula>
    </cfRule>
    <cfRule type="cellIs" priority="19" operator="equal" aboveAverage="0" equalAverage="0" bottom="0" percent="0" rank="0" text="" dxfId="85">
      <formula>$N$5</formula>
    </cfRule>
    <cfRule type="cellIs" priority="20" operator="equal" aboveAverage="0" equalAverage="0" bottom="0" percent="0" rank="0" text="" dxfId="86">
      <formula>$N$4</formula>
    </cfRule>
    <cfRule type="cellIs" priority="21" operator="equal" aboveAverage="0" equalAverage="0" bottom="0" percent="0" rank="0" text="" dxfId="87">
      <formula>$N$3</formula>
    </cfRule>
  </conditionalFormatting>
  <conditionalFormatting sqref="A26 A106 A92:K93 A107:K108 A118:B118 A119:J119 A113:J114 A109:J109 A99:J99 A94:J94 A73:J74 A62:K72 A75:K90 A95:K96 A100:K105 C106:K106 A110:K112 A115:K117 A120:K120 C26:K26 A3:K25 A27:K58">
    <cfRule type="cellIs" priority="22" operator="equal" aboveAverage="0" equalAverage="0" bottom="0" percent="0" rank="0" text="" dxfId="88">
      <formula>$N$6</formula>
    </cfRule>
    <cfRule type="cellIs" priority="23" operator="equal" aboveAverage="0" equalAverage="0" bottom="0" percent="0" rank="0" text="" dxfId="89">
      <formula>$N$5</formula>
    </cfRule>
    <cfRule type="cellIs" priority="24" operator="equal" aboveAverage="0" equalAverage="0" bottom="0" percent="0" rank="0" text="" dxfId="90">
      <formula>$N$4</formula>
    </cfRule>
    <cfRule type="cellIs" priority="25" operator="equal" aboveAverage="0" equalAverage="0" bottom="0" percent="0" rank="0" text="" dxfId="91">
      <formula>$N$3</formula>
    </cfRule>
  </conditionalFormatting>
  <conditionalFormatting sqref="A59:E61">
    <cfRule type="cellIs" priority="26" operator="equal" aboveAverage="0" equalAverage="0" bottom="0" percent="0" rank="0" text="" dxfId="92">
      <formula>$N$6</formula>
    </cfRule>
    <cfRule type="cellIs" priority="27" operator="equal" aboveAverage="0" equalAverage="0" bottom="0" percent="0" rank="0" text="" dxfId="93">
      <formula>$N$5</formula>
    </cfRule>
    <cfRule type="cellIs" priority="28" operator="equal" aboveAverage="0" equalAverage="0" bottom="0" percent="0" rank="0" text="" dxfId="94">
      <formula>$N$4</formula>
    </cfRule>
    <cfRule type="cellIs" priority="29" operator="equal" aboveAverage="0" equalAverage="0" bottom="0" percent="0" rank="0" text="" dxfId="95">
      <formula>$N$3</formula>
    </cfRule>
  </conditionalFormatting>
  <conditionalFormatting sqref="F1">
    <cfRule type="cellIs" priority="30" operator="equal" aboveAverage="0" equalAverage="0" bottom="0" percent="0" rank="0" text="" dxfId="96">
      <formula>"High"</formula>
    </cfRule>
    <cfRule type="cellIs" priority="31" operator="equal" aboveAverage="0" equalAverage="0" bottom="0" percent="0" rank="0" text="" dxfId="97">
      <formula>"Substantial"</formula>
    </cfRule>
    <cfRule type="cellIs" priority="32" operator="equal" aboveAverage="0" equalAverage="0" bottom="0" percent="0" rank="0" text="" dxfId="98">
      <formula>"Moderate"</formula>
    </cfRule>
    <cfRule type="cellIs" priority="33" operator="equal" aboveAverage="0" equalAverage="0" bottom="0" percent="0" rank="0" text="" dxfId="99">
      <formula>"Low"</formula>
    </cfRule>
  </conditionalFormatting>
  <conditionalFormatting sqref="C1">
    <cfRule type="cellIs" priority="34" operator="equal" aboveAverage="0" equalAverage="0" bottom="0" percent="0" rank="0" text="" dxfId="100">
      <formula>"High"</formula>
    </cfRule>
    <cfRule type="cellIs" priority="35" operator="equal" aboveAverage="0" equalAverage="0" bottom="0" percent="0" rank="0" text="" dxfId="101">
      <formula>"Substantial"</formula>
    </cfRule>
    <cfRule type="cellIs" priority="36" operator="equal" aboveAverage="0" equalAverage="0" bottom="0" percent="0" rank="0" text="" dxfId="102">
      <formula>"Moderate"</formula>
    </cfRule>
    <cfRule type="cellIs" priority="37" operator="equal" aboveAverage="0" equalAverage="0" bottom="0" percent="0" rank="0" text="" dxfId="103">
      <formula>"Low"</formula>
    </cfRule>
  </conditionalFormatting>
  <conditionalFormatting sqref="A2:H2">
    <cfRule type="cellIs" priority="38" operator="equal" aboveAverage="0" equalAverage="0" bottom="0" percent="0" rank="0" text="" dxfId="104">
      <formula>"High"</formula>
    </cfRule>
    <cfRule type="cellIs" priority="39" operator="equal" aboveAverage="0" equalAverage="0" bottom="0" percent="0" rank="0" text="" dxfId="105">
      <formula>"Substantial"</formula>
    </cfRule>
    <cfRule type="cellIs" priority="40" operator="equal" aboveAverage="0" equalAverage="0" bottom="0" percent="0" rank="0" text="" dxfId="106">
      <formula>"Moderate"</formula>
    </cfRule>
    <cfRule type="cellIs" priority="41" operator="equal" aboveAverage="0" equalAverage="0" bottom="0" percent="0" rank="0" text="" dxfId="107">
      <formula>"Low"</formula>
    </cfRule>
  </conditionalFormatting>
  <dataValidations count="1">
    <dataValidation allowBlank="true" errorStyle="stop"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11023622047" footer="0.511811023622047"/>
  <pageSetup paperSize="8"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5"/>
  <sheetViews>
    <sheetView showFormulas="false" showGridLines="true" showRowColHeaders="true" showZeros="true" rightToLeft="false" tabSelected="false" showOutlineSymbols="true" defaultGridColor="true" view="pageBreakPreview" topLeftCell="A14" colorId="64" zoomScale="115" zoomScaleNormal="100" zoomScalePageLayoutView="115" workbookViewId="0">
      <selection pane="topLeft" activeCell="B21" activeCellId="0" sqref="B21"/>
    </sheetView>
  </sheetViews>
  <sheetFormatPr defaultColWidth="8.82421875" defaultRowHeight="12" zeroHeight="false" outlineLevelRow="0" outlineLevelCol="0"/>
  <cols>
    <col collapsed="false" customWidth="true" hidden="false" outlineLevel="0" max="1" min="1" style="1" width="12.82"/>
    <col collapsed="false" customWidth="true" hidden="false" outlineLevel="0" max="2" min="2" style="1" width="126"/>
    <col collapsed="false" customWidth="false" hidden="false" outlineLevel="0" max="3" min="3" style="1" width="8.82"/>
    <col collapsed="false" customWidth="true" hidden="false" outlineLevel="0" max="5" min="4" style="1" width="17.73"/>
    <col collapsed="false" customWidth="true" hidden="false" outlineLevel="0" max="6" min="6" style="1" width="17.82"/>
    <col collapsed="false" customWidth="false" hidden="false" outlineLevel="0" max="16384" min="7" style="1" width="8.82"/>
  </cols>
  <sheetData>
    <row r="1" customFormat="false" ht="24" hidden="false" customHeight="true" outlineLevel="0" collapsed="false">
      <c r="A1" s="465" t="s">
        <v>242</v>
      </c>
      <c r="B1" s="465"/>
    </row>
    <row r="2" s="367" customFormat="true" ht="23.25" hidden="false" customHeight="true" outlineLevel="0" collapsed="false">
      <c r="A2" s="466" t="s">
        <v>243</v>
      </c>
      <c r="B2" s="466"/>
    </row>
    <row r="3" customFormat="false" ht="40.5" hidden="false" customHeight="true" outlineLevel="0" collapsed="false">
      <c r="A3" s="467" t="s">
        <v>244</v>
      </c>
      <c r="B3" s="468" t="s">
        <v>245</v>
      </c>
    </row>
    <row r="4" customFormat="false" ht="36" hidden="false" customHeight="true" outlineLevel="0" collapsed="false">
      <c r="A4" s="469" t="s">
        <v>246</v>
      </c>
      <c r="B4" s="470" t="s">
        <v>247</v>
      </c>
    </row>
    <row r="5" customFormat="false" ht="36" hidden="false" customHeight="true" outlineLevel="0" collapsed="false">
      <c r="A5" s="467" t="s">
        <v>248</v>
      </c>
      <c r="B5" s="471" t="s">
        <v>249</v>
      </c>
    </row>
    <row r="6" customFormat="false" ht="23.25" hidden="false" customHeight="true" outlineLevel="0" collapsed="false">
      <c r="A6" s="472" t="s">
        <v>250</v>
      </c>
      <c r="B6" s="472"/>
    </row>
    <row r="7" customFormat="false" ht="21.75" hidden="false" customHeight="true" outlineLevel="0" collapsed="false">
      <c r="A7" s="473" t="s">
        <v>251</v>
      </c>
      <c r="B7" s="474"/>
    </row>
    <row r="8" customFormat="false" ht="37.5" hidden="false" customHeight="true" outlineLevel="0" collapsed="false">
      <c r="A8" s="475" t="n">
        <v>1</v>
      </c>
      <c r="B8" s="468" t="s">
        <v>252</v>
      </c>
    </row>
    <row r="9" customFormat="false" ht="22.5" hidden="false" customHeight="true" outlineLevel="0" collapsed="false">
      <c r="A9" s="473" t="s">
        <v>253</v>
      </c>
      <c r="B9" s="476"/>
    </row>
    <row r="10" customFormat="false" ht="130.5" hidden="false" customHeight="true" outlineLevel="0" collapsed="false">
      <c r="A10" s="477" t="n">
        <f aca="false">+A8+1</f>
        <v>2</v>
      </c>
      <c r="B10" s="478" t="s">
        <v>254</v>
      </c>
    </row>
    <row r="11" customFormat="false" ht="27" hidden="false" customHeight="true" outlineLevel="0" collapsed="false">
      <c r="A11" s="477" t="n">
        <f aca="false">+A10+1</f>
        <v>3</v>
      </c>
      <c r="B11" s="478" t="s">
        <v>255</v>
      </c>
    </row>
    <row r="12" customFormat="false" ht="23.25" hidden="false" customHeight="true" outlineLevel="0" collapsed="false">
      <c r="A12" s="477" t="n">
        <f aca="false">+A11+1</f>
        <v>4</v>
      </c>
      <c r="B12" s="470" t="s">
        <v>256</v>
      </c>
    </row>
    <row r="13" customFormat="false" ht="114" hidden="false" customHeight="true" outlineLevel="0" collapsed="false">
      <c r="A13" s="477" t="n">
        <f aca="false">+A12+1</f>
        <v>5</v>
      </c>
      <c r="B13" s="470" t="s">
        <v>257</v>
      </c>
    </row>
    <row r="14" customFormat="false" ht="22.5" hidden="false" customHeight="true" outlineLevel="0" collapsed="false">
      <c r="A14" s="473" t="s">
        <v>258</v>
      </c>
      <c r="B14" s="474"/>
    </row>
    <row r="15" customFormat="false" ht="54.75" hidden="false" customHeight="true" outlineLevel="0" collapsed="false">
      <c r="A15" s="477" t="n">
        <f aca="false">+A13+1</f>
        <v>6</v>
      </c>
      <c r="B15" s="478" t="s">
        <v>259</v>
      </c>
    </row>
    <row r="16" customFormat="false" ht="23.25" hidden="false" customHeight="true" outlineLevel="0" collapsed="false">
      <c r="A16" s="477" t="n">
        <f aca="false">+A15+1</f>
        <v>7</v>
      </c>
      <c r="B16" s="470" t="s">
        <v>260</v>
      </c>
    </row>
    <row r="17" customFormat="false" ht="24.75" hidden="false" customHeight="true" outlineLevel="0" collapsed="false">
      <c r="A17" s="477" t="n">
        <f aca="false">+A16+1</f>
        <v>8</v>
      </c>
      <c r="B17" s="470" t="s">
        <v>261</v>
      </c>
    </row>
    <row r="18" customFormat="false" ht="24.75" hidden="false" customHeight="true" outlineLevel="0" collapsed="false">
      <c r="A18" s="477" t="n">
        <f aca="false">+A17+1</f>
        <v>9</v>
      </c>
      <c r="B18" s="478" t="s">
        <v>262</v>
      </c>
    </row>
    <row r="19" customFormat="false" ht="21.75" hidden="false" customHeight="true" outlineLevel="0" collapsed="false">
      <c r="A19" s="473" t="s">
        <v>251</v>
      </c>
      <c r="B19" s="474"/>
    </row>
    <row r="20" customFormat="false" ht="40.5" hidden="false" customHeight="true" outlineLevel="0" collapsed="false">
      <c r="A20" s="475" t="n">
        <f aca="false">+A18+1</f>
        <v>10</v>
      </c>
      <c r="B20" s="471" t="s">
        <v>263</v>
      </c>
    </row>
    <row r="21" customFormat="false" ht="52.5" hidden="false" customHeight="true" outlineLevel="0" collapsed="false">
      <c r="A21" s="479" t="s">
        <v>264</v>
      </c>
      <c r="B21" s="480" t="s">
        <v>265</v>
      </c>
      <c r="E21" s="14"/>
      <c r="F21" s="14"/>
    </row>
    <row r="24" customFormat="false" ht="17.25" hidden="false" customHeight="true" outlineLevel="0" collapsed="false">
      <c r="A24" s="481" t="s">
        <v>266</v>
      </c>
      <c r="B24" s="481" t="s">
        <v>267</v>
      </c>
    </row>
    <row r="25" customFormat="false" ht="12" hidden="false" customHeight="false" outlineLevel="0" collapsed="false">
      <c r="A25" s="482" t="s">
        <v>268</v>
      </c>
      <c r="B25" s="482" t="s">
        <v>269</v>
      </c>
    </row>
    <row r="26" customFormat="false" ht="12" hidden="false" customHeight="false" outlineLevel="0" collapsed="false">
      <c r="A26" s="482" t="s">
        <v>270</v>
      </c>
      <c r="B26" s="482" t="s">
        <v>269</v>
      </c>
    </row>
    <row r="27" customFormat="false" ht="12" hidden="false" customHeight="false" outlineLevel="0" collapsed="false">
      <c r="A27" s="482" t="s">
        <v>271</v>
      </c>
      <c r="B27" s="483" t="s">
        <v>272</v>
      </c>
    </row>
    <row r="28" customFormat="false" ht="32.8" hidden="false" customHeight="false" outlineLevel="0" collapsed="false">
      <c r="A28" s="484" t="n">
        <v>2.1</v>
      </c>
      <c r="B28" s="485" t="s">
        <v>273</v>
      </c>
    </row>
    <row r="29" customFormat="false" ht="12" hidden="false" customHeight="false" outlineLevel="0" collapsed="false">
      <c r="A29" s="486" t="s">
        <v>274</v>
      </c>
      <c r="B29" s="486" t="s">
        <v>275</v>
      </c>
    </row>
    <row r="30" customFormat="false" ht="12" hidden="false" customHeight="false" outlineLevel="0" collapsed="false">
      <c r="A30" s="486" t="s">
        <v>276</v>
      </c>
      <c r="B30" s="486" t="s">
        <v>277</v>
      </c>
    </row>
    <row r="31" customFormat="false" ht="22.35" hidden="false" customHeight="false" outlineLevel="0" collapsed="false">
      <c r="A31" s="487" t="s">
        <v>278</v>
      </c>
      <c r="B31" s="486" t="s">
        <v>279</v>
      </c>
    </row>
    <row r="32" customFormat="false" ht="12" hidden="false" customHeight="false" outlineLevel="0" collapsed="false">
      <c r="A32" s="488" t="s">
        <v>280</v>
      </c>
      <c r="B32" s="488" t="s">
        <v>281</v>
      </c>
    </row>
    <row r="33" customFormat="false" ht="22.35" hidden="false" customHeight="false" outlineLevel="0" collapsed="false">
      <c r="A33" s="489" t="n">
        <v>4</v>
      </c>
      <c r="B33" s="490" t="s">
        <v>282</v>
      </c>
    </row>
    <row r="34" customFormat="false" ht="12" hidden="false" customHeight="false" outlineLevel="0" collapsed="false">
      <c r="A34" s="491" t="s">
        <v>283</v>
      </c>
      <c r="B34" s="491" t="s">
        <v>284</v>
      </c>
    </row>
    <row r="35" customFormat="false" ht="12" hidden="false" customHeight="false" outlineLevel="0" collapsed="false">
      <c r="A35" s="491" t="s">
        <v>285</v>
      </c>
      <c r="B35" s="491" t="s">
        <v>286</v>
      </c>
    </row>
    <row r="36" customFormat="false" ht="12" hidden="false" customHeight="false" outlineLevel="0" collapsed="false">
      <c r="A36" s="491" t="s">
        <v>287</v>
      </c>
      <c r="B36" s="491" t="s">
        <v>288</v>
      </c>
    </row>
    <row r="37" customFormat="false" ht="32.8" hidden="false" customHeight="false" outlineLevel="0" collapsed="false">
      <c r="A37" s="491" t="s">
        <v>289</v>
      </c>
      <c r="B37" s="491" t="s">
        <v>290</v>
      </c>
    </row>
    <row r="38" customFormat="false" ht="22.35" hidden="false" customHeight="false" outlineLevel="0" collapsed="false">
      <c r="A38" s="491" t="s">
        <v>291</v>
      </c>
      <c r="B38" s="491" t="s">
        <v>292</v>
      </c>
    </row>
    <row r="39" customFormat="false" ht="12.65" hidden="false" customHeight="false" outlineLevel="0" collapsed="false">
      <c r="A39" s="491" t="s">
        <v>293</v>
      </c>
      <c r="B39" s="491" t="s">
        <v>294</v>
      </c>
    </row>
    <row r="40" customFormat="false" ht="12.65" hidden="false" customHeight="false" outlineLevel="0" collapsed="false">
      <c r="A40" s="492" t="s">
        <v>295</v>
      </c>
      <c r="B40" s="492" t="s">
        <v>296</v>
      </c>
    </row>
    <row r="41" customFormat="false" ht="12.65" hidden="false" customHeight="false" outlineLevel="0" collapsed="false">
      <c r="A41" s="493" t="s">
        <v>297</v>
      </c>
      <c r="B41" s="493" t="s">
        <v>298</v>
      </c>
    </row>
    <row r="42" customFormat="false" ht="12.65" hidden="false" customHeight="false" outlineLevel="0" collapsed="false">
      <c r="A42" s="493" t="s">
        <v>299</v>
      </c>
      <c r="B42" s="493" t="s">
        <v>300</v>
      </c>
    </row>
    <row r="43" customFormat="false" ht="12.65" hidden="false" customHeight="false" outlineLevel="0" collapsed="false">
      <c r="A43" s="493" t="s">
        <v>301</v>
      </c>
      <c r="B43" s="493" t="s">
        <v>302</v>
      </c>
    </row>
    <row r="44" customFormat="false" ht="12.65" hidden="false" customHeight="false" outlineLevel="0" collapsed="false">
      <c r="A44" s="494" t="s">
        <v>303</v>
      </c>
      <c r="B44" s="494" t="s">
        <v>304</v>
      </c>
    </row>
    <row r="45" customFormat="false" ht="12.65" hidden="false" customHeight="false" outlineLevel="0" collapsed="false">
      <c r="A45" s="494" t="s">
        <v>305</v>
      </c>
      <c r="B45" s="495" t="s">
        <v>306</v>
      </c>
    </row>
    <row r="46" customFormat="false" ht="12.65" hidden="false" customHeight="false" outlineLevel="0" collapsed="false">
      <c r="A46" s="495" t="s">
        <v>307</v>
      </c>
      <c r="B46" s="495" t="s">
        <v>308</v>
      </c>
    </row>
    <row r="47" customFormat="false" ht="12.65" hidden="false" customHeight="false" outlineLevel="0" collapsed="false">
      <c r="A47" s="495" t="s">
        <v>309</v>
      </c>
      <c r="B47" s="495" t="s">
        <v>310</v>
      </c>
    </row>
    <row r="48" customFormat="false" ht="12.65" hidden="false" customHeight="false" outlineLevel="0" collapsed="false">
      <c r="A48" s="496"/>
      <c r="B48" s="496"/>
      <c r="C48" s="14"/>
    </row>
    <row r="49" customFormat="false" ht="27.75" hidden="false" customHeight="true" outlineLevel="0" collapsed="false">
      <c r="A49" s="497"/>
      <c r="B49" s="498"/>
      <c r="D49" s="499"/>
      <c r="E49" s="500" t="s">
        <v>311</v>
      </c>
      <c r="F49" s="501" t="s">
        <v>312</v>
      </c>
    </row>
    <row r="50" customFormat="false" ht="45" hidden="false" customHeight="true" outlineLevel="0" collapsed="false">
      <c r="A50" s="497"/>
      <c r="B50" s="498" t="s">
        <v>313</v>
      </c>
      <c r="C50" s="15"/>
      <c r="D50" s="502" t="s">
        <v>314</v>
      </c>
      <c r="E50" s="503" t="s">
        <v>315</v>
      </c>
      <c r="F50" s="504" t="s">
        <v>316</v>
      </c>
    </row>
    <row r="51" customFormat="false" ht="21.75" hidden="false" customHeight="true" outlineLevel="0" collapsed="false">
      <c r="A51" s="497"/>
      <c r="B51" s="498"/>
      <c r="C51" s="15"/>
      <c r="D51" s="505" t="s">
        <v>39</v>
      </c>
      <c r="E51" s="506" t="n">
        <v>4</v>
      </c>
      <c r="F51" s="507" t="s">
        <v>317</v>
      </c>
    </row>
    <row r="52" customFormat="false" ht="21.75" hidden="false" customHeight="true" outlineLevel="0" collapsed="false">
      <c r="A52" s="497"/>
      <c r="B52" s="498"/>
      <c r="C52" s="15"/>
      <c r="D52" s="508" t="s">
        <v>81</v>
      </c>
      <c r="E52" s="509" t="n">
        <v>3</v>
      </c>
      <c r="F52" s="510" t="s">
        <v>318</v>
      </c>
    </row>
    <row r="53" customFormat="false" ht="21.75" hidden="false" customHeight="true" outlineLevel="0" collapsed="false">
      <c r="A53" s="497"/>
      <c r="B53" s="498"/>
      <c r="C53" s="15"/>
      <c r="D53" s="511" t="s">
        <v>84</v>
      </c>
      <c r="E53" s="509" t="n">
        <v>2</v>
      </c>
      <c r="F53" s="510" t="s">
        <v>319</v>
      </c>
    </row>
    <row r="54" customFormat="false" ht="21.75" hidden="false" customHeight="true" outlineLevel="0" collapsed="false">
      <c r="A54" s="497"/>
      <c r="B54" s="498"/>
      <c r="C54" s="15"/>
      <c r="D54" s="512" t="s">
        <v>88</v>
      </c>
      <c r="E54" s="509" t="n">
        <v>1</v>
      </c>
      <c r="F54" s="510" t="s">
        <v>320</v>
      </c>
    </row>
    <row r="55" customFormat="false" ht="21.75" hidden="false" customHeight="true" outlineLevel="0" collapsed="false">
      <c r="A55" s="497"/>
      <c r="B55" s="498"/>
      <c r="C55" s="15"/>
      <c r="D55" s="513" t="s">
        <v>92</v>
      </c>
      <c r="E55" s="514" t="s">
        <v>321</v>
      </c>
      <c r="F55" s="515" t="s">
        <v>321</v>
      </c>
    </row>
  </sheetData>
  <sheetProtection sheet="true" password="cc15" objects="true" scenarios="true" formatRows="false"/>
  <mergeCells count="3">
    <mergeCell ref="A1:B1"/>
    <mergeCell ref="A2:B2"/>
    <mergeCell ref="A6:B6"/>
  </mergeCells>
  <conditionalFormatting sqref="A40">
    <cfRule type="cellIs" priority="2" operator="equal" aboveAverage="0" equalAverage="0" bottom="0" percent="0" rank="0" text="" dxfId="108">
      <formula>$N$6</formula>
    </cfRule>
    <cfRule type="cellIs" priority="3" operator="equal" aboveAverage="0" equalAverage="0" bottom="0" percent="0" rank="0" text="" dxfId="109">
      <formula>#ref!</formula>
    </cfRule>
    <cfRule type="cellIs" priority="4" operator="equal" aboveAverage="0" equalAverage="0" bottom="0" percent="0" rank="0" text="" dxfId="110">
      <formula>$N$4</formula>
    </cfRule>
    <cfRule type="cellIs" priority="5" operator="equal" aboveAverage="0" equalAverage="0" bottom="0" percent="0" rank="0" text="" dxfId="111">
      <formula>$N$3</formula>
    </cfRule>
  </conditionalFormatting>
  <conditionalFormatting sqref="A45">
    <cfRule type="cellIs" priority="6" operator="equal" aboveAverage="0" equalAverage="0" bottom="0" percent="0" rank="0" text="" dxfId="112">
      <formula>$N$6</formula>
    </cfRule>
    <cfRule type="cellIs" priority="7" operator="equal" aboveAverage="0" equalAverage="0" bottom="0" percent="0" rank="0" text="" dxfId="113">
      <formula>#ref!</formula>
    </cfRule>
    <cfRule type="cellIs" priority="8" operator="equal" aboveAverage="0" equalAverage="0" bottom="0" percent="0" rank="0" text="" dxfId="114">
      <formula>$N$4</formula>
    </cfRule>
    <cfRule type="cellIs" priority="9" operator="equal" aboveAverage="0" equalAverage="0" bottom="0" percent="0" rank="0" text="" dxfId="115">
      <formula>$N$3</formula>
    </cfRule>
  </conditionalFormatting>
  <conditionalFormatting sqref="B44">
    <cfRule type="cellIs" priority="10" operator="equal" aboveAverage="0" equalAverage="0" bottom="0" percent="0" rank="0" text="" dxfId="116">
      <formula>$N$6</formula>
    </cfRule>
    <cfRule type="cellIs" priority="11" operator="equal" aboveAverage="0" equalAverage="0" bottom="0" percent="0" rank="0" text="" dxfId="117">
      <formula>#ref!</formula>
    </cfRule>
    <cfRule type="cellIs" priority="12" operator="equal" aboveAverage="0" equalAverage="0" bottom="0" percent="0" rank="0" text="" dxfId="118">
      <formula>$N$4</formula>
    </cfRule>
    <cfRule type="cellIs" priority="13" operator="equal" aboveAverage="0" equalAverage="0" bottom="0" percent="0" rank="0" text="" dxfId="119">
      <formula>$N$3</formula>
    </cfRule>
  </conditionalFormatting>
  <conditionalFormatting sqref="A44">
    <cfRule type="cellIs" priority="14" operator="equal" aboveAverage="0" equalAverage="0" bottom="0" percent="0" rank="0" text="" dxfId="120">
      <formula>$N$6</formula>
    </cfRule>
    <cfRule type="cellIs" priority="15" operator="equal" aboveAverage="0" equalAverage="0" bottom="0" percent="0" rank="0" text="" dxfId="121">
      <formula>#ref!</formula>
    </cfRule>
    <cfRule type="cellIs" priority="16" operator="equal" aboveAverage="0" equalAverage="0" bottom="0" percent="0" rank="0" text="" dxfId="122">
      <formula>$N$4</formula>
    </cfRule>
    <cfRule type="cellIs" priority="17" operator="equal" aboveAverage="0" equalAverage="0" bottom="0" percent="0" rank="0" text="" dxfId="123">
      <formula>$N$3</formula>
    </cfRule>
  </conditionalFormatting>
  <conditionalFormatting sqref="A39:B39">
    <cfRule type="cellIs" priority="18" operator="equal" aboveAverage="0" equalAverage="0" bottom="0" percent="0" rank="0" text="" dxfId="124">
      <formula>$N$6</formula>
    </cfRule>
    <cfRule type="cellIs" priority="19" operator="equal" aboveAverage="0" equalAverage="0" bottom="0" percent="0" rank="0" text="" dxfId="125">
      <formula>#ref!</formula>
    </cfRule>
    <cfRule type="cellIs" priority="20" operator="equal" aboveAverage="0" equalAverage="0" bottom="0" percent="0" rank="0" text="" dxfId="126">
      <formula>$N$4</formula>
    </cfRule>
    <cfRule type="cellIs" priority="21" operator="equal" aboveAverage="0" equalAverage="0" bottom="0" percent="0" rank="0" text="" dxfId="127">
      <formula>$N$3</formula>
    </cfRule>
  </conditionalFormatting>
  <conditionalFormatting sqref="A38:B38">
    <cfRule type="cellIs" priority="22" operator="equal" aboveAverage="0" equalAverage="0" bottom="0" percent="0" rank="0" text="" dxfId="128">
      <formula>$N$6</formula>
    </cfRule>
    <cfRule type="cellIs" priority="23" operator="equal" aboveAverage="0" equalAverage="0" bottom="0" percent="0" rank="0" text="" dxfId="129">
      <formula>#ref!</formula>
    </cfRule>
    <cfRule type="cellIs" priority="24" operator="equal" aboveAverage="0" equalAverage="0" bottom="0" percent="0" rank="0" text="" dxfId="130">
      <formula>$N$4</formula>
    </cfRule>
    <cfRule type="cellIs" priority="25" operator="equal" aboveAverage="0" equalAverage="0" bottom="0" percent="0" rank="0" text="" dxfId="131">
      <formula>$N$3</formula>
    </cfRule>
  </conditionalFormatting>
  <conditionalFormatting sqref="A37:B37">
    <cfRule type="cellIs" priority="26" operator="equal" aboveAverage="0" equalAverage="0" bottom="0" percent="0" rank="0" text="" dxfId="132">
      <formula>$N$6</formula>
    </cfRule>
    <cfRule type="cellIs" priority="27" operator="equal" aboveAverage="0" equalAverage="0" bottom="0" percent="0" rank="0" text="" dxfId="133">
      <formula>#ref!</formula>
    </cfRule>
    <cfRule type="cellIs" priority="28" operator="equal" aboveAverage="0" equalAverage="0" bottom="0" percent="0" rank="0" text="" dxfId="134">
      <formula>$N$4</formula>
    </cfRule>
    <cfRule type="cellIs" priority="29" operator="equal" aboveAverage="0" equalAverage="0" bottom="0" percent="0" rank="0" text="" dxfId="135">
      <formula>$N$3</formula>
    </cfRule>
  </conditionalFormatting>
  <conditionalFormatting sqref="A36:B36">
    <cfRule type="cellIs" priority="30" operator="equal" aboveAverage="0" equalAverage="0" bottom="0" percent="0" rank="0" text="" dxfId="136">
      <formula>$N$6</formula>
    </cfRule>
    <cfRule type="cellIs" priority="31" operator="equal" aboveAverage="0" equalAverage="0" bottom="0" percent="0" rank="0" text="" dxfId="137">
      <formula>#ref!</formula>
    </cfRule>
    <cfRule type="cellIs" priority="32" operator="equal" aboveAverage="0" equalAverage="0" bottom="0" percent="0" rank="0" text="" dxfId="138">
      <formula>$N$4</formula>
    </cfRule>
    <cfRule type="cellIs" priority="33" operator="equal" aboveAverage="0" equalAverage="0" bottom="0" percent="0" rank="0" text="" dxfId="139">
      <formula>$N$3</formula>
    </cfRule>
  </conditionalFormatting>
  <conditionalFormatting sqref="A35:B35">
    <cfRule type="cellIs" priority="34" operator="equal" aboveAverage="0" equalAverage="0" bottom="0" percent="0" rank="0" text="" dxfId="140">
      <formula>$N$6</formula>
    </cfRule>
    <cfRule type="cellIs" priority="35" operator="equal" aboveAverage="0" equalAverage="0" bottom="0" percent="0" rank="0" text="" dxfId="141">
      <formula>#ref!</formula>
    </cfRule>
    <cfRule type="cellIs" priority="36" operator="equal" aboveAverage="0" equalAverage="0" bottom="0" percent="0" rank="0" text="" dxfId="142">
      <formula>$N$4</formula>
    </cfRule>
    <cfRule type="cellIs" priority="37" operator="equal" aboveAverage="0" equalAverage="0" bottom="0" percent="0" rank="0" text="" dxfId="143">
      <formula>$N$3</formula>
    </cfRule>
  </conditionalFormatting>
  <conditionalFormatting sqref="A34:B34">
    <cfRule type="cellIs" priority="38" operator="equal" aboveAverage="0" equalAverage="0" bottom="0" percent="0" rank="0" text="" dxfId="144">
      <formula>$N$6</formula>
    </cfRule>
    <cfRule type="cellIs" priority="39" operator="equal" aboveAverage="0" equalAverage="0" bottom="0" percent="0" rank="0" text="" dxfId="145">
      <formula>#ref!</formula>
    </cfRule>
    <cfRule type="cellIs" priority="40" operator="equal" aboveAverage="0" equalAverage="0" bottom="0" percent="0" rank="0" text="" dxfId="146">
      <formula>$N$4</formula>
    </cfRule>
    <cfRule type="cellIs" priority="41" operator="equal" aboveAverage="0" equalAverage="0" bottom="0" percent="0" rank="0" text="" dxfId="147">
      <formula>$N$3</formula>
    </cfRule>
  </conditionalFormatting>
  <conditionalFormatting sqref="A33:B33">
    <cfRule type="cellIs" priority="42" operator="equal" aboveAverage="0" equalAverage="0" bottom="0" percent="0" rank="0" text="" dxfId="148">
      <formula>$N$6</formula>
    </cfRule>
    <cfRule type="cellIs" priority="43" operator="equal" aboveAverage="0" equalAverage="0" bottom="0" percent="0" rank="0" text="" dxfId="149">
      <formula>#ref!</formula>
    </cfRule>
    <cfRule type="cellIs" priority="44" operator="equal" aboveAverage="0" equalAverage="0" bottom="0" percent="0" rank="0" text="" dxfId="150">
      <formula>$N$4</formula>
    </cfRule>
    <cfRule type="cellIs" priority="45" operator="equal" aboveAverage="0" equalAverage="0" bottom="0" percent="0" rank="0" text="" dxfId="151">
      <formula>$N$3</formula>
    </cfRule>
  </conditionalFormatting>
  <conditionalFormatting sqref="A32:B32">
    <cfRule type="cellIs" priority="46" operator="equal" aboveAverage="0" equalAverage="0" bottom="0" percent="0" rank="0" text="" dxfId="152">
      <formula>$N$6</formula>
    </cfRule>
    <cfRule type="cellIs" priority="47" operator="equal" aboveAverage="0" equalAverage="0" bottom="0" percent="0" rank="0" text="" dxfId="153">
      <formula>#ref!</formula>
    </cfRule>
    <cfRule type="cellIs" priority="48" operator="equal" aboveAverage="0" equalAverage="0" bottom="0" percent="0" rank="0" text="" dxfId="154">
      <formula>$N$4</formula>
    </cfRule>
    <cfRule type="cellIs" priority="49" operator="equal" aboveAverage="0" equalAverage="0" bottom="0" percent="0" rank="0" text="" dxfId="155">
      <formula>$N$3</formula>
    </cfRule>
  </conditionalFormatting>
  <conditionalFormatting sqref="A28">
    <cfRule type="cellIs" priority="50" operator="equal" aboveAverage="0" equalAverage="0" bottom="0" percent="0" rank="0" text="" dxfId="156">
      <formula>$N$6</formula>
    </cfRule>
    <cfRule type="cellIs" priority="51" operator="equal" aboveAverage="0" equalAverage="0" bottom="0" percent="0" rank="0" text="" dxfId="157">
      <formula>#ref!</formula>
    </cfRule>
    <cfRule type="cellIs" priority="52" operator="equal" aboveAverage="0" equalAverage="0" bottom="0" percent="0" rank="0" text="" dxfId="158">
      <formula>$N$4</formula>
    </cfRule>
    <cfRule type="cellIs" priority="53" operator="equal" aboveAverage="0" equalAverage="0" bottom="0" percent="0" rank="0" text="" dxfId="159">
      <formula>$N$3</formula>
    </cfRule>
  </conditionalFormatting>
  <conditionalFormatting sqref="A27">
    <cfRule type="cellIs" priority="54" operator="equal" aboveAverage="0" equalAverage="0" bottom="0" percent="0" rank="0" text="" dxfId="160">
      <formula>$N$6</formula>
    </cfRule>
    <cfRule type="cellIs" priority="55" operator="equal" aboveAverage="0" equalAverage="0" bottom="0" percent="0" rank="0" text="" dxfId="161">
      <formula>#ref!</formula>
    </cfRule>
    <cfRule type="cellIs" priority="56" operator="equal" aboveAverage="0" equalAverage="0" bottom="0" percent="0" rank="0" text="" dxfId="162">
      <formula>$N$4</formula>
    </cfRule>
    <cfRule type="cellIs" priority="57" operator="equal" aboveAverage="0" equalAverage="0" bottom="0" percent="0" rank="0" text="" dxfId="163">
      <formula>$N$3</formula>
    </cfRule>
  </conditionalFormatting>
  <conditionalFormatting sqref="A25:B26 B40">
    <cfRule type="cellIs" priority="58" operator="equal" aboveAverage="0" equalAverage="0" bottom="0" percent="0" rank="0" text="" dxfId="164">
      <formula>$N$6</formula>
    </cfRule>
    <cfRule type="cellIs" priority="59" operator="equal" aboveAverage="0" equalAverage="0" bottom="0" percent="0" rank="0" text="" dxfId="165">
      <formula>#ref!</formula>
    </cfRule>
    <cfRule type="cellIs" priority="60" operator="equal" aboveAverage="0" equalAverage="0" bottom="0" percent="0" rank="0" text="" dxfId="166">
      <formula>$N$4</formula>
    </cfRule>
    <cfRule type="cellIs" priority="61" operator="equal" aboveAverage="0" equalAverage="0" bottom="0" percent="0" rank="0" text="" dxfId="167">
      <formula>$N$3</formula>
    </cfRule>
  </conditionalFormatting>
  <printOptions headings="false" gridLines="false" gridLinesSet="true" horizontalCentered="false" verticalCentered="false"/>
  <pageMargins left="0.75" right="0.75" top="1" bottom="1" header="0.511811023622047" footer="0.511811023622047"/>
  <pageSetup paperSize="9" scale="95"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24" man="true" max="16383" min="0"/>
  </rowBreak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8E49CA-991B-4674-91E3-37F4D09829AF}"/>
</file>

<file path=customXml/itemProps2.xml><?xml version="1.0" encoding="utf-8"?>
<ds:datastoreItem xmlns:ds="http://schemas.openxmlformats.org/officeDocument/2006/customXml" ds:itemID="{AD789124-D42E-41EA-9C34-CFE157928930}">
  <ds:schemaRefs>
    <ds:schemaRef ds:uri="http://purl.org/dc/dcmitype/"/>
    <ds:schemaRef ds:uri="http://purl.org/dc/elements/1.1/"/>
    <ds:schemaRef ds:uri="http://schemas.microsoft.com/office/2006/documentManagement/types"/>
    <ds:schemaRef ds:uri="http://purl.org/dc/terms/"/>
    <ds:schemaRef ds:uri="http://www.w3.org/XML/1998/namespace"/>
    <ds:schemaRef ds:uri="http://schemas.microsoft.com/sharepoint/v3"/>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F05C8FF2-37EA-4042-A6CB-7136DC3E33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LibreOffice/24.2.5.2$Linux_X86_64 LibreOffice_project/420$Build-2</Application>
  <AppVersion>15.0000</AppVers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en-US</dc:language>
  <cp:lastModifiedBy/>
  <cp:lastPrinted>2015-09-16T12:49:58Z</cp:lastPrinted>
  <dcterms:modified xsi:type="dcterms:W3CDTF">2024-09-02T17:55:24Z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